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theme/themeOverride10.xml" ContentType="application/vnd.openxmlformats-officedocument.themeOverride+xml"/>
  <Override PartName="/xl/charts/chart17.xml" ContentType="application/vnd.openxmlformats-officedocument.drawingml.chart+xml"/>
  <Override PartName="/xl/theme/themeOverride11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2.xml" ContentType="application/vnd.openxmlformats-officedocument.themeOverride+xml"/>
  <Override PartName="/xl/charts/chart19.xml" ContentType="application/vnd.openxmlformats-officedocument.drawingml.chart+xml"/>
  <Override PartName="/xl/theme/themeOverride13.xml" ContentType="application/vnd.openxmlformats-officedocument.themeOverride+xml"/>
  <Override PartName="/xl/charts/chart20.xml" ContentType="application/vnd.openxmlformats-officedocument.drawingml.chart+xml"/>
  <Override PartName="/xl/theme/themeOverride14.xml" ContentType="application/vnd.openxmlformats-officedocument.themeOverride+xml"/>
  <Override PartName="/xl/charts/chart21.xml" ContentType="application/vnd.openxmlformats-officedocument.drawingml.chart+xml"/>
  <Override PartName="/xl/theme/themeOverride15.xml" ContentType="application/vnd.openxmlformats-officedocument.themeOverride+xml"/>
  <Override PartName="/xl/charts/chart22.xml" ContentType="application/vnd.openxmlformats-officedocument.drawingml.chart+xml"/>
  <Override PartName="/xl/theme/themeOverride16.xml" ContentType="application/vnd.openxmlformats-officedocument.themeOverrid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theme/themeOverride17.xml" ContentType="application/vnd.openxmlformats-officedocument.themeOverride+xml"/>
  <Override PartName="/xl/charts/chart24.xml" ContentType="application/vnd.openxmlformats-officedocument.drawingml.chart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theme/themeOverride24.xml" ContentType="application/vnd.openxmlformats-officedocument.themeOverride+xml"/>
  <Override PartName="/xl/charts/chart31.xml" ContentType="application/vnd.openxmlformats-officedocument.drawingml.chart+xml"/>
  <Override PartName="/xl/theme/themeOverride25.xml" ContentType="application/vnd.openxmlformats-officedocument.themeOverride+xml"/>
  <Override PartName="/xl/charts/chart32.xml" ContentType="application/vnd.openxmlformats-officedocument.drawingml.chart+xml"/>
  <Override PartName="/xl/theme/themeOverride26.xml" ContentType="application/vnd.openxmlformats-officedocument.themeOverride+xml"/>
  <Override PartName="/xl/charts/chart33.xml" ContentType="application/vnd.openxmlformats-officedocument.drawingml.chart+xml"/>
  <Override PartName="/xl/theme/themeOverride27.xml" ContentType="application/vnd.openxmlformats-officedocument.themeOverride+xml"/>
  <Override PartName="/xl/drawings/drawing26.xml" ContentType="application/vnd.openxmlformats-officedocument.drawing+xml"/>
  <Override PartName="/xl/charts/chart3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8.xml" ContentType="application/vnd.openxmlformats-officedocument.drawing+xml"/>
  <Override PartName="/xl/charts/chart3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9.xml" ContentType="application/vnd.openxmlformats-officedocument.drawing+xml"/>
  <Override PartName="/xl/charts/chart3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0.xml" ContentType="application/vnd.openxmlformats-officedocument.drawing+xml"/>
  <Override PartName="/xl/charts/chart38.xml" ContentType="application/vnd.openxmlformats-officedocument.drawingml.chart+xml"/>
  <Override PartName="/xl/theme/themeOverride28.xml" ContentType="application/vnd.openxmlformats-officedocument.themeOverride+xml"/>
  <Override PartName="/xl/charts/chart39.xml" ContentType="application/vnd.openxmlformats-officedocument.drawingml.chart+xml"/>
  <Override PartName="/xl/theme/themeOverride29.xml" ContentType="application/vnd.openxmlformats-officedocument.themeOverride+xml"/>
  <Override PartName="/xl/charts/chart40.xml" ContentType="application/vnd.openxmlformats-officedocument.drawingml.chart+xml"/>
  <Override PartName="/xl/theme/themeOverride30.xml" ContentType="application/vnd.openxmlformats-officedocument.themeOverride+xml"/>
  <Override PartName="/xl/charts/chart41.xml" ContentType="application/vnd.openxmlformats-officedocument.drawingml.chart+xml"/>
  <Override PartName="/xl/theme/themeOverride31.xml" ContentType="application/vnd.openxmlformats-officedocument.themeOverride+xml"/>
  <Override PartName="/xl/charts/chart42.xml" ContentType="application/vnd.openxmlformats-officedocument.drawingml.chart+xml"/>
  <Override PartName="/xl/theme/themeOverride32.xml" ContentType="application/vnd.openxmlformats-officedocument.themeOverrid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theme/themeOverride33.xml" ContentType="application/vnd.openxmlformats-officedocument.themeOverride+xml"/>
  <Override PartName="/xl/charts/chart44.xml" ContentType="application/vnd.openxmlformats-officedocument.drawingml.chart+xml"/>
  <Override PartName="/xl/theme/themeOverride34.xml" ContentType="application/vnd.openxmlformats-officedocument.themeOverride+xml"/>
  <Override PartName="/xl/charts/chart45.xml" ContentType="application/vnd.openxmlformats-officedocument.drawingml.chart+xml"/>
  <Override PartName="/xl/theme/themeOverride35.xml" ContentType="application/vnd.openxmlformats-officedocument.themeOverride+xml"/>
  <Override PartName="/xl/charts/chart46.xml" ContentType="application/vnd.openxmlformats-officedocument.drawingml.chart+xml"/>
  <Override PartName="/xl/theme/themeOverride36.xml" ContentType="application/vnd.openxmlformats-officedocument.themeOverride+xml"/>
  <Override PartName="/xl/charts/chart47.xml" ContentType="application/vnd.openxmlformats-officedocument.drawingml.chart+xml"/>
  <Override PartName="/xl/theme/themeOverride37.xml" ContentType="application/vnd.openxmlformats-officedocument.themeOverride+xml"/>
  <Override PartName="/xl/drawings/drawing32.xml" ContentType="application/vnd.openxmlformats-officedocument.drawing+xml"/>
  <Override PartName="/xl/charts/chart4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4.xml" ContentType="application/vnd.openxmlformats-officedocument.drawing+xml"/>
  <Override PartName="/xl/charts/chart5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5.xml" ContentType="application/vnd.openxmlformats-officedocument.drawing+xml"/>
  <Override PartName="/xl/charts/chart5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6.xml" ContentType="application/vnd.openxmlformats-officedocument.drawing+xml"/>
  <Override PartName="/xl/charts/chart5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7.xml" ContentType="application/vnd.openxmlformats-officedocument.drawing+xml"/>
  <Override PartName="/xl/charts/chart5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8.xml" ContentType="application/vnd.openxmlformats-officedocument.drawing+xml"/>
  <Override PartName="/xl/charts/chart5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9.xml" ContentType="application/vnd.openxmlformats-officedocument.drawing+xml"/>
  <Override PartName="/xl/charts/chart55.xml" ContentType="application/vnd.openxmlformats-officedocument.drawingml.chart+xml"/>
  <Override PartName="/xl/drawings/drawing40.xml" ContentType="application/vnd.openxmlformats-officedocument.drawing+xml"/>
  <Override PartName="/xl/charts/chart5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1.xml" ContentType="application/vnd.openxmlformats-officedocument.drawing+xml"/>
  <Override PartName="/xl/charts/chart5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2.xml" ContentType="application/vnd.openxmlformats-officedocument.drawing+xml"/>
  <Override PartName="/xl/charts/chart5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38.xml" ContentType="application/vnd.openxmlformats-officedocument.themeOverride+xml"/>
  <Override PartName="/xl/drawings/drawing43.xml" ContentType="application/vnd.openxmlformats-officedocument.drawing+xml"/>
  <Override PartName="/xl/charts/chart5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39.xml" ContentType="application/vnd.openxmlformats-officedocument.themeOverride+xml"/>
  <Override PartName="/xl/drawings/drawing44.xml" ContentType="application/vnd.openxmlformats-officedocument.drawing+xml"/>
  <Override PartName="/xl/charts/chart6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40.xml" ContentType="application/vnd.openxmlformats-officedocument.themeOverride+xml"/>
  <Override PartName="/xl/drawings/drawing45.xml" ContentType="application/vnd.openxmlformats-officedocument.drawing+xml"/>
  <Override PartName="/xl/charts/chart6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41.xml" ContentType="application/vnd.openxmlformats-officedocument.themeOverride+xml"/>
  <Override PartName="/xl/drawings/drawing46.xml" ContentType="application/vnd.openxmlformats-officedocument.drawing+xml"/>
  <Override PartName="/xl/charts/chart6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7.xml" ContentType="application/vnd.openxmlformats-officedocument.drawing+xml"/>
  <Override PartName="/xl/charts/chart6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8.xml" ContentType="application/vnd.openxmlformats-officedocument.drawing+xml"/>
  <Override PartName="/xl/charts/chart6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9.xml" ContentType="application/vnd.openxmlformats-officedocument.drawing+xml"/>
  <Override PartName="/xl/charts/chart6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0.xml" ContentType="application/vnd.openxmlformats-officedocument.drawing+xml"/>
  <Override PartName="/xl/charts/chart6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1.xml" ContentType="application/vnd.openxmlformats-officedocument.drawing+xml"/>
  <Override PartName="/xl/charts/chart67.xml" ContentType="application/vnd.openxmlformats-officedocument.drawingml.chart+xml"/>
  <Override PartName="/xl/drawings/drawing52.xml" ContentType="application/vnd.openxmlformats-officedocument.drawing+xml"/>
  <Override PartName="/xl/charts/chart6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3.xml" ContentType="application/vnd.openxmlformats-officedocument.drawing+xml"/>
  <Override PartName="/xl/charts/chart6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4.xml" ContentType="application/vnd.openxmlformats-officedocument.drawing+xml"/>
  <Override PartName="/xl/charts/chart7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7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7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73.xml" ContentType="application/vnd.openxmlformats-officedocument.drawingml.chart+xml"/>
  <Override PartName="/xl/theme/themeOverride42.xml" ContentType="application/vnd.openxmlformats-officedocument.themeOverride+xml"/>
  <Override PartName="/xl/charts/chart74.xml" ContentType="application/vnd.openxmlformats-officedocument.drawingml.chart+xml"/>
  <Override PartName="/xl/theme/themeOverride43.xml" ContentType="application/vnd.openxmlformats-officedocument.themeOverride+xml"/>
  <Override PartName="/xl/drawings/drawing62.xml" ContentType="application/vnd.openxmlformats-officedocument.drawing+xml"/>
  <Override PartName="/xl/charts/chart7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63.xml" ContentType="application/vnd.openxmlformats-officedocument.drawing+xml"/>
  <Override PartName="/xl/charts/chart7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64.xml" ContentType="application/vnd.openxmlformats-officedocument.drawingml.chartshapes+xml"/>
  <Override PartName="/xl/charts/chart7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7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7.xml" ContentType="application/vnd.openxmlformats-officedocument.drawingml.chartshapes+xml"/>
  <Override PartName="/xl/charts/chart7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68.xml" ContentType="application/vnd.openxmlformats-officedocument.drawingml.chartshapes+xml"/>
  <Override PartName="/xl/charts/chart8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9.xml" ContentType="application/vnd.openxmlformats-officedocument.drawingml.chartshapes+xml"/>
  <Override PartName="/xl/charts/chart8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82.xml" ContentType="application/vnd.openxmlformats-officedocument.drawingml.chart+xml"/>
  <Override PartName="/xl/drawings/drawing72.xml" ContentType="application/vnd.openxmlformats-officedocument.drawing+xml"/>
  <Override PartName="/xl/charts/chart8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charts/chart8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charts/chart8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charts/chart8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drawings/drawing73.xml" ContentType="application/vnd.openxmlformats-officedocument.drawing+xml"/>
  <Override PartName="/xl/charts/chart87.xml" ContentType="application/vnd.openxmlformats-officedocument.drawingml.chart+xml"/>
  <Override PartName="/xl/drawings/drawing74.xml" ContentType="application/vnd.openxmlformats-officedocument.drawing+xml"/>
  <Override PartName="/xl/charts/chart8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75.xml" ContentType="application/vnd.openxmlformats-officedocument.drawing+xml"/>
  <Override PartName="/xl/charts/chart8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9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76.xml" ContentType="application/vnd.openxmlformats-officedocument.drawing+xml"/>
  <Override PartName="/xl/charts/chart9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92.xml" ContentType="application/vnd.openxmlformats-officedocument.drawingml.chart+xml"/>
  <Override PartName="/xl/drawings/drawing77.xml" ContentType="application/vnd.openxmlformats-officedocument.drawing+xml"/>
  <Override PartName="/xl/charts/chart9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78.xml" ContentType="application/vnd.openxmlformats-officedocument.drawing+xml"/>
  <Override PartName="/xl/charts/chartEx1.xml" ContentType="application/vnd.ms-office.chartex+xml"/>
  <Override PartName="/xl/charts/style45.xml" ContentType="application/vnd.ms-office.chartstyle+xml"/>
  <Override PartName="/xl/charts/colors45.xml" ContentType="application/vnd.ms-office.chartcolorstyle+xml"/>
  <Override PartName="/xl/charts/chartEx2.xml" ContentType="application/vnd.ms-office.chartex+xml"/>
  <Override PartName="/xl/charts/style46.xml" ContentType="application/vnd.ms-office.chartstyle+xml"/>
  <Override PartName="/xl/charts/colors46.xml" ContentType="application/vnd.ms-office.chartcolorstyle+xml"/>
  <Override PartName="/xl/drawings/drawing79.xml" ContentType="application/vnd.openxmlformats-officedocument.drawing+xml"/>
  <Override PartName="/xl/charts/chart94.xml" ContentType="application/vnd.openxmlformats-officedocument.drawingml.chart+xml"/>
  <Override PartName="/xl/theme/themeOverride48.xml" ContentType="application/vnd.openxmlformats-officedocument.themeOverride+xml"/>
  <Override PartName="/xl/charts/chart95.xml" ContentType="application/vnd.openxmlformats-officedocument.drawingml.chart+xml"/>
  <Override PartName="/xl/theme/themeOverride49.xml" ContentType="application/vnd.openxmlformats-officedocument.themeOverride+xml"/>
  <Override PartName="/xl/charts/chart96.xml" ContentType="application/vnd.openxmlformats-officedocument.drawingml.chart+xml"/>
  <Override PartName="/xl/theme/themeOverride50.xml" ContentType="application/vnd.openxmlformats-officedocument.themeOverride+xml"/>
  <Override PartName="/xl/charts/chart97.xml" ContentType="application/vnd.openxmlformats-officedocument.drawingml.chart+xml"/>
  <Override PartName="/xl/theme/themeOverride51.xml" ContentType="application/vnd.openxmlformats-officedocument.themeOverride+xml"/>
  <Override PartName="/xl/charts/chart9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9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10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4.xml" ContentType="application/vnd.openxmlformats-officedocument.themeOverride+xml"/>
  <Override PartName="/xl/charts/chart101.xml" ContentType="application/vnd.openxmlformats-officedocument.drawingml.chart+xml"/>
  <Override PartName="/xl/theme/themeOverride55.xml" ContentType="application/vnd.openxmlformats-officedocument.themeOverride+xml"/>
  <Override PartName="/xl/charts/chart102.xml" ContentType="application/vnd.openxmlformats-officedocument.drawingml.chart+xml"/>
  <Override PartName="/xl/theme/themeOverride56.xml" ContentType="application/vnd.openxmlformats-officedocument.themeOverride+xml"/>
  <Override PartName="/xl/charts/chart103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+xml"/>
  <Override PartName="/xl/charts/chart10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charts/chart105.xml" ContentType="application/vnd.openxmlformats-officedocument.drawingml.chart+xml"/>
  <Override PartName="/xl/theme/themeOverride59.xml" ContentType="application/vnd.openxmlformats-officedocument.themeOverride+xml"/>
  <Override PartName="/xl/charts/chart106.xml" ContentType="application/vnd.openxmlformats-officedocument.drawingml.chart+xml"/>
  <Override PartName="/xl/theme/themeOverride60.xml" ContentType="application/vnd.openxmlformats-officedocument.themeOverride+xml"/>
  <Override PartName="/xl/drawings/drawing84.xml" ContentType="application/vnd.openxmlformats-officedocument.drawing+xml"/>
  <Override PartName="/xl/charts/chart10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61.xml" ContentType="application/vnd.openxmlformats-officedocument.themeOverride+xml"/>
  <Override PartName="/xl/charts/chart10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2.xml" ContentType="application/vnd.openxmlformats-officedocument.themeOverride+xml"/>
  <Override PartName="/xl/charts/chart10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3.xml" ContentType="application/vnd.openxmlformats-officedocument.themeOverride+xml"/>
  <Override PartName="/xl/drawings/drawing85.xml" ContentType="application/vnd.openxmlformats-officedocument.drawing+xml"/>
  <Override PartName="/xl/charts/chart11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4.xml" ContentType="application/vnd.openxmlformats-officedocument.themeOverride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11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5.xml" ContentType="application/vnd.openxmlformats-officedocument.themeOverride+xml"/>
  <Override PartName="/xl/charts/chart112.xml" ContentType="application/vnd.openxmlformats-officedocument.drawingml.chart+xml"/>
  <Override PartName="/xl/theme/themeOverride66.xml" ContentType="application/vnd.openxmlformats-officedocument.themeOverride+xml"/>
  <Override PartName="/xl/charts/chart113.xml" ContentType="application/vnd.openxmlformats-officedocument.drawingml.chart+xml"/>
  <Override PartName="/xl/theme/themeOverride67.xml" ContentType="application/vnd.openxmlformats-officedocument.themeOverride+xml"/>
  <Override PartName="/xl/charts/chart114.xml" ContentType="application/vnd.openxmlformats-officedocument.drawingml.chart+xml"/>
  <Override PartName="/xl/theme/themeOverride68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/>
  <mc:AlternateContent xmlns:mc="http://schemas.openxmlformats.org/markup-compatibility/2006">
    <mc:Choice Requires="x15">
      <x15ac:absPath xmlns:x15ac="http://schemas.microsoft.com/office/spreadsheetml/2010/11/ac" url="Z:\GABINETE\Restringida Gabinete\SR bases de datos\Nivel 1 (Datos contenidos en el informe)\Tablas homogeneizadas\"/>
    </mc:Choice>
  </mc:AlternateContent>
  <xr:revisionPtr revIDLastSave="0" documentId="13_ncr:1_{AD5DD682-9E74-4F6B-8FC3-119AD693282B}" xr6:coauthVersionLast="45" xr6:coauthVersionMax="45" xr10:uidLastSave="{00000000-0000-0000-0000-000000000000}"/>
  <bookViews>
    <workbookView xWindow="-120" yWindow="-120" windowWidth="29040" windowHeight="15840" tabRatio="939" xr2:uid="{00000000-000D-0000-FFFF-FFFF00000000}"/>
  </bookViews>
  <sheets>
    <sheet name="INDICE" sheetId="82" r:id="rId1"/>
    <sheet name=" Datos Gráficos 1 y 2" sheetId="4" r:id="rId2"/>
    <sheet name="Grafico 1" sheetId="6" r:id="rId3"/>
    <sheet name="Grafico 2" sheetId="3" r:id="rId4"/>
    <sheet name="Datos Gráfico 3" sheetId="7" r:id="rId5"/>
    <sheet name="Gráfico 3" sheetId="8" r:id="rId6"/>
    <sheet name="Datos Gráfico 4" sheetId="9" r:id="rId7"/>
    <sheet name="Gráfico 4" sheetId="11" r:id="rId8"/>
    <sheet name="Datos Gráfico 5" sheetId="16" r:id="rId9"/>
    <sheet name="Gráfico 5" sheetId="74" r:id="rId10"/>
    <sheet name="Datos Gráfico 6" sheetId="14" r:id="rId11"/>
    <sheet name="Grafico 6" sheetId="15" r:id="rId12"/>
    <sheet name="Datos Gráfico 7" sheetId="18" r:id="rId13"/>
    <sheet name="Gráfico 7" sheetId="73" r:id="rId14"/>
    <sheet name="Datos Gráfico 8" sheetId="20" r:id="rId15"/>
    <sheet name="Gráfico 8" sheetId="21" r:id="rId16"/>
    <sheet name="Datos Gráfico 9" sheetId="22" r:id="rId17"/>
    <sheet name="Grafico 9" sheetId="23" r:id="rId18"/>
    <sheet name="Datos Gráfico 10" sheetId="24" r:id="rId19"/>
    <sheet name="Gráfico 10" sheetId="25" r:id="rId20"/>
    <sheet name="Datos Gráfico 11" sheetId="26" r:id="rId21"/>
    <sheet name="Grafico 11" sheetId="27" r:id="rId22"/>
    <sheet name=" Datos Gráfico 12" sheetId="28" r:id="rId23"/>
    <sheet name="Grafico 12" sheetId="29" r:id="rId24"/>
    <sheet name="Datos Gráfico 13" sheetId="31" r:id="rId25"/>
    <sheet name="Gráfico 13" sheetId="30" r:id="rId26"/>
    <sheet name="Datos Gráfico 14" sheetId="32" r:id="rId27"/>
    <sheet name="Gráfico 14" sheetId="34" r:id="rId28"/>
    <sheet name="Datos Gráfico 15" sheetId="33" r:id="rId29"/>
    <sheet name="Gráfico 15" sheetId="35" r:id="rId30"/>
    <sheet name="Datos Gráficos 16 y 17 a" sheetId="36" r:id="rId31"/>
    <sheet name="Datos Gráficos 16 y 17 b" sheetId="37" r:id="rId32"/>
    <sheet name="Datos Gráficos 16 y 17c" sheetId="38" r:id="rId33"/>
    <sheet name="Gráficos 16 y 17" sheetId="39" r:id="rId34"/>
    <sheet name="Datos Gráfico 18" sheetId="40" r:id="rId35"/>
    <sheet name="Gráfico 18" sheetId="41" r:id="rId36"/>
    <sheet name="Datos Gráfico 19" sheetId="42" r:id="rId37"/>
    <sheet name="Gráfico 19" sheetId="43" r:id="rId38"/>
    <sheet name="Datos Gráfico 20" sheetId="44" r:id="rId39"/>
    <sheet name="Gráfico 20" sheetId="45" r:id="rId40"/>
    <sheet name="Datos Gráfico 21.1" sheetId="46" r:id="rId41"/>
    <sheet name="Gráfico 21.1" sheetId="47" r:id="rId42"/>
    <sheet name="Datos Gráfico 21.2" sheetId="49" r:id="rId43"/>
    <sheet name="Gráfico 21.2" sheetId="48" r:id="rId44"/>
    <sheet name="Datos Gráfico 21.3" sheetId="51" r:id="rId45"/>
    <sheet name="Gráfico 21.3" sheetId="50" r:id="rId46"/>
    <sheet name="Datos Gráfico 21.4" sheetId="53" r:id="rId47"/>
    <sheet name="Gráfico 21.4" sheetId="52" r:id="rId48"/>
    <sheet name="Datos Gráfico 22" sheetId="54" r:id="rId49"/>
    <sheet name="Gráfico 22" sheetId="55" r:id="rId50"/>
    <sheet name="Datos Gráfico 23" sheetId="56" r:id="rId51"/>
    <sheet name="Grafico 23" sheetId="60" r:id="rId52"/>
    <sheet name="Datos Gráfico 24" sheetId="57" r:id="rId53"/>
    <sheet name="Gráfico 24" sheetId="61" r:id="rId54"/>
    <sheet name="Datos Gráfico 25" sheetId="62" r:id="rId55"/>
    <sheet name="Gráfico 25" sheetId="58" r:id="rId56"/>
    <sheet name="Datos Gráfico 26" sheetId="59" r:id="rId57"/>
    <sheet name="Gráfico 26" sheetId="63" r:id="rId58"/>
    <sheet name="Datos Gráfico 27" sheetId="64" r:id="rId59"/>
    <sheet name="Gráfico 27" sheetId="65" r:id="rId60"/>
    <sheet name="Datos Gráfico 28" sheetId="67" r:id="rId61"/>
    <sheet name="Gráfico 28" sheetId="66" r:id="rId62"/>
    <sheet name="Datos Gráfico 29 y 30" sheetId="70" r:id="rId63"/>
    <sheet name="Gráficos 29 y 30" sheetId="81" r:id="rId64"/>
    <sheet name="Gráfico 29" sheetId="71" r:id="rId65"/>
    <sheet name="Gráfico 30" sheetId="72" r:id="rId66"/>
    <sheet name="Datos gráfico 31" sheetId="83" r:id="rId67"/>
    <sheet name="Gráfico 31" sheetId="84" r:id="rId68"/>
    <sheet name="Datos Gráfico 32" sheetId="88" r:id="rId69"/>
    <sheet name="Gráfico 32" sheetId="89" r:id="rId70"/>
    <sheet name="Datos Gráfico 33" sheetId="90" r:id="rId71"/>
    <sheet name="Gráfico 33" sheetId="91" r:id="rId72"/>
    <sheet name="Datos Gráfico 34" sheetId="92" r:id="rId73"/>
    <sheet name="Gráfico 34" sheetId="93" r:id="rId74"/>
    <sheet name="Datos Grafico 35" sheetId="94" r:id="rId75"/>
    <sheet name="Grafico 35" sheetId="95" r:id="rId76"/>
    <sheet name="Datos Grafico 36" sheetId="96" r:id="rId77"/>
    <sheet name="Grafico 36" sheetId="97" r:id="rId78"/>
    <sheet name="Datos grafico 37" sheetId="98" r:id="rId79"/>
    <sheet name="Grafico 37" sheetId="99" r:id="rId80"/>
    <sheet name="Datos Grafico 38" sheetId="100" r:id="rId81"/>
    <sheet name="Graficos 38" sheetId="101" r:id="rId82"/>
    <sheet name="Datos Grafico 41" sheetId="102" r:id="rId83"/>
    <sheet name="Grafico 41" sheetId="103" r:id="rId84"/>
    <sheet name="Datos Gráfico 42" sheetId="104" r:id="rId85"/>
    <sheet name="Gráfico 42" sheetId="105" r:id="rId86"/>
    <sheet name="Datos Gráfico 43" sheetId="106" r:id="rId87"/>
    <sheet name="Gráfico 43" sheetId="107" r:id="rId88"/>
    <sheet name="Datos Gráfico 44" sheetId="108" r:id="rId89"/>
    <sheet name="Gráfico 44" sheetId="109" r:id="rId90"/>
    <sheet name="Datos Gráfico 45" sheetId="110" r:id="rId91"/>
    <sheet name="Gráfico 45" sheetId="111" r:id="rId92"/>
    <sheet name="Datos Gráfico 46" sheetId="142" r:id="rId93"/>
    <sheet name="Gráfico 46" sheetId="143" r:id="rId94"/>
    <sheet name="Datos Gráfico 47" sheetId="144" r:id="rId95"/>
    <sheet name="Gráfico 47" sheetId="145" r:id="rId96"/>
    <sheet name="Datos Gráfico 48" sheetId="146" r:id="rId97"/>
    <sheet name="Gráfico 48" sheetId="147" r:id="rId98"/>
    <sheet name="Datos Gráfico 49" sheetId="148" r:id="rId99"/>
    <sheet name="Gráfico 49" sheetId="149" r:id="rId100"/>
    <sheet name="Datos Gráfico 50" sheetId="150" r:id="rId101"/>
    <sheet name="Gráfico 50" sheetId="151" r:id="rId102"/>
    <sheet name="Datos Gráfico 51" sheetId="152" r:id="rId103"/>
    <sheet name="Gráfico 51" sheetId="153" r:id="rId104"/>
    <sheet name="Datos Gráfico 52" sheetId="154" r:id="rId105"/>
    <sheet name="Grafico 52" sheetId="155" r:id="rId106"/>
    <sheet name="Datos Gráfico 53" sheetId="166" r:id="rId107"/>
    <sheet name="Gráfico 53" sheetId="167" r:id="rId108"/>
    <sheet name="Datos Gráfico 54" sheetId="168" r:id="rId109"/>
    <sheet name="Gráfico 54" sheetId="169" r:id="rId110"/>
    <sheet name="Datos Gráfico 55" sheetId="170" r:id="rId111"/>
    <sheet name="Gráfico 55" sheetId="171" r:id="rId112"/>
    <sheet name="Datos Gráfico 56a" sheetId="172" r:id="rId113"/>
    <sheet name="Datos Gráfico 56b" sheetId="173" r:id="rId114"/>
    <sheet name="Gráfico 56" sheetId="174" r:id="rId115"/>
    <sheet name="Datos Gráfico 57" sheetId="175" r:id="rId116"/>
    <sheet name="Gráfico 57" sheetId="176" r:id="rId117"/>
    <sheet name="Datos Gráfico 58" sheetId="177" r:id="rId118"/>
    <sheet name="Gráfico 58" sheetId="178" r:id="rId119"/>
    <sheet name="Datos Gráfico 59" sheetId="179" r:id="rId120"/>
    <sheet name="Gráfico 59" sheetId="180" r:id="rId121"/>
    <sheet name="Datos Gráfico 60" sheetId="181" r:id="rId122"/>
    <sheet name="Gráfico 60" sheetId="182" r:id="rId123"/>
    <sheet name="Datos Gráfico 61" sheetId="183" r:id="rId124"/>
    <sheet name="Gráfico 61" sheetId="184" r:id="rId125"/>
    <sheet name="Datos Gráfico 62" sheetId="185" r:id="rId126"/>
    <sheet name="Gráfico 62" sheetId="186" r:id="rId127"/>
    <sheet name="Datos Gráfico 63" sheetId="187" r:id="rId128"/>
    <sheet name="Gráfico 63" sheetId="188" r:id="rId129"/>
    <sheet name="Datos Grafico 64" sheetId="189" r:id="rId130"/>
    <sheet name="Gráfico 64" sheetId="190" r:id="rId131"/>
    <sheet name="Datos Gráfico 66, 67, 68" sheetId="191" r:id="rId132"/>
    <sheet name="Gráfico 66, 67, 68" sheetId="192" r:id="rId133"/>
    <sheet name="Datos Gráfico 69, 70" sheetId="193" r:id="rId134"/>
    <sheet name="Gráficos 69, 70" sheetId="194" r:id="rId135"/>
    <sheet name="Datos Gráfico 71 y 72" sheetId="195" r:id="rId136"/>
    <sheet name="Datos Gráficos 71 y 72a" sheetId="196" r:id="rId137"/>
    <sheet name="Gráfico 71" sheetId="197" r:id="rId138"/>
    <sheet name="Gráfico 72" sheetId="198" r:id="rId139"/>
    <sheet name="Datos Gráfico 73" sheetId="199" r:id="rId140"/>
    <sheet name="Gráfico 73" sheetId="200" r:id="rId141"/>
    <sheet name="Datos Gráfico 74" sheetId="201" r:id="rId142"/>
    <sheet name="Gráfico 74" sheetId="202" r:id="rId143"/>
    <sheet name="Tabla 1" sheetId="75" r:id="rId144"/>
    <sheet name="Tabla 2" sheetId="76" r:id="rId145"/>
    <sheet name="Tabla 3" sheetId="77" r:id="rId146"/>
    <sheet name="Tabla 4" sheetId="78" r:id="rId147"/>
    <sheet name="Tabla 5" sheetId="79" r:id="rId148"/>
    <sheet name="Tabla 6" sheetId="80" r:id="rId149"/>
    <sheet name="Tabla 7" sheetId="85" r:id="rId150"/>
    <sheet name="Tabla 8" sheetId="86" r:id="rId151"/>
    <sheet name="Tabla 9" sheetId="87" r:id="rId152"/>
    <sheet name="Tabla 10" sheetId="112" r:id="rId153"/>
    <sheet name="Tabla 11" sheetId="113" r:id="rId154"/>
    <sheet name="Tabla 12" sheetId="114" r:id="rId155"/>
    <sheet name="Tabla 13" sheetId="115" r:id="rId156"/>
    <sheet name="Tabla 14" sheetId="116" r:id="rId157"/>
    <sheet name="Tabla 15" sheetId="117" r:id="rId158"/>
    <sheet name="Tabla 16" sheetId="118" r:id="rId159"/>
    <sheet name="Tabla 17" sheetId="119" r:id="rId160"/>
    <sheet name="Tabla 18" sheetId="120" r:id="rId161"/>
    <sheet name="Tabla 19" sheetId="121" r:id="rId162"/>
    <sheet name="Tabla 20" sheetId="122" r:id="rId163"/>
    <sheet name="Tabla 21" sheetId="123" r:id="rId164"/>
    <sheet name="Tabla 22" sheetId="124" r:id="rId165"/>
    <sheet name="Tabla 23" sheetId="125" r:id="rId166"/>
    <sheet name="Tabla 24" sheetId="126" r:id="rId167"/>
    <sheet name="Tabla 25" sheetId="127" r:id="rId168"/>
    <sheet name="Tabla 26" sheetId="128" r:id="rId169"/>
    <sheet name="Tabla 27" sheetId="129" r:id="rId170"/>
    <sheet name="Tabla 28" sheetId="130" r:id="rId171"/>
    <sheet name="Tabla 29" sheetId="131" r:id="rId172"/>
    <sheet name="Tabla 30" sheetId="132" r:id="rId173"/>
    <sheet name="Tabla 31" sheetId="133" r:id="rId174"/>
    <sheet name="Tabla 32" sheetId="134" r:id="rId175"/>
    <sheet name="Tabla 33" sheetId="135" r:id="rId176"/>
    <sheet name="Tabla 34" sheetId="136" r:id="rId177"/>
    <sheet name="Tabla 35" sheetId="137" r:id="rId178"/>
    <sheet name="Tabla 36" sheetId="138" r:id="rId179"/>
    <sheet name="Tabla 37" sheetId="139" r:id="rId180"/>
    <sheet name="Tabla 38" sheetId="140" r:id="rId181"/>
    <sheet name="Tabla 39" sheetId="141" r:id="rId182"/>
    <sheet name="Tabla 40" sheetId="156" r:id="rId183"/>
    <sheet name="Tabla 41" sheetId="157" r:id="rId184"/>
    <sheet name="Tabla 42" sheetId="158" r:id="rId185"/>
    <sheet name="Tabla 43" sheetId="159" r:id="rId186"/>
    <sheet name="Tabla 44" sheetId="160" r:id="rId187"/>
    <sheet name="Tabla 45" sheetId="161" r:id="rId188"/>
    <sheet name="Tabla 46" sheetId="162" r:id="rId189"/>
    <sheet name="Tabla 47" sheetId="163" r:id="rId190"/>
    <sheet name="Tabla 48" sheetId="164" r:id="rId191"/>
    <sheet name="Tabla 49" sheetId="165" r:id="rId192"/>
    <sheet name="Tabla 50" sheetId="203" r:id="rId193"/>
    <sheet name="Tabla 51" sheetId="204" r:id="rId194"/>
    <sheet name="Tabla 52" sheetId="205" r:id="rId195"/>
    <sheet name="Tabla 53" sheetId="206" r:id="rId196"/>
    <sheet name="Tabla 54" sheetId="207" r:id="rId197"/>
    <sheet name="Tabla 55" sheetId="208" r:id="rId198"/>
    <sheet name="Tabla 56" sheetId="209" r:id="rId199"/>
    <sheet name="Tabla 57" sheetId="210" r:id="rId200"/>
    <sheet name="Tabla 58" sheetId="211" r:id="rId201"/>
    <sheet name="Tabla 59" sheetId="212" r:id="rId202"/>
    <sheet name="Tabla 60" sheetId="213" r:id="rId203"/>
  </sheets>
  <externalReferences>
    <externalReference r:id="rId204"/>
    <externalReference r:id="rId205"/>
  </externalReferences>
  <definedNames>
    <definedName name="_xlnm._FilterDatabase" localSheetId="110" hidden="1">'Datos Gráfico 55'!$A$3:$L$3</definedName>
    <definedName name="_xlnm._FilterDatabase" localSheetId="119" hidden="1">'Datos Gráfico 59'!$A$3:$L$3</definedName>
    <definedName name="_xlnm._FilterDatabase" localSheetId="123" hidden="1">'Datos Gráfico 61'!$A$2:$L$2</definedName>
    <definedName name="_ftn1" localSheetId="195">'Tabla 53'!$A$12</definedName>
    <definedName name="_ftnref1" localSheetId="195">'Tabla 53'!$A$10</definedName>
    <definedName name="_xlchart.v1.0" hidden="1">'Datos Grafico 64'!$B$4:$B$18</definedName>
    <definedName name="_xlchart.v1.1" hidden="1">'Datos Grafico 64'!$C$3</definedName>
    <definedName name="_xlchart.v1.2" hidden="1">'Datos Grafico 64'!$C$4:$C$18</definedName>
    <definedName name="_xlchart.v1.3" hidden="1">'Datos Grafico 64'!$B$4:$B$18</definedName>
    <definedName name="_xlchart.v1.4" hidden="1">'Datos Grafico 64'!$G$3</definedName>
    <definedName name="_xlchart.v1.5" hidden="1">'Datos Grafico 64'!$G$4:$G$18</definedName>
    <definedName name="AAA" localSheetId="188" hidden="1">#REF!</definedName>
    <definedName name="AAA" hidden="1">#REF!</definedName>
    <definedName name="aaaaaa" hidden="1">#REF!</definedName>
    <definedName name="AMORTIZACION">'[1]aux. A LyC'!$S$32:$S$61</definedName>
    <definedName name="_xlnm.Print_Area" localSheetId="78">'Datos grafico 37'!$A$1:$P$29</definedName>
    <definedName name="_xlnm.Print_Area" localSheetId="6">'Datos Gráfico 4'!$A$1:$F$34</definedName>
    <definedName name="_xlnm.Print_Area" localSheetId="12">'Datos Gráfico 7'!$I$2:$U$31</definedName>
    <definedName name="_xlnm.Print_Area" localSheetId="23">'Grafico 12'!$B$1:$H$54</definedName>
    <definedName name="_xlnm.Print_Area" localSheetId="39">'Gráfico 20'!$A$1:$K$56</definedName>
    <definedName name="_xlnm.Print_Area" localSheetId="15">'Gráfico 8'!$B$1:$H$53</definedName>
    <definedName name="_xlnm.Print_Area" localSheetId="17">'Grafico 9'!$B$1:$H$53</definedName>
    <definedName name="_xlnm.Print_Area" localSheetId="33">'Gráficos 16 y 17'!$B$2:$K$19</definedName>
    <definedName name="BBB" hidden="1">#REF!</definedName>
    <definedName name="FECHA" hidden="1">#REF!</definedName>
    <definedName name="PGE_2019_SUBSISTEMA">[2]PROVINCIALIZACION!$AT$3:$AT$3485</definedName>
    <definedName name="PGE_2019_TOTAL">[2]PROVINCIALIZACION!$AM$3:$AM$3485</definedName>
    <definedName name="PGE_2020_TOTAL">[2]PROVINCIALIZACION!$AN$3:$AN$3485</definedName>
    <definedName name="PGE_2021_TOTAL">[2]PROVINCIALIZACION!$AO$3:$AO$3485</definedName>
    <definedName name="PGE_2022_TOTAL">[2]PROVINCIALIZACION!$AP$3:$AP$3485</definedName>
    <definedName name="PGE_2023_TOTAL">[2]PROVINCIALIZACION!$AQ$3:$AQ$3485</definedName>
    <definedName name="PGE_DETALLE_TOTAL">[2]PROVINCIALIZACION!$P$3:$P$3485</definedName>
    <definedName name="RESUMENN2" hidden="1">#REF!</definedName>
    <definedName name="SD" hidden="1">#REF!</definedName>
    <definedName name="SUBSISTEMA_ENERGÍA">[2]PROVINCIALIZACION!$AC$3:$AC$3485</definedName>
    <definedName name="SUBSISTEMA_IISS">[2]PROVINCIALIZACION!$AD$3:$AD$3485</definedName>
    <definedName name="SUBSISTEMA_INFRA">[2]PROVINCIALIZACION!$AA$3:$AA$3485</definedName>
    <definedName name="SUBSISTEMA_RESTO">[2]PROVINCIALIZACION!$AE$3:$AE$3485</definedName>
    <definedName name="SUBSISTEMA_VIA">[2]PROVINCIALIZACION!$AB$3:$AB$3485</definedName>
    <definedName name="UPGRADE___RENOVACIÓN_TOTAL">[2]PROVINCIALIZACION!$X$3:$X$3485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164" l="1"/>
  <c r="E11" i="163"/>
  <c r="E9" i="162"/>
  <c r="E5" i="121"/>
  <c r="E6" i="121"/>
  <c r="E7" i="121"/>
  <c r="E8" i="121"/>
  <c r="E9" i="121"/>
  <c r="E10" i="121"/>
  <c r="E11" i="121"/>
  <c r="E12" i="121"/>
  <c r="E13" i="121"/>
  <c r="E14" i="121"/>
  <c r="E15" i="121"/>
  <c r="E16" i="121"/>
  <c r="E17" i="121"/>
  <c r="E18" i="121"/>
  <c r="E20" i="121"/>
  <c r="E21" i="121"/>
  <c r="E22" i="121"/>
  <c r="E23" i="121"/>
  <c r="E24" i="121"/>
  <c r="E25" i="121"/>
  <c r="E26" i="121"/>
  <c r="E27" i="121"/>
  <c r="E28" i="121"/>
  <c r="E29" i="121"/>
  <c r="E30" i="121"/>
  <c r="E31" i="121"/>
  <c r="E32" i="121"/>
  <c r="F3" i="78"/>
  <c r="F4" i="78"/>
  <c r="F5" i="78"/>
  <c r="AT206" i="196" l="1"/>
  <c r="AS206" i="196"/>
  <c r="AP206" i="196"/>
  <c r="AO206" i="196"/>
  <c r="AM206" i="196"/>
  <c r="AL206" i="196"/>
  <c r="AK206" i="196"/>
  <c r="AJ206" i="196"/>
  <c r="AR206" i="196" s="1"/>
  <c r="AI206" i="196"/>
  <c r="M206" i="196"/>
  <c r="L206" i="196"/>
  <c r="W206" i="196" s="1"/>
  <c r="AT205" i="196"/>
  <c r="AS205" i="196"/>
  <c r="AP205" i="196"/>
  <c r="AO205" i="196"/>
  <c r="AM205" i="196"/>
  <c r="AL205" i="196"/>
  <c r="AK205" i="196"/>
  <c r="AJ205" i="196"/>
  <c r="AR205" i="196" s="1"/>
  <c r="AI205" i="196"/>
  <c r="M205" i="196"/>
  <c r="L205" i="196"/>
  <c r="W205" i="196" s="1"/>
  <c r="AT204" i="196"/>
  <c r="AS204" i="196"/>
  <c r="AP204" i="196"/>
  <c r="AO204" i="196"/>
  <c r="AM204" i="196"/>
  <c r="AL204" i="196"/>
  <c r="AK204" i="196"/>
  <c r="AJ204" i="196"/>
  <c r="AR204" i="196" s="1"/>
  <c r="AI204" i="196"/>
  <c r="W204" i="196"/>
  <c r="M204" i="196"/>
  <c r="L204" i="196"/>
  <c r="AT203" i="196"/>
  <c r="AS203" i="196"/>
  <c r="AP203" i="196"/>
  <c r="AO203" i="196"/>
  <c r="AM203" i="196"/>
  <c r="AL203" i="196"/>
  <c r="AK203" i="196"/>
  <c r="AJ203" i="196"/>
  <c r="AR203" i="196" s="1"/>
  <c r="AI203" i="196"/>
  <c r="W203" i="196"/>
  <c r="M203" i="196"/>
  <c r="L203" i="196"/>
  <c r="AT202" i="196"/>
  <c r="AS202" i="196"/>
  <c r="AP202" i="196"/>
  <c r="AO202" i="196"/>
  <c r="AM202" i="196"/>
  <c r="AL202" i="196"/>
  <c r="AK202" i="196"/>
  <c r="AJ202" i="196"/>
  <c r="AR202" i="196" s="1"/>
  <c r="AI202" i="196"/>
  <c r="M202" i="196"/>
  <c r="L202" i="196"/>
  <c r="W202" i="196" s="1"/>
  <c r="AT201" i="196"/>
  <c r="AS201" i="196"/>
  <c r="AP201" i="196"/>
  <c r="AO201" i="196"/>
  <c r="AM201" i="196"/>
  <c r="AL201" i="196"/>
  <c r="AK201" i="196"/>
  <c r="AJ201" i="196"/>
  <c r="AR201" i="196" s="1"/>
  <c r="AI201" i="196"/>
  <c r="M201" i="196"/>
  <c r="L201" i="196"/>
  <c r="W201" i="196" s="1"/>
  <c r="AT200" i="196"/>
  <c r="AS200" i="196"/>
  <c r="AP200" i="196"/>
  <c r="AO200" i="196"/>
  <c r="AM200" i="196"/>
  <c r="AL200" i="196"/>
  <c r="AK200" i="196"/>
  <c r="AJ200" i="196"/>
  <c r="AR200" i="196" s="1"/>
  <c r="AI200" i="196"/>
  <c r="M200" i="196"/>
  <c r="L200" i="196"/>
  <c r="W200" i="196" s="1"/>
  <c r="AT199" i="196"/>
  <c r="AS199" i="196"/>
  <c r="AP199" i="196"/>
  <c r="AO199" i="196"/>
  <c r="AM199" i="196"/>
  <c r="AL199" i="196"/>
  <c r="AK199" i="196"/>
  <c r="AJ199" i="196"/>
  <c r="AR199" i="196" s="1"/>
  <c r="AI199" i="196"/>
  <c r="M199" i="196"/>
  <c r="L199" i="196"/>
  <c r="W199" i="196" s="1"/>
  <c r="AT198" i="196"/>
  <c r="AS198" i="196"/>
  <c r="AP198" i="196"/>
  <c r="AO198" i="196"/>
  <c r="AM198" i="196"/>
  <c r="AL198" i="196"/>
  <c r="AK198" i="196"/>
  <c r="AJ198" i="196"/>
  <c r="AR198" i="196" s="1"/>
  <c r="AI198" i="196"/>
  <c r="W198" i="196"/>
  <c r="M198" i="196"/>
  <c r="L198" i="196"/>
  <c r="AT197" i="196"/>
  <c r="AS197" i="196"/>
  <c r="AP197" i="196"/>
  <c r="AO197" i="196"/>
  <c r="AM197" i="196"/>
  <c r="AL197" i="196"/>
  <c r="AK197" i="196"/>
  <c r="AJ197" i="196"/>
  <c r="AR197" i="196" s="1"/>
  <c r="AI197" i="196"/>
  <c r="M197" i="196"/>
  <c r="L197" i="196"/>
  <c r="W197" i="196" s="1"/>
  <c r="AT196" i="196"/>
  <c r="AS196" i="196"/>
  <c r="AP196" i="196"/>
  <c r="AO196" i="196"/>
  <c r="AM196" i="196"/>
  <c r="AL196" i="196"/>
  <c r="AK196" i="196"/>
  <c r="AJ196" i="196"/>
  <c r="AR196" i="196" s="1"/>
  <c r="AI196" i="196"/>
  <c r="W196" i="196"/>
  <c r="M196" i="196"/>
  <c r="L196" i="196"/>
  <c r="AT195" i="196"/>
  <c r="AS195" i="196"/>
  <c r="AP195" i="196"/>
  <c r="AO195" i="196"/>
  <c r="AM195" i="196"/>
  <c r="AL195" i="196"/>
  <c r="AK195" i="196"/>
  <c r="AJ195" i="196"/>
  <c r="AR195" i="196" s="1"/>
  <c r="AI195" i="196"/>
  <c r="W195" i="196"/>
  <c r="M195" i="196"/>
  <c r="L195" i="196"/>
  <c r="AT194" i="196"/>
  <c r="AS194" i="196"/>
  <c r="AP194" i="196"/>
  <c r="AO194" i="196"/>
  <c r="AM194" i="196"/>
  <c r="AL194" i="196"/>
  <c r="AK194" i="196"/>
  <c r="AJ194" i="196"/>
  <c r="AR194" i="196" s="1"/>
  <c r="AI194" i="196"/>
  <c r="W194" i="196"/>
  <c r="M194" i="196"/>
  <c r="L194" i="196"/>
  <c r="AT193" i="196"/>
  <c r="AS193" i="196"/>
  <c r="AP193" i="196"/>
  <c r="AO193" i="196"/>
  <c r="AM193" i="196"/>
  <c r="AL193" i="196"/>
  <c r="AK193" i="196"/>
  <c r="AJ193" i="196"/>
  <c r="AR193" i="196" s="1"/>
  <c r="AI193" i="196"/>
  <c r="M193" i="196"/>
  <c r="L193" i="196"/>
  <c r="W193" i="196" s="1"/>
  <c r="AT192" i="196"/>
  <c r="AS192" i="196"/>
  <c r="AP192" i="196"/>
  <c r="AO192" i="196"/>
  <c r="AM192" i="196"/>
  <c r="AL192" i="196"/>
  <c r="AK192" i="196"/>
  <c r="AJ192" i="196"/>
  <c r="AR192" i="196" s="1"/>
  <c r="AI192" i="196"/>
  <c r="W192" i="196"/>
  <c r="M192" i="196"/>
  <c r="L192" i="196"/>
  <c r="AT191" i="196"/>
  <c r="AS191" i="196"/>
  <c r="AP191" i="196"/>
  <c r="AO191" i="196"/>
  <c r="AM191" i="196"/>
  <c r="AL191" i="196"/>
  <c r="AK191" i="196"/>
  <c r="AJ191" i="196"/>
  <c r="AR191" i="196" s="1"/>
  <c r="AI191" i="196"/>
  <c r="M191" i="196"/>
  <c r="L191" i="196"/>
  <c r="W191" i="196" s="1"/>
  <c r="AT190" i="196"/>
  <c r="AS190" i="196"/>
  <c r="AP190" i="196"/>
  <c r="AO190" i="196"/>
  <c r="AM190" i="196"/>
  <c r="AL190" i="196"/>
  <c r="AK190" i="196"/>
  <c r="AJ190" i="196"/>
  <c r="AR190" i="196" s="1"/>
  <c r="AI190" i="196"/>
  <c r="W190" i="196"/>
  <c r="M190" i="196"/>
  <c r="L190" i="196"/>
  <c r="AT189" i="196"/>
  <c r="AK189" i="196"/>
  <c r="AJ189" i="196"/>
  <c r="AI189" i="196"/>
  <c r="M189" i="196"/>
  <c r="L189" i="196"/>
  <c r="W189" i="196" s="1"/>
  <c r="AT188" i="196"/>
  <c r="AJ188" i="196"/>
  <c r="AR188" i="196" s="1"/>
  <c r="AI188" i="196"/>
  <c r="M188" i="196"/>
  <c r="L188" i="196"/>
  <c r="W188" i="196" s="1"/>
  <c r="AT187" i="196"/>
  <c r="AK187" i="196"/>
  <c r="AJ187" i="196"/>
  <c r="AI187" i="196"/>
  <c r="M187" i="196"/>
  <c r="L187" i="196"/>
  <c r="W187" i="196" s="1"/>
  <c r="AT186" i="196"/>
  <c r="AJ186" i="196"/>
  <c r="AR186" i="196" s="1"/>
  <c r="AI186" i="196"/>
  <c r="M186" i="196"/>
  <c r="L186" i="196"/>
  <c r="W186" i="196" s="1"/>
  <c r="AT185" i="196"/>
  <c r="AK185" i="196"/>
  <c r="AJ185" i="196"/>
  <c r="AI185" i="196"/>
  <c r="M185" i="196"/>
  <c r="L185" i="196"/>
  <c r="W185" i="196" s="1"/>
  <c r="AT184" i="196"/>
  <c r="AJ184" i="196"/>
  <c r="AR184" i="196" s="1"/>
  <c r="AI184" i="196"/>
  <c r="M184" i="196"/>
  <c r="L184" i="196"/>
  <c r="W184" i="196" s="1"/>
  <c r="AT183" i="196"/>
  <c r="AK183" i="196"/>
  <c r="AJ183" i="196"/>
  <c r="AI183" i="196"/>
  <c r="M183" i="196"/>
  <c r="L183" i="196"/>
  <c r="W183" i="196" s="1"/>
  <c r="AT182" i="196"/>
  <c r="AJ182" i="196"/>
  <c r="AR182" i="196" s="1"/>
  <c r="AI182" i="196"/>
  <c r="M182" i="196"/>
  <c r="L182" i="196"/>
  <c r="W182" i="196" s="1"/>
  <c r="AT181" i="196"/>
  <c r="AK181" i="196"/>
  <c r="AJ181" i="196"/>
  <c r="AI181" i="196"/>
  <c r="M181" i="196"/>
  <c r="L181" i="196"/>
  <c r="W181" i="196" s="1"/>
  <c r="AT180" i="196"/>
  <c r="AJ180" i="196"/>
  <c r="AR180" i="196" s="1"/>
  <c r="AI180" i="196"/>
  <c r="M180" i="196"/>
  <c r="L180" i="196"/>
  <c r="W180" i="196" s="1"/>
  <c r="AT179" i="196"/>
  <c r="AK179" i="196"/>
  <c r="AJ179" i="196"/>
  <c r="AI179" i="196"/>
  <c r="M179" i="196"/>
  <c r="L179" i="196"/>
  <c r="W179" i="196" s="1"/>
  <c r="AT178" i="196"/>
  <c r="AJ178" i="196"/>
  <c r="AR178" i="196" s="1"/>
  <c r="AI178" i="196"/>
  <c r="M178" i="196"/>
  <c r="L178" i="196"/>
  <c r="W178" i="196" s="1"/>
  <c r="AT177" i="196"/>
  <c r="AK177" i="196"/>
  <c r="AJ177" i="196"/>
  <c r="AI177" i="196"/>
  <c r="M177" i="196"/>
  <c r="L177" i="196"/>
  <c r="W177" i="196" s="1"/>
  <c r="AT176" i="196"/>
  <c r="AJ176" i="196"/>
  <c r="AR176" i="196" s="1"/>
  <c r="AI176" i="196"/>
  <c r="M176" i="196"/>
  <c r="L176" i="196"/>
  <c r="W176" i="196" s="1"/>
  <c r="AT175" i="196"/>
  <c r="AK175" i="196"/>
  <c r="AJ175" i="196"/>
  <c r="AI175" i="196"/>
  <c r="M175" i="196"/>
  <c r="L175" i="196"/>
  <c r="W175" i="196" s="1"/>
  <c r="AT174" i="196"/>
  <c r="AJ174" i="196"/>
  <c r="AR174" i="196" s="1"/>
  <c r="AI174" i="196"/>
  <c r="M174" i="196"/>
  <c r="L174" i="196"/>
  <c r="W174" i="196" s="1"/>
  <c r="AT173" i="196"/>
  <c r="AK173" i="196"/>
  <c r="AJ173" i="196"/>
  <c r="AI173" i="196"/>
  <c r="M173" i="196"/>
  <c r="L173" i="196"/>
  <c r="W173" i="196" s="1"/>
  <c r="AT172" i="196"/>
  <c r="AJ172" i="196"/>
  <c r="AR172" i="196" s="1"/>
  <c r="AI172" i="196"/>
  <c r="M172" i="196"/>
  <c r="L172" i="196"/>
  <c r="W172" i="196" s="1"/>
  <c r="AT171" i="196"/>
  <c r="AK171" i="196"/>
  <c r="AJ171" i="196"/>
  <c r="AI171" i="196"/>
  <c r="M171" i="196"/>
  <c r="L171" i="196"/>
  <c r="W171" i="196" s="1"/>
  <c r="AT170" i="196"/>
  <c r="AJ170" i="196"/>
  <c r="AR170" i="196" s="1"/>
  <c r="AI170" i="196"/>
  <c r="M170" i="196"/>
  <c r="L170" i="196"/>
  <c r="W170" i="196" s="1"/>
  <c r="AT169" i="196"/>
  <c r="AK169" i="196"/>
  <c r="AJ169" i="196"/>
  <c r="AI169" i="196"/>
  <c r="M169" i="196"/>
  <c r="L169" i="196"/>
  <c r="W169" i="196" s="1"/>
  <c r="AT168" i="196"/>
  <c r="AJ168" i="196"/>
  <c r="AR168" i="196" s="1"/>
  <c r="AI168" i="196"/>
  <c r="M168" i="196"/>
  <c r="L168" i="196"/>
  <c r="W168" i="196" s="1"/>
  <c r="AT167" i="196"/>
  <c r="AK167" i="196"/>
  <c r="AJ167" i="196"/>
  <c r="AI167" i="196"/>
  <c r="M167" i="196"/>
  <c r="L167" i="196"/>
  <c r="W167" i="196" s="1"/>
  <c r="AJ166" i="196"/>
  <c r="AR166" i="196" s="1"/>
  <c r="AI166" i="196"/>
  <c r="M166" i="196"/>
  <c r="AT166" i="196" s="1"/>
  <c r="L166" i="196"/>
  <c r="W166" i="196" s="1"/>
  <c r="AR165" i="196"/>
  <c r="AP165" i="196"/>
  <c r="AO165" i="196"/>
  <c r="AN165" i="196"/>
  <c r="AM165" i="196"/>
  <c r="AL165" i="196"/>
  <c r="AJ165" i="196"/>
  <c r="AQ165" i="196" s="1"/>
  <c r="AI165" i="196"/>
  <c r="M165" i="196"/>
  <c r="AT165" i="196" s="1"/>
  <c r="L165" i="196"/>
  <c r="W165" i="196" s="1"/>
  <c r="AL164" i="196"/>
  <c r="AK164" i="196"/>
  <c r="AJ164" i="196"/>
  <c r="AI164" i="196"/>
  <c r="M164" i="196"/>
  <c r="AT164" i="196" s="1"/>
  <c r="L164" i="196"/>
  <c r="AJ163" i="196"/>
  <c r="AI163" i="196"/>
  <c r="M163" i="196"/>
  <c r="AT163" i="196" s="1"/>
  <c r="L163" i="196"/>
  <c r="AT162" i="196"/>
  <c r="AS162" i="196"/>
  <c r="AL162" i="196"/>
  <c r="AK162" i="196"/>
  <c r="AJ162" i="196"/>
  <c r="AR162" i="196" s="1"/>
  <c r="AI162" i="196"/>
  <c r="M162" i="196"/>
  <c r="L162" i="196"/>
  <c r="W162" i="196" s="1"/>
  <c r="AR161" i="196"/>
  <c r="AJ161" i="196"/>
  <c r="AS161" i="196" s="1"/>
  <c r="AI161" i="196"/>
  <c r="M161" i="196"/>
  <c r="AT161" i="196" s="1"/>
  <c r="L161" i="196"/>
  <c r="AS160" i="196"/>
  <c r="AR160" i="196"/>
  <c r="AL160" i="196"/>
  <c r="AK160" i="196"/>
  <c r="AJ160" i="196"/>
  <c r="AI160" i="196"/>
  <c r="M160" i="196"/>
  <c r="AT160" i="196" s="1"/>
  <c r="L160" i="196"/>
  <c r="AJ159" i="196"/>
  <c r="AI159" i="196"/>
  <c r="M159" i="196"/>
  <c r="AT159" i="196" s="1"/>
  <c r="L159" i="196"/>
  <c r="AT158" i="196"/>
  <c r="AS158" i="196"/>
  <c r="AL158" i="196"/>
  <c r="AK158" i="196"/>
  <c r="AJ158" i="196"/>
  <c r="AR158" i="196" s="1"/>
  <c r="AI158" i="196"/>
  <c r="M158" i="196"/>
  <c r="L158" i="196"/>
  <c r="W158" i="196" s="1"/>
  <c r="AT157" i="196"/>
  <c r="AR157" i="196"/>
  <c r="AJ157" i="196"/>
  <c r="AS157" i="196" s="1"/>
  <c r="AI157" i="196"/>
  <c r="M157" i="196"/>
  <c r="L157" i="196"/>
  <c r="W157" i="196" s="1"/>
  <c r="AO156" i="196"/>
  <c r="AJ156" i="196"/>
  <c r="AS156" i="196" s="1"/>
  <c r="AI156" i="196"/>
  <c r="M156" i="196"/>
  <c r="AT156" i="196" s="1"/>
  <c r="L156" i="196"/>
  <c r="AQ155" i="196"/>
  <c r="AN155" i="196"/>
  <c r="AJ155" i="196"/>
  <c r="AS155" i="196" s="1"/>
  <c r="AI155" i="196"/>
  <c r="M155" i="196"/>
  <c r="L155" i="196"/>
  <c r="W155" i="196" s="1"/>
  <c r="AQ154" i="196"/>
  <c r="AN154" i="196"/>
  <c r="AJ154" i="196"/>
  <c r="AS154" i="196" s="1"/>
  <c r="AI154" i="196"/>
  <c r="M154" i="196"/>
  <c r="L154" i="196"/>
  <c r="AQ153" i="196"/>
  <c r="AN153" i="196"/>
  <c r="AJ153" i="196"/>
  <c r="AS153" i="196" s="1"/>
  <c r="AI153" i="196"/>
  <c r="AT153" i="196" s="1"/>
  <c r="M153" i="196"/>
  <c r="L153" i="196"/>
  <c r="W153" i="196" s="1"/>
  <c r="AQ152" i="196"/>
  <c r="AN152" i="196"/>
  <c r="AJ152" i="196"/>
  <c r="AS152" i="196" s="1"/>
  <c r="AI152" i="196"/>
  <c r="AT152" i="196" s="1"/>
  <c r="M152" i="196"/>
  <c r="L152" i="196"/>
  <c r="AQ151" i="196"/>
  <c r="AN151" i="196"/>
  <c r="AJ151" i="196"/>
  <c r="AS151" i="196" s="1"/>
  <c r="AI151" i="196"/>
  <c r="M151" i="196"/>
  <c r="L151" i="196"/>
  <c r="W151" i="196" s="1"/>
  <c r="AQ150" i="196"/>
  <c r="AN150" i="196"/>
  <c r="AJ150" i="196"/>
  <c r="AS150" i="196" s="1"/>
  <c r="AI150" i="196"/>
  <c r="AT150" i="196" s="1"/>
  <c r="M150" i="196"/>
  <c r="L150" i="196"/>
  <c r="W150" i="196" s="1"/>
  <c r="AQ149" i="196"/>
  <c r="AN149" i="196"/>
  <c r="AJ149" i="196"/>
  <c r="AS149" i="196" s="1"/>
  <c r="AI149" i="196"/>
  <c r="AT149" i="196" s="1"/>
  <c r="M149" i="196"/>
  <c r="L149" i="196"/>
  <c r="AR148" i="196"/>
  <c r="AQ148" i="196"/>
  <c r="AN148" i="196"/>
  <c r="AJ148" i="196"/>
  <c r="AI148" i="196"/>
  <c r="AT148" i="196" s="1"/>
  <c r="M148" i="196"/>
  <c r="L148" i="196"/>
  <c r="AR147" i="196"/>
  <c r="AN147" i="196"/>
  <c r="AJ147" i="196"/>
  <c r="AI147" i="196"/>
  <c r="M147" i="196"/>
  <c r="L147" i="196"/>
  <c r="AR146" i="196"/>
  <c r="AQ146" i="196"/>
  <c r="AN146" i="196"/>
  <c r="AJ146" i="196"/>
  <c r="AI146" i="196"/>
  <c r="M146" i="196"/>
  <c r="L146" i="196"/>
  <c r="AR145" i="196"/>
  <c r="AN145" i="196"/>
  <c r="AJ145" i="196"/>
  <c r="AI145" i="196"/>
  <c r="AT145" i="196" s="1"/>
  <c r="M145" i="196"/>
  <c r="L145" i="196"/>
  <c r="AR144" i="196"/>
  <c r="AQ144" i="196"/>
  <c r="AN144" i="196"/>
  <c r="AJ144" i="196"/>
  <c r="AI144" i="196"/>
  <c r="AT144" i="196" s="1"/>
  <c r="M144" i="196"/>
  <c r="L144" i="196"/>
  <c r="W144" i="196" s="1"/>
  <c r="AQ143" i="196"/>
  <c r="AN143" i="196"/>
  <c r="AM143" i="196"/>
  <c r="AJ143" i="196"/>
  <c r="AR143" i="196" s="1"/>
  <c r="AI143" i="196"/>
  <c r="AT143" i="196" s="1"/>
  <c r="M143" i="196"/>
  <c r="L143" i="196"/>
  <c r="W143" i="196" s="1"/>
  <c r="AS142" i="196"/>
  <c r="AQ142" i="196"/>
  <c r="AP142" i="196"/>
  <c r="AO142" i="196"/>
  <c r="AM142" i="196"/>
  <c r="AL142" i="196"/>
  <c r="AK142" i="196"/>
  <c r="AJ142" i="196"/>
  <c r="AR142" i="196" s="1"/>
  <c r="AI142" i="196"/>
  <c r="AT142" i="196" s="1"/>
  <c r="M142" i="196"/>
  <c r="L142" i="196"/>
  <c r="W142" i="196" s="1"/>
  <c r="AS141" i="196"/>
  <c r="AQ141" i="196"/>
  <c r="AP141" i="196"/>
  <c r="AO141" i="196"/>
  <c r="AM141" i="196"/>
  <c r="AL141" i="196"/>
  <c r="AK141" i="196"/>
  <c r="AJ141" i="196"/>
  <c r="AR141" i="196" s="1"/>
  <c r="AI141" i="196"/>
  <c r="AT141" i="196" s="1"/>
  <c r="M141" i="196"/>
  <c r="L141" i="196"/>
  <c r="W141" i="196" s="1"/>
  <c r="AS140" i="196"/>
  <c r="AQ140" i="196"/>
  <c r="AO140" i="196"/>
  <c r="AM140" i="196"/>
  <c r="AL140" i="196"/>
  <c r="AK140" i="196"/>
  <c r="AJ140" i="196"/>
  <c r="AR140" i="196" s="1"/>
  <c r="AI140" i="196"/>
  <c r="AT140" i="196" s="1"/>
  <c r="M140" i="196"/>
  <c r="L140" i="196"/>
  <c r="W140" i="196" s="1"/>
  <c r="AS139" i="196"/>
  <c r="AQ139" i="196"/>
  <c r="AO139" i="196"/>
  <c r="AM139" i="196"/>
  <c r="AL139" i="196"/>
  <c r="AK139" i="196"/>
  <c r="AJ139" i="196"/>
  <c r="AR139" i="196" s="1"/>
  <c r="AI139" i="196"/>
  <c r="AT139" i="196" s="1"/>
  <c r="M139" i="196"/>
  <c r="L139" i="196"/>
  <c r="W139" i="196" s="1"/>
  <c r="AS138" i="196"/>
  <c r="AQ138" i="196"/>
  <c r="AO138" i="196"/>
  <c r="AM138" i="196"/>
  <c r="AL138" i="196"/>
  <c r="AK138" i="196"/>
  <c r="AJ138" i="196"/>
  <c r="AR138" i="196" s="1"/>
  <c r="AI138" i="196"/>
  <c r="AT138" i="196" s="1"/>
  <c r="M138" i="196"/>
  <c r="L138" i="196"/>
  <c r="W138" i="196" s="1"/>
  <c r="AS137" i="196"/>
  <c r="AQ137" i="196"/>
  <c r="AO137" i="196"/>
  <c r="AM137" i="196"/>
  <c r="AL137" i="196"/>
  <c r="AK137" i="196"/>
  <c r="AJ137" i="196"/>
  <c r="AR137" i="196" s="1"/>
  <c r="AI137" i="196"/>
  <c r="AT137" i="196" s="1"/>
  <c r="M137" i="196"/>
  <c r="L137" i="196"/>
  <c r="W137" i="196" s="1"/>
  <c r="AS136" i="196"/>
  <c r="AQ136" i="196"/>
  <c r="AO136" i="196"/>
  <c r="AM136" i="196"/>
  <c r="AL136" i="196"/>
  <c r="AK136" i="196"/>
  <c r="AJ136" i="196"/>
  <c r="AR136" i="196" s="1"/>
  <c r="AI136" i="196"/>
  <c r="AT136" i="196" s="1"/>
  <c r="M136" i="196"/>
  <c r="L136" i="196"/>
  <c r="W136" i="196" s="1"/>
  <c r="AS135" i="196"/>
  <c r="AQ135" i="196"/>
  <c r="AO135" i="196"/>
  <c r="AM135" i="196"/>
  <c r="AL135" i="196"/>
  <c r="AK135" i="196"/>
  <c r="AJ135" i="196"/>
  <c r="AR135" i="196" s="1"/>
  <c r="AI135" i="196"/>
  <c r="AT135" i="196" s="1"/>
  <c r="M135" i="196"/>
  <c r="L135" i="196"/>
  <c r="W135" i="196" s="1"/>
  <c r="AS134" i="196"/>
  <c r="AQ134" i="196"/>
  <c r="AO134" i="196"/>
  <c r="AM134" i="196"/>
  <c r="AK134" i="196"/>
  <c r="AJ134" i="196"/>
  <c r="AR134" i="196" s="1"/>
  <c r="AI134" i="196"/>
  <c r="AT134" i="196" s="1"/>
  <c r="M134" i="196"/>
  <c r="L134" i="196"/>
  <c r="W134" i="196" s="1"/>
  <c r="AS133" i="196"/>
  <c r="AQ133" i="196"/>
  <c r="AO133" i="196"/>
  <c r="AM133" i="196"/>
  <c r="AK133" i="196"/>
  <c r="AJ133" i="196"/>
  <c r="AR133" i="196" s="1"/>
  <c r="AI133" i="196"/>
  <c r="AT133" i="196" s="1"/>
  <c r="M133" i="196"/>
  <c r="L133" i="196"/>
  <c r="W133" i="196" s="1"/>
  <c r="AS132" i="196"/>
  <c r="AQ132" i="196"/>
  <c r="AO132" i="196"/>
  <c r="AM132" i="196"/>
  <c r="AK132" i="196"/>
  <c r="AJ132" i="196"/>
  <c r="AR132" i="196" s="1"/>
  <c r="AI132" i="196"/>
  <c r="AT132" i="196" s="1"/>
  <c r="N132" i="196"/>
  <c r="M132" i="196"/>
  <c r="L132" i="196"/>
  <c r="W132" i="196" s="1"/>
  <c r="AS131" i="196"/>
  <c r="AQ131" i="196"/>
  <c r="AO131" i="196"/>
  <c r="AM131" i="196"/>
  <c r="AK131" i="196"/>
  <c r="AJ131" i="196"/>
  <c r="AR131" i="196" s="1"/>
  <c r="AI131" i="196"/>
  <c r="AT131" i="196" s="1"/>
  <c r="M131" i="196"/>
  <c r="L131" i="196"/>
  <c r="W131" i="196" s="1"/>
  <c r="AS130" i="196"/>
  <c r="AQ130" i="196"/>
  <c r="AO130" i="196"/>
  <c r="AM130" i="196"/>
  <c r="AK130" i="196"/>
  <c r="AJ130" i="196"/>
  <c r="AR130" i="196" s="1"/>
  <c r="AI130" i="196"/>
  <c r="AT130" i="196" s="1"/>
  <c r="M130" i="196"/>
  <c r="L130" i="196"/>
  <c r="W130" i="196" s="1"/>
  <c r="AS129" i="196"/>
  <c r="AQ129" i="196"/>
  <c r="AO129" i="196"/>
  <c r="AM129" i="196"/>
  <c r="AK129" i="196"/>
  <c r="AJ129" i="196"/>
  <c r="AR129" i="196" s="1"/>
  <c r="AI129" i="196"/>
  <c r="AT129" i="196" s="1"/>
  <c r="M129" i="196"/>
  <c r="L129" i="196"/>
  <c r="W129" i="196" s="1"/>
  <c r="AS128" i="196"/>
  <c r="AQ128" i="196"/>
  <c r="AP128" i="196"/>
  <c r="AO128" i="196"/>
  <c r="AM128" i="196"/>
  <c r="AK128" i="196"/>
  <c r="AJ128" i="196"/>
  <c r="AR128" i="196" s="1"/>
  <c r="AI128" i="196"/>
  <c r="AT128" i="196" s="1"/>
  <c r="W128" i="196"/>
  <c r="M128" i="196"/>
  <c r="L128" i="196"/>
  <c r="AS127" i="196"/>
  <c r="AQ127" i="196"/>
  <c r="AP127" i="196"/>
  <c r="AO127" i="196"/>
  <c r="AM127" i="196"/>
  <c r="AK127" i="196"/>
  <c r="AJ127" i="196"/>
  <c r="AR127" i="196" s="1"/>
  <c r="AI127" i="196"/>
  <c r="AT127" i="196" s="1"/>
  <c r="W127" i="196"/>
  <c r="M127" i="196"/>
  <c r="L127" i="196"/>
  <c r="AS126" i="196"/>
  <c r="AQ126" i="196"/>
  <c r="AP126" i="196"/>
  <c r="AO126" i="196"/>
  <c r="AN126" i="196"/>
  <c r="AM126" i="196"/>
  <c r="AK126" i="196"/>
  <c r="AJ126" i="196"/>
  <c r="AR126" i="196" s="1"/>
  <c r="AI126" i="196"/>
  <c r="AT126" i="196" s="1"/>
  <c r="W126" i="196"/>
  <c r="M126" i="196"/>
  <c r="L126" i="196"/>
  <c r="AS125" i="196"/>
  <c r="AQ125" i="196"/>
  <c r="AP125" i="196"/>
  <c r="AM125" i="196"/>
  <c r="AK125" i="196"/>
  <c r="AJ125" i="196"/>
  <c r="AR125" i="196" s="1"/>
  <c r="AI125" i="196"/>
  <c r="AT125" i="196" s="1"/>
  <c r="W125" i="196"/>
  <c r="M125" i="196"/>
  <c r="L125" i="196"/>
  <c r="AS124" i="196"/>
  <c r="AQ124" i="196"/>
  <c r="AP124" i="196"/>
  <c r="AM124" i="196"/>
  <c r="AK124" i="196"/>
  <c r="AJ124" i="196"/>
  <c r="AR124" i="196" s="1"/>
  <c r="AI124" i="196"/>
  <c r="AT124" i="196" s="1"/>
  <c r="W124" i="196"/>
  <c r="M124" i="196"/>
  <c r="L124" i="196"/>
  <c r="AS123" i="196"/>
  <c r="AQ123" i="196"/>
  <c r="AP123" i="196"/>
  <c r="AM123" i="196"/>
  <c r="AK123" i="196"/>
  <c r="AJ123" i="196"/>
  <c r="AR123" i="196" s="1"/>
  <c r="AI123" i="196"/>
  <c r="AT123" i="196" s="1"/>
  <c r="M123" i="196"/>
  <c r="L123" i="196"/>
  <c r="W123" i="196" s="1"/>
  <c r="AS122" i="196"/>
  <c r="AQ122" i="196"/>
  <c r="AP122" i="196"/>
  <c r="AM122" i="196"/>
  <c r="AK122" i="196"/>
  <c r="AJ122" i="196"/>
  <c r="AR122" i="196" s="1"/>
  <c r="AI122" i="196"/>
  <c r="AT122" i="196" s="1"/>
  <c r="W122" i="196"/>
  <c r="M122" i="196"/>
  <c r="L122" i="196"/>
  <c r="AS121" i="196"/>
  <c r="AQ121" i="196"/>
  <c r="AP121" i="196"/>
  <c r="AM121" i="196"/>
  <c r="AK121" i="196"/>
  <c r="AJ121" i="196"/>
  <c r="AR121" i="196" s="1"/>
  <c r="AI121" i="196"/>
  <c r="AT121" i="196" s="1"/>
  <c r="W121" i="196"/>
  <c r="P121" i="196"/>
  <c r="O121" i="196"/>
  <c r="M121" i="196"/>
  <c r="L121" i="196"/>
  <c r="AS120" i="196"/>
  <c r="AQ120" i="196"/>
  <c r="AP120" i="196"/>
  <c r="AM120" i="196"/>
  <c r="AK120" i="196"/>
  <c r="AJ120" i="196"/>
  <c r="AR120" i="196" s="1"/>
  <c r="AI120" i="196"/>
  <c r="AT120" i="196" s="1"/>
  <c r="M120" i="196"/>
  <c r="L120" i="196"/>
  <c r="W120" i="196" s="1"/>
  <c r="AS119" i="196"/>
  <c r="AQ119" i="196"/>
  <c r="AP119" i="196"/>
  <c r="AM119" i="196"/>
  <c r="AK119" i="196"/>
  <c r="AJ119" i="196"/>
  <c r="AR119" i="196" s="1"/>
  <c r="AI119" i="196"/>
  <c r="AT119" i="196" s="1"/>
  <c r="W119" i="196"/>
  <c r="T119" i="196"/>
  <c r="M119" i="196"/>
  <c r="L119" i="196"/>
  <c r="AS118" i="196"/>
  <c r="AQ118" i="196"/>
  <c r="AP118" i="196"/>
  <c r="AM118" i="196"/>
  <c r="AK118" i="196"/>
  <c r="AJ118" i="196"/>
  <c r="AR118" i="196" s="1"/>
  <c r="AI118" i="196"/>
  <c r="AT118" i="196" s="1"/>
  <c r="W118" i="196"/>
  <c r="P118" i="196"/>
  <c r="O118" i="196"/>
  <c r="M118" i="196"/>
  <c r="L118" i="196"/>
  <c r="AS117" i="196"/>
  <c r="AQ117" i="196"/>
  <c r="AP117" i="196"/>
  <c r="AM117" i="196"/>
  <c r="AK117" i="196"/>
  <c r="AJ117" i="196"/>
  <c r="AR117" i="196" s="1"/>
  <c r="AI117" i="196"/>
  <c r="P117" i="196"/>
  <c r="O117" i="196"/>
  <c r="M117" i="196"/>
  <c r="L117" i="196"/>
  <c r="W117" i="196" s="1"/>
  <c r="AR116" i="196"/>
  <c r="AQ116" i="196"/>
  <c r="AP116" i="196"/>
  <c r="AN116" i="196"/>
  <c r="AM116" i="196"/>
  <c r="AJ116" i="196"/>
  <c r="AS116" i="196" s="1"/>
  <c r="AI116" i="196"/>
  <c r="R116" i="196"/>
  <c r="Q116" i="196"/>
  <c r="M116" i="196"/>
  <c r="L116" i="196"/>
  <c r="W116" i="196" s="1"/>
  <c r="AQ115" i="196"/>
  <c r="AP115" i="196"/>
  <c r="AJ115" i="196"/>
  <c r="AS115" i="196" s="1"/>
  <c r="AI115" i="196"/>
  <c r="U115" i="196"/>
  <c r="T115" i="196"/>
  <c r="M115" i="196"/>
  <c r="L115" i="196"/>
  <c r="W115" i="196" s="1"/>
  <c r="AR114" i="196"/>
  <c r="AJ114" i="196"/>
  <c r="AI114" i="196"/>
  <c r="AT114" i="196" s="1"/>
  <c r="P114" i="196"/>
  <c r="O114" i="196"/>
  <c r="M114" i="196"/>
  <c r="L114" i="196"/>
  <c r="W114" i="196" s="1"/>
  <c r="AQ113" i="196"/>
  <c r="AP113" i="196"/>
  <c r="AM113" i="196"/>
  <c r="AK113" i="196"/>
  <c r="AJ113" i="196"/>
  <c r="AO113" i="196" s="1"/>
  <c r="AI113" i="196"/>
  <c r="AT113" i="196" s="1"/>
  <c r="W113" i="196"/>
  <c r="P113" i="196"/>
  <c r="O113" i="196"/>
  <c r="M113" i="196"/>
  <c r="L113" i="196"/>
  <c r="AQ112" i="196"/>
  <c r="AP112" i="196"/>
  <c r="AM112" i="196"/>
  <c r="AJ112" i="196"/>
  <c r="AO112" i="196" s="1"/>
  <c r="AI112" i="196"/>
  <c r="AT112" i="196" s="1"/>
  <c r="W112" i="196"/>
  <c r="P112" i="196"/>
  <c r="O112" i="196"/>
  <c r="M112" i="196"/>
  <c r="L112" i="196"/>
  <c r="AQ111" i="196"/>
  <c r="AP111" i="196"/>
  <c r="AM111" i="196"/>
  <c r="AJ111" i="196"/>
  <c r="AO111" i="196" s="1"/>
  <c r="AI111" i="196"/>
  <c r="AT111" i="196" s="1"/>
  <c r="W111" i="196"/>
  <c r="P111" i="196"/>
  <c r="O111" i="196"/>
  <c r="M111" i="196"/>
  <c r="L111" i="196"/>
  <c r="AQ110" i="196"/>
  <c r="AP110" i="196"/>
  <c r="AM110" i="196"/>
  <c r="AJ110" i="196"/>
  <c r="AO110" i="196" s="1"/>
  <c r="AI110" i="196"/>
  <c r="AT110" i="196" s="1"/>
  <c r="W110" i="196"/>
  <c r="P110" i="196"/>
  <c r="O110" i="196"/>
  <c r="M110" i="196"/>
  <c r="L110" i="196"/>
  <c r="AQ109" i="196"/>
  <c r="AP109" i="196"/>
  <c r="AM109" i="196"/>
  <c r="AJ109" i="196"/>
  <c r="AO109" i="196" s="1"/>
  <c r="AI109" i="196"/>
  <c r="AT109" i="196" s="1"/>
  <c r="W109" i="196"/>
  <c r="P109" i="196"/>
  <c r="O109" i="196"/>
  <c r="M109" i="196"/>
  <c r="L109" i="196"/>
  <c r="AQ108" i="196"/>
  <c r="AP108" i="196"/>
  <c r="AM108" i="196"/>
  <c r="AJ108" i="196"/>
  <c r="AO108" i="196" s="1"/>
  <c r="AI108" i="196"/>
  <c r="AT108" i="196" s="1"/>
  <c r="W108" i="196"/>
  <c r="P108" i="196"/>
  <c r="O108" i="196"/>
  <c r="M108" i="196"/>
  <c r="L108" i="196"/>
  <c r="AQ107" i="196"/>
  <c r="AP107" i="196"/>
  <c r="AM107" i="196"/>
  <c r="AJ107" i="196"/>
  <c r="AO107" i="196" s="1"/>
  <c r="AI107" i="196"/>
  <c r="AT107" i="196" s="1"/>
  <c r="W107" i="196"/>
  <c r="T107" i="196"/>
  <c r="P107" i="196"/>
  <c r="O107" i="196"/>
  <c r="M107" i="196"/>
  <c r="O126" i="196" s="1"/>
  <c r="L107" i="196"/>
  <c r="AQ103" i="196"/>
  <c r="AP103" i="196"/>
  <c r="AM103" i="196"/>
  <c r="AJ103" i="196"/>
  <c r="AO103" i="196" s="1"/>
  <c r="AI103" i="196"/>
  <c r="AT103" i="196" s="1"/>
  <c r="W103" i="196"/>
  <c r="T103" i="196"/>
  <c r="P103" i="196"/>
  <c r="O103" i="196"/>
  <c r="M103" i="196"/>
  <c r="V103" i="196" s="1"/>
  <c r="L103" i="196"/>
  <c r="AQ102" i="196"/>
  <c r="AP102" i="196"/>
  <c r="AN102" i="196"/>
  <c r="AM102" i="196"/>
  <c r="AJ102" i="196"/>
  <c r="AO102" i="196" s="1"/>
  <c r="AI102" i="196"/>
  <c r="AT102" i="196" s="1"/>
  <c r="W102" i="196"/>
  <c r="T102" i="196"/>
  <c r="P102" i="196"/>
  <c r="O102" i="196"/>
  <c r="M102" i="196"/>
  <c r="V102" i="196" s="1"/>
  <c r="L102" i="196"/>
  <c r="AQ101" i="196"/>
  <c r="AP101" i="196"/>
  <c r="AN101" i="196"/>
  <c r="AM101" i="196"/>
  <c r="AJ101" i="196"/>
  <c r="AO101" i="196" s="1"/>
  <c r="AI101" i="196"/>
  <c r="AT101" i="196" s="1"/>
  <c r="W101" i="196"/>
  <c r="P101" i="196"/>
  <c r="O101" i="196"/>
  <c r="M101" i="196"/>
  <c r="V101" i="196" s="1"/>
  <c r="L101" i="196"/>
  <c r="AQ100" i="196"/>
  <c r="AP100" i="196"/>
  <c r="AN100" i="196"/>
  <c r="AM100" i="196"/>
  <c r="AJ100" i="196"/>
  <c r="AO100" i="196" s="1"/>
  <c r="AI100" i="196"/>
  <c r="AT100" i="196" s="1"/>
  <c r="W100" i="196"/>
  <c r="P100" i="196"/>
  <c r="O100" i="196"/>
  <c r="M100" i="196"/>
  <c r="V100" i="196" s="1"/>
  <c r="L100" i="196"/>
  <c r="AQ99" i="196"/>
  <c r="AP99" i="196"/>
  <c r="AN99" i="196"/>
  <c r="AM99" i="196"/>
  <c r="AJ99" i="196"/>
  <c r="AO99" i="196" s="1"/>
  <c r="AI99" i="196"/>
  <c r="AT99" i="196" s="1"/>
  <c r="W99" i="196"/>
  <c r="P99" i="196"/>
  <c r="O99" i="196"/>
  <c r="M99" i="196"/>
  <c r="V99" i="196" s="1"/>
  <c r="L99" i="196"/>
  <c r="AQ98" i="196"/>
  <c r="AP98" i="196"/>
  <c r="AN98" i="196"/>
  <c r="AM98" i="196"/>
  <c r="AJ98" i="196"/>
  <c r="AO98" i="196" s="1"/>
  <c r="AI98" i="196"/>
  <c r="AT98" i="196" s="1"/>
  <c r="W98" i="196"/>
  <c r="P98" i="196"/>
  <c r="O98" i="196"/>
  <c r="M98" i="196"/>
  <c r="V98" i="196" s="1"/>
  <c r="L98" i="196"/>
  <c r="AQ97" i="196"/>
  <c r="AP97" i="196"/>
  <c r="AN97" i="196"/>
  <c r="AM97" i="196"/>
  <c r="AJ97" i="196"/>
  <c r="AO97" i="196" s="1"/>
  <c r="AI97" i="196"/>
  <c r="AT97" i="196" s="1"/>
  <c r="W97" i="196"/>
  <c r="P97" i="196"/>
  <c r="O97" i="196"/>
  <c r="M97" i="196"/>
  <c r="V97" i="196" s="1"/>
  <c r="L97" i="196"/>
  <c r="AQ96" i="196"/>
  <c r="AP96" i="196"/>
  <c r="AN96" i="196"/>
  <c r="AM96" i="196"/>
  <c r="AJ96" i="196"/>
  <c r="AO96" i="196" s="1"/>
  <c r="AI96" i="196"/>
  <c r="M96" i="196"/>
  <c r="L96" i="196"/>
  <c r="AQ95" i="196"/>
  <c r="AP95" i="196"/>
  <c r="AN95" i="196"/>
  <c r="AM95" i="196"/>
  <c r="AJ95" i="196"/>
  <c r="AO95" i="196" s="1"/>
  <c r="AI95" i="196"/>
  <c r="AT95" i="196" s="1"/>
  <c r="W95" i="196"/>
  <c r="T95" i="196"/>
  <c r="M95" i="196"/>
  <c r="U95" i="196" s="1"/>
  <c r="L95" i="196"/>
  <c r="AQ94" i="196"/>
  <c r="AP94" i="196"/>
  <c r="AN94" i="196"/>
  <c r="AM94" i="196"/>
  <c r="AJ94" i="196"/>
  <c r="AO94" i="196" s="1"/>
  <c r="AI94" i="196"/>
  <c r="Q94" i="196"/>
  <c r="O94" i="196"/>
  <c r="M94" i="196"/>
  <c r="U94" i="196" s="1"/>
  <c r="L94" i="196"/>
  <c r="W94" i="196" s="1"/>
  <c r="AN93" i="196"/>
  <c r="AJ93" i="196"/>
  <c r="AI93" i="196"/>
  <c r="P93" i="196"/>
  <c r="M93" i="196"/>
  <c r="L93" i="196"/>
  <c r="W93" i="196" s="1"/>
  <c r="AN92" i="196"/>
  <c r="AM92" i="196"/>
  <c r="AJ92" i="196"/>
  <c r="AI92" i="196"/>
  <c r="AT92" i="196" s="1"/>
  <c r="P92" i="196"/>
  <c r="O92" i="196"/>
  <c r="M92" i="196"/>
  <c r="L92" i="196"/>
  <c r="W92" i="196" s="1"/>
  <c r="AJ91" i="196"/>
  <c r="AI91" i="196"/>
  <c r="M91" i="196"/>
  <c r="L91" i="196"/>
  <c r="AR90" i="196"/>
  <c r="AK90" i="196"/>
  <c r="AJ90" i="196"/>
  <c r="AI90" i="196"/>
  <c r="AT90" i="196" s="1"/>
  <c r="Q90" i="196"/>
  <c r="P90" i="196"/>
  <c r="O90" i="196"/>
  <c r="M90" i="196"/>
  <c r="U90" i="196" s="1"/>
  <c r="L90" i="196"/>
  <c r="W90" i="196" s="1"/>
  <c r="AR89" i="196"/>
  <c r="AQ89" i="196"/>
  <c r="AP89" i="196"/>
  <c r="AN89" i="196"/>
  <c r="AM89" i="196"/>
  <c r="AL89" i="196"/>
  <c r="AK89" i="196"/>
  <c r="AJ89" i="196"/>
  <c r="AO89" i="196" s="1"/>
  <c r="AI89" i="196"/>
  <c r="M89" i="196"/>
  <c r="L89" i="196"/>
  <c r="AT88" i="196"/>
  <c r="AM88" i="196"/>
  <c r="AL88" i="196"/>
  <c r="AK88" i="196"/>
  <c r="AJ88" i="196"/>
  <c r="AO88" i="196" s="1"/>
  <c r="AI88" i="196"/>
  <c r="S88" i="196"/>
  <c r="R88" i="196"/>
  <c r="Q88" i="196"/>
  <c r="P88" i="196"/>
  <c r="O88" i="196"/>
  <c r="M88" i="196"/>
  <c r="U88" i="196" s="1"/>
  <c r="L88" i="196"/>
  <c r="AJ87" i="196"/>
  <c r="AI87" i="196"/>
  <c r="AT87" i="196" s="1"/>
  <c r="P87" i="196"/>
  <c r="M87" i="196"/>
  <c r="L87" i="196"/>
  <c r="AP86" i="196"/>
  <c r="AN86" i="196"/>
  <c r="AM86" i="196"/>
  <c r="AL86" i="196"/>
  <c r="AK86" i="196"/>
  <c r="AJ86" i="196"/>
  <c r="AO86" i="196" s="1"/>
  <c r="AI86" i="196"/>
  <c r="M86" i="196"/>
  <c r="L86" i="196"/>
  <c r="AN85" i="196"/>
  <c r="AL85" i="196"/>
  <c r="AJ85" i="196"/>
  <c r="AS85" i="196" s="1"/>
  <c r="AI85" i="196"/>
  <c r="U85" i="196"/>
  <c r="M85" i="196"/>
  <c r="L85" i="196"/>
  <c r="W85" i="196" s="1"/>
  <c r="AN84" i="196"/>
  <c r="AL84" i="196"/>
  <c r="AJ84" i="196"/>
  <c r="AS84" i="196" s="1"/>
  <c r="AI84" i="196"/>
  <c r="M84" i="196"/>
  <c r="L84" i="196"/>
  <c r="AN83" i="196"/>
  <c r="AL83" i="196"/>
  <c r="AJ83" i="196"/>
  <c r="AS83" i="196" s="1"/>
  <c r="AI83" i="196"/>
  <c r="M83" i="196"/>
  <c r="L83" i="196"/>
  <c r="W83" i="196" s="1"/>
  <c r="AN82" i="196"/>
  <c r="AL82" i="196"/>
  <c r="AJ82" i="196"/>
  <c r="AS82" i="196" s="1"/>
  <c r="AI82" i="196"/>
  <c r="U82" i="196"/>
  <c r="M82" i="196"/>
  <c r="L82" i="196"/>
  <c r="W82" i="196" s="1"/>
  <c r="AN81" i="196"/>
  <c r="AJ81" i="196"/>
  <c r="AS81" i="196" s="1"/>
  <c r="AI81" i="196"/>
  <c r="U81" i="196"/>
  <c r="M81" i="196"/>
  <c r="L81" i="196"/>
  <c r="W81" i="196" s="1"/>
  <c r="AN80" i="196"/>
  <c r="AJ80" i="196"/>
  <c r="AS80" i="196" s="1"/>
  <c r="AI80" i="196"/>
  <c r="M80" i="196"/>
  <c r="L80" i="196"/>
  <c r="AN79" i="196"/>
  <c r="AJ79" i="196"/>
  <c r="AS79" i="196" s="1"/>
  <c r="AI79" i="196"/>
  <c r="M79" i="196"/>
  <c r="L79" i="196"/>
  <c r="AN78" i="196"/>
  <c r="AJ78" i="196"/>
  <c r="AS78" i="196" s="1"/>
  <c r="AI78" i="196"/>
  <c r="U78" i="196"/>
  <c r="M78" i="196"/>
  <c r="L78" i="196"/>
  <c r="W78" i="196" s="1"/>
  <c r="AN77" i="196"/>
  <c r="AJ77" i="196"/>
  <c r="AS77" i="196" s="1"/>
  <c r="AI77" i="196"/>
  <c r="U77" i="196"/>
  <c r="M77" i="196"/>
  <c r="L77" i="196"/>
  <c r="W77" i="196" s="1"/>
  <c r="AN76" i="196"/>
  <c r="AJ76" i="196"/>
  <c r="AS76" i="196" s="1"/>
  <c r="AI76" i="196"/>
  <c r="AT76" i="196" s="1"/>
  <c r="M76" i="196"/>
  <c r="L76" i="196"/>
  <c r="AN75" i="196"/>
  <c r="AJ75" i="196"/>
  <c r="AS75" i="196" s="1"/>
  <c r="AI75" i="196"/>
  <c r="M75" i="196"/>
  <c r="L75" i="196"/>
  <c r="AN74" i="196"/>
  <c r="AJ74" i="196"/>
  <c r="AS74" i="196" s="1"/>
  <c r="AI74" i="196"/>
  <c r="AT74" i="196" s="1"/>
  <c r="U74" i="196"/>
  <c r="M74" i="196"/>
  <c r="L74" i="196"/>
  <c r="W74" i="196" s="1"/>
  <c r="AN73" i="196"/>
  <c r="AJ73" i="196"/>
  <c r="AS73" i="196" s="1"/>
  <c r="AI73" i="196"/>
  <c r="AT73" i="196" s="1"/>
  <c r="U73" i="196"/>
  <c r="M73" i="196"/>
  <c r="L73" i="196"/>
  <c r="W73" i="196" s="1"/>
  <c r="AN72" i="196"/>
  <c r="AJ72" i="196"/>
  <c r="AS72" i="196" s="1"/>
  <c r="AI72" i="196"/>
  <c r="AT72" i="196" s="1"/>
  <c r="M72" i="196"/>
  <c r="L72" i="196"/>
  <c r="AN71" i="196"/>
  <c r="AJ71" i="196"/>
  <c r="AS71" i="196" s="1"/>
  <c r="AI71" i="196"/>
  <c r="M71" i="196"/>
  <c r="L71" i="196"/>
  <c r="AN70" i="196"/>
  <c r="AJ70" i="196"/>
  <c r="AS70" i="196" s="1"/>
  <c r="AI70" i="196"/>
  <c r="AT70" i="196" s="1"/>
  <c r="U70" i="196"/>
  <c r="M70" i="196"/>
  <c r="L70" i="196"/>
  <c r="W70" i="196" s="1"/>
  <c r="AN69" i="196"/>
  <c r="AJ69" i="196"/>
  <c r="AS69" i="196" s="1"/>
  <c r="AI69" i="196"/>
  <c r="AT69" i="196" s="1"/>
  <c r="U69" i="196"/>
  <c r="M69" i="196"/>
  <c r="L69" i="196"/>
  <c r="W69" i="196" s="1"/>
  <c r="AN68" i="196"/>
  <c r="AJ68" i="196"/>
  <c r="AS68" i="196" s="1"/>
  <c r="AI68" i="196"/>
  <c r="AT68" i="196" s="1"/>
  <c r="M68" i="196"/>
  <c r="L68" i="196"/>
  <c r="AN67" i="196"/>
  <c r="AJ67" i="196"/>
  <c r="AS67" i="196" s="1"/>
  <c r="AI67" i="196"/>
  <c r="M67" i="196"/>
  <c r="L67" i="196"/>
  <c r="AN66" i="196"/>
  <c r="AJ66" i="196"/>
  <c r="AS66" i="196" s="1"/>
  <c r="AI66" i="196"/>
  <c r="AT66" i="196" s="1"/>
  <c r="U66" i="196"/>
  <c r="M66" i="196"/>
  <c r="L66" i="196"/>
  <c r="W66" i="196" s="1"/>
  <c r="AP65" i="196"/>
  <c r="AN65" i="196"/>
  <c r="AJ65" i="196"/>
  <c r="AS65" i="196" s="1"/>
  <c r="AI65" i="196"/>
  <c r="M65" i="196"/>
  <c r="L65" i="196"/>
  <c r="AP64" i="196"/>
  <c r="AN64" i="196"/>
  <c r="AJ64" i="196"/>
  <c r="AS64" i="196" s="1"/>
  <c r="AI64" i="196"/>
  <c r="M64" i="196"/>
  <c r="L64" i="196"/>
  <c r="AP63" i="196"/>
  <c r="AN63" i="196"/>
  <c r="AJ63" i="196"/>
  <c r="AS63" i="196" s="1"/>
  <c r="AI63" i="196"/>
  <c r="AT63" i="196" s="1"/>
  <c r="U63" i="196"/>
  <c r="O63" i="196"/>
  <c r="M63" i="196"/>
  <c r="L63" i="196"/>
  <c r="AP62" i="196"/>
  <c r="AN62" i="196"/>
  <c r="AJ62" i="196"/>
  <c r="AS62" i="196" s="1"/>
  <c r="AI62" i="196"/>
  <c r="W62" i="196"/>
  <c r="U62" i="196"/>
  <c r="M62" i="196"/>
  <c r="L62" i="196"/>
  <c r="AJ61" i="196"/>
  <c r="AI61" i="196"/>
  <c r="AT61" i="196" s="1"/>
  <c r="M61" i="196"/>
  <c r="W61" i="196" s="1"/>
  <c r="L61" i="196"/>
  <c r="AR60" i="196"/>
  <c r="AP60" i="196"/>
  <c r="AJ60" i="196"/>
  <c r="AI60" i="196"/>
  <c r="M60" i="196"/>
  <c r="L60" i="196"/>
  <c r="AR59" i="196"/>
  <c r="AP59" i="196"/>
  <c r="AN59" i="196"/>
  <c r="AM59" i="196"/>
  <c r="AJ59" i="196"/>
  <c r="AI59" i="196"/>
  <c r="AT59" i="196" s="1"/>
  <c r="W59" i="196"/>
  <c r="M59" i="196"/>
  <c r="U59" i="196" s="1"/>
  <c r="L59" i="196"/>
  <c r="AR58" i="196"/>
  <c r="AP58" i="196"/>
  <c r="AJ58" i="196"/>
  <c r="AN58" i="196" s="1"/>
  <c r="AI58" i="196"/>
  <c r="W58" i="196"/>
  <c r="V58" i="196"/>
  <c r="T58" i="196"/>
  <c r="S58" i="196"/>
  <c r="R58" i="196"/>
  <c r="Q58" i="196"/>
  <c r="O58" i="196"/>
  <c r="N58" i="196"/>
  <c r="M58" i="196"/>
  <c r="P58" i="196" s="1"/>
  <c r="L58" i="196"/>
  <c r="AT57" i="196"/>
  <c r="AP57" i="196"/>
  <c r="AO57" i="196"/>
  <c r="AJ57" i="196"/>
  <c r="AL57" i="196" s="1"/>
  <c r="AI57" i="196"/>
  <c r="W57" i="196"/>
  <c r="V57" i="196"/>
  <c r="T57" i="196"/>
  <c r="S57" i="196"/>
  <c r="R57" i="196"/>
  <c r="Q57" i="196"/>
  <c r="O57" i="196"/>
  <c r="N57" i="196"/>
  <c r="M57" i="196"/>
  <c r="P57" i="196" s="1"/>
  <c r="L57" i="196"/>
  <c r="AT56" i="196"/>
  <c r="AP56" i="196"/>
  <c r="AO56" i="196"/>
  <c r="AJ56" i="196"/>
  <c r="AL56" i="196" s="1"/>
  <c r="AI56" i="196"/>
  <c r="W56" i="196"/>
  <c r="V56" i="196"/>
  <c r="T56" i="196"/>
  <c r="S56" i="196"/>
  <c r="R56" i="196"/>
  <c r="Q56" i="196"/>
  <c r="O56" i="196"/>
  <c r="N56" i="196"/>
  <c r="M56" i="196"/>
  <c r="P56" i="196" s="1"/>
  <c r="L56" i="196"/>
  <c r="AT55" i="196"/>
  <c r="AP55" i="196"/>
  <c r="AO55" i="196"/>
  <c r="AJ55" i="196"/>
  <c r="AL55" i="196" s="1"/>
  <c r="AI55" i="196"/>
  <c r="W55" i="196"/>
  <c r="V55" i="196"/>
  <c r="T55" i="196"/>
  <c r="S55" i="196"/>
  <c r="R55" i="196"/>
  <c r="Q55" i="196"/>
  <c r="O55" i="196"/>
  <c r="N55" i="196"/>
  <c r="M55" i="196"/>
  <c r="P55" i="196" s="1"/>
  <c r="L55" i="196"/>
  <c r="AT54" i="196"/>
  <c r="AP54" i="196"/>
  <c r="AO54" i="196"/>
  <c r="AJ54" i="196"/>
  <c r="AL54" i="196" s="1"/>
  <c r="AI54" i="196"/>
  <c r="W54" i="196"/>
  <c r="V54" i="196"/>
  <c r="T54" i="196"/>
  <c r="S54" i="196"/>
  <c r="R54" i="196"/>
  <c r="Q54" i="196"/>
  <c r="O54" i="196"/>
  <c r="N54" i="196"/>
  <c r="M54" i="196"/>
  <c r="P54" i="196" s="1"/>
  <c r="L54" i="196"/>
  <c r="AT53" i="196"/>
  <c r="AP53" i="196"/>
  <c r="AO53" i="196"/>
  <c r="AJ53" i="196"/>
  <c r="AL53" i="196" s="1"/>
  <c r="AI53" i="196"/>
  <c r="W53" i="196"/>
  <c r="V53" i="196"/>
  <c r="T53" i="196"/>
  <c r="S53" i="196"/>
  <c r="R53" i="196"/>
  <c r="Q53" i="196"/>
  <c r="O53" i="196"/>
  <c r="N53" i="196"/>
  <c r="M53" i="196"/>
  <c r="P53" i="196" s="1"/>
  <c r="L53" i="196"/>
  <c r="AT52" i="196"/>
  <c r="AP52" i="196"/>
  <c r="AO52" i="196"/>
  <c r="AJ52" i="196"/>
  <c r="AL52" i="196" s="1"/>
  <c r="AI52" i="196"/>
  <c r="W52" i="196"/>
  <c r="V52" i="196"/>
  <c r="T52" i="196"/>
  <c r="S52" i="196"/>
  <c r="R52" i="196"/>
  <c r="Q52" i="196"/>
  <c r="O52" i="196"/>
  <c r="N52" i="196"/>
  <c r="M52" i="196"/>
  <c r="P52" i="196" s="1"/>
  <c r="L52" i="196"/>
  <c r="AT51" i="196"/>
  <c r="AP51" i="196"/>
  <c r="AO51" i="196"/>
  <c r="AJ51" i="196"/>
  <c r="AL51" i="196" s="1"/>
  <c r="AI51" i="196"/>
  <c r="W51" i="196"/>
  <c r="V51" i="196"/>
  <c r="T51" i="196"/>
  <c r="S51" i="196"/>
  <c r="R51" i="196"/>
  <c r="Q51" i="196"/>
  <c r="O51" i="196"/>
  <c r="N51" i="196"/>
  <c r="M51" i="196"/>
  <c r="P51" i="196" s="1"/>
  <c r="L51" i="196"/>
  <c r="AT50" i="196"/>
  <c r="AP50" i="196"/>
  <c r="AO50" i="196"/>
  <c r="AJ50" i="196"/>
  <c r="AL50" i="196" s="1"/>
  <c r="AI50" i="196"/>
  <c r="W50" i="196"/>
  <c r="V50" i="196"/>
  <c r="T50" i="196"/>
  <c r="S50" i="196"/>
  <c r="R50" i="196"/>
  <c r="Q50" i="196"/>
  <c r="O50" i="196"/>
  <c r="N50" i="196"/>
  <c r="M50" i="196"/>
  <c r="P50" i="196" s="1"/>
  <c r="L50" i="196"/>
  <c r="AT49" i="196"/>
  <c r="AP49" i="196"/>
  <c r="AO49" i="196"/>
  <c r="AJ49" i="196"/>
  <c r="AL49" i="196" s="1"/>
  <c r="AI49" i="196"/>
  <c r="W49" i="196"/>
  <c r="V49" i="196"/>
  <c r="T49" i="196"/>
  <c r="S49" i="196"/>
  <c r="R49" i="196"/>
  <c r="Q49" i="196"/>
  <c r="O49" i="196"/>
  <c r="N49" i="196"/>
  <c r="M49" i="196"/>
  <c r="P49" i="196" s="1"/>
  <c r="L49" i="196"/>
  <c r="AT48" i="196"/>
  <c r="AP48" i="196"/>
  <c r="AO48" i="196"/>
  <c r="AJ48" i="196"/>
  <c r="AL48" i="196" s="1"/>
  <c r="AI48" i="196"/>
  <c r="W48" i="196"/>
  <c r="V48" i="196"/>
  <c r="T48" i="196"/>
  <c r="S48" i="196"/>
  <c r="R48" i="196"/>
  <c r="Q48" i="196"/>
  <c r="O48" i="196"/>
  <c r="N48" i="196"/>
  <c r="M48" i="196"/>
  <c r="P48" i="196" s="1"/>
  <c r="L48" i="196"/>
  <c r="AT47" i="196"/>
  <c r="AP47" i="196"/>
  <c r="AO47" i="196"/>
  <c r="AJ47" i="196"/>
  <c r="AL47" i="196" s="1"/>
  <c r="AI47" i="196"/>
  <c r="W47" i="196"/>
  <c r="V47" i="196"/>
  <c r="T47" i="196"/>
  <c r="S47" i="196"/>
  <c r="R47" i="196"/>
  <c r="Q47" i="196"/>
  <c r="O47" i="196"/>
  <c r="N47" i="196"/>
  <c r="M47" i="196"/>
  <c r="P47" i="196" s="1"/>
  <c r="L47" i="196"/>
  <c r="AT46" i="196"/>
  <c r="AP46" i="196"/>
  <c r="AO46" i="196"/>
  <c r="AJ46" i="196"/>
  <c r="AL46" i="196" s="1"/>
  <c r="AI46" i="196"/>
  <c r="W46" i="196"/>
  <c r="V46" i="196"/>
  <c r="T46" i="196"/>
  <c r="S46" i="196"/>
  <c r="R46" i="196"/>
  <c r="Q46" i="196"/>
  <c r="O46" i="196"/>
  <c r="N46" i="196"/>
  <c r="M46" i="196"/>
  <c r="P46" i="196" s="1"/>
  <c r="L46" i="196"/>
  <c r="AT45" i="196"/>
  <c r="AP45" i="196"/>
  <c r="AO45" i="196"/>
  <c r="AJ45" i="196"/>
  <c r="AL45" i="196" s="1"/>
  <c r="AI45" i="196"/>
  <c r="W45" i="196"/>
  <c r="V45" i="196"/>
  <c r="T45" i="196"/>
  <c r="S45" i="196"/>
  <c r="R45" i="196"/>
  <c r="Q45" i="196"/>
  <c r="O45" i="196"/>
  <c r="N45" i="196"/>
  <c r="M45" i="196"/>
  <c r="P45" i="196" s="1"/>
  <c r="L45" i="196"/>
  <c r="AT44" i="196"/>
  <c r="AP44" i="196"/>
  <c r="AO44" i="196"/>
  <c r="AJ44" i="196"/>
  <c r="AL44" i="196" s="1"/>
  <c r="AI44" i="196"/>
  <c r="W44" i="196"/>
  <c r="V44" i="196"/>
  <c r="T44" i="196"/>
  <c r="S44" i="196"/>
  <c r="R44" i="196"/>
  <c r="Q44" i="196"/>
  <c r="O44" i="196"/>
  <c r="N44" i="196"/>
  <c r="M44" i="196"/>
  <c r="P44" i="196" s="1"/>
  <c r="L44" i="196"/>
  <c r="AT43" i="196"/>
  <c r="AP43" i="196"/>
  <c r="AO43" i="196"/>
  <c r="AJ43" i="196"/>
  <c r="AL43" i="196" s="1"/>
  <c r="AI43" i="196"/>
  <c r="W43" i="196"/>
  <c r="V43" i="196"/>
  <c r="T43" i="196"/>
  <c r="S43" i="196"/>
  <c r="R43" i="196"/>
  <c r="Q43" i="196"/>
  <c r="O43" i="196"/>
  <c r="N43" i="196"/>
  <c r="M43" i="196"/>
  <c r="P43" i="196" s="1"/>
  <c r="L43" i="196"/>
  <c r="AT42" i="196"/>
  <c r="AP42" i="196"/>
  <c r="AO42" i="196"/>
  <c r="AJ42" i="196"/>
  <c r="AL42" i="196" s="1"/>
  <c r="AI42" i="196"/>
  <c r="W42" i="196"/>
  <c r="V42" i="196"/>
  <c r="T42" i="196"/>
  <c r="S42" i="196"/>
  <c r="R42" i="196"/>
  <c r="Q42" i="196"/>
  <c r="O42" i="196"/>
  <c r="N42" i="196"/>
  <c r="M42" i="196"/>
  <c r="P42" i="196" s="1"/>
  <c r="L42" i="196"/>
  <c r="AT41" i="196"/>
  <c r="AP41" i="196"/>
  <c r="AO41" i="196"/>
  <c r="AJ41" i="196"/>
  <c r="AL41" i="196" s="1"/>
  <c r="AI41" i="196"/>
  <c r="W41" i="196"/>
  <c r="V41" i="196"/>
  <c r="T41" i="196"/>
  <c r="S41" i="196"/>
  <c r="R41" i="196"/>
  <c r="Q41" i="196"/>
  <c r="O41" i="196"/>
  <c r="N41" i="196"/>
  <c r="M41" i="196"/>
  <c r="P41" i="196" s="1"/>
  <c r="L41" i="196"/>
  <c r="AT40" i="196"/>
  <c r="AP40" i="196"/>
  <c r="AO40" i="196"/>
  <c r="AJ40" i="196"/>
  <c r="AL40" i="196" s="1"/>
  <c r="AI40" i="196"/>
  <c r="W40" i="196"/>
  <c r="V40" i="196"/>
  <c r="T40" i="196"/>
  <c r="S40" i="196"/>
  <c r="R40" i="196"/>
  <c r="Q40" i="196"/>
  <c r="O40" i="196"/>
  <c r="N40" i="196"/>
  <c r="M40" i="196"/>
  <c r="P40" i="196" s="1"/>
  <c r="L40" i="196"/>
  <c r="AT39" i="196"/>
  <c r="AP39" i="196"/>
  <c r="AO39" i="196"/>
  <c r="AJ39" i="196"/>
  <c r="AL39" i="196" s="1"/>
  <c r="AI39" i="196"/>
  <c r="W39" i="196"/>
  <c r="V39" i="196"/>
  <c r="T39" i="196"/>
  <c r="S39" i="196"/>
  <c r="R39" i="196"/>
  <c r="Q39" i="196"/>
  <c r="O39" i="196"/>
  <c r="N39" i="196"/>
  <c r="M39" i="196"/>
  <c r="P39" i="196" s="1"/>
  <c r="L39" i="196"/>
  <c r="AT38" i="196"/>
  <c r="AP38" i="196"/>
  <c r="AO38" i="196"/>
  <c r="AJ38" i="196"/>
  <c r="AL38" i="196" s="1"/>
  <c r="AI38" i="196"/>
  <c r="W38" i="196"/>
  <c r="V38" i="196"/>
  <c r="T38" i="196"/>
  <c r="S38" i="196"/>
  <c r="R38" i="196"/>
  <c r="Q38" i="196"/>
  <c r="O38" i="196"/>
  <c r="N38" i="196"/>
  <c r="M38" i="196"/>
  <c r="P38" i="196" s="1"/>
  <c r="L38" i="196"/>
  <c r="AT37" i="196"/>
  <c r="AP37" i="196"/>
  <c r="AO37" i="196"/>
  <c r="AJ37" i="196"/>
  <c r="AL37" i="196" s="1"/>
  <c r="AI37" i="196"/>
  <c r="W37" i="196"/>
  <c r="V37" i="196"/>
  <c r="T37" i="196"/>
  <c r="S37" i="196"/>
  <c r="R37" i="196"/>
  <c r="Q37" i="196"/>
  <c r="O37" i="196"/>
  <c r="N37" i="196"/>
  <c r="M37" i="196"/>
  <c r="P37" i="196" s="1"/>
  <c r="L37" i="196"/>
  <c r="AT36" i="196"/>
  <c r="AP36" i="196"/>
  <c r="AO36" i="196"/>
  <c r="AJ36" i="196"/>
  <c r="AL36" i="196" s="1"/>
  <c r="AI36" i="196"/>
  <c r="W36" i="196"/>
  <c r="V36" i="196"/>
  <c r="T36" i="196"/>
  <c r="S36" i="196"/>
  <c r="R36" i="196"/>
  <c r="Q36" i="196"/>
  <c r="O36" i="196"/>
  <c r="N36" i="196"/>
  <c r="M36" i="196"/>
  <c r="P36" i="196" s="1"/>
  <c r="L36" i="196"/>
  <c r="AT35" i="196"/>
  <c r="AP35" i="196"/>
  <c r="AO35" i="196"/>
  <c r="AJ35" i="196"/>
  <c r="AL35" i="196" s="1"/>
  <c r="AI35" i="196"/>
  <c r="W35" i="196"/>
  <c r="V35" i="196"/>
  <c r="T35" i="196"/>
  <c r="S35" i="196"/>
  <c r="R35" i="196"/>
  <c r="Q35" i="196"/>
  <c r="O35" i="196"/>
  <c r="N35" i="196"/>
  <c r="M35" i="196"/>
  <c r="P35" i="196" s="1"/>
  <c r="L35" i="196"/>
  <c r="AT34" i="196"/>
  <c r="AP34" i="196"/>
  <c r="AO34" i="196"/>
  <c r="AJ34" i="196"/>
  <c r="AL34" i="196" s="1"/>
  <c r="AI34" i="196"/>
  <c r="W34" i="196"/>
  <c r="V34" i="196"/>
  <c r="T34" i="196"/>
  <c r="S34" i="196"/>
  <c r="R34" i="196"/>
  <c r="Q34" i="196"/>
  <c r="O34" i="196"/>
  <c r="N34" i="196"/>
  <c r="M34" i="196"/>
  <c r="P34" i="196" s="1"/>
  <c r="L34" i="196"/>
  <c r="AT33" i="196"/>
  <c r="AP33" i="196"/>
  <c r="AO33" i="196"/>
  <c r="AJ33" i="196"/>
  <c r="AL33" i="196" s="1"/>
  <c r="AI33" i="196"/>
  <c r="W33" i="196"/>
  <c r="V33" i="196"/>
  <c r="T33" i="196"/>
  <c r="S33" i="196"/>
  <c r="R33" i="196"/>
  <c r="Q33" i="196"/>
  <c r="O33" i="196"/>
  <c r="N33" i="196"/>
  <c r="M33" i="196"/>
  <c r="P33" i="196" s="1"/>
  <c r="L33" i="196"/>
  <c r="AT32" i="196"/>
  <c r="AP32" i="196"/>
  <c r="AO32" i="196"/>
  <c r="AJ32" i="196"/>
  <c r="AL32" i="196" s="1"/>
  <c r="AI32" i="196"/>
  <c r="W32" i="196"/>
  <c r="V32" i="196"/>
  <c r="T32" i="196"/>
  <c r="S32" i="196"/>
  <c r="R32" i="196"/>
  <c r="Q32" i="196"/>
  <c r="O32" i="196"/>
  <c r="N32" i="196"/>
  <c r="M32" i="196"/>
  <c r="P32" i="196" s="1"/>
  <c r="L32" i="196"/>
  <c r="AT31" i="196"/>
  <c r="AP31" i="196"/>
  <c r="AO31" i="196"/>
  <c r="AJ31" i="196"/>
  <c r="AL31" i="196" s="1"/>
  <c r="AI31" i="196"/>
  <c r="W31" i="196"/>
  <c r="V31" i="196"/>
  <c r="T31" i="196"/>
  <c r="S31" i="196"/>
  <c r="R31" i="196"/>
  <c r="Q31" i="196"/>
  <c r="O31" i="196"/>
  <c r="N31" i="196"/>
  <c r="M31" i="196"/>
  <c r="P31" i="196" s="1"/>
  <c r="L31" i="196"/>
  <c r="AT30" i="196"/>
  <c r="AP30" i="196"/>
  <c r="AO30" i="196"/>
  <c r="AJ30" i="196"/>
  <c r="AL30" i="196" s="1"/>
  <c r="AI30" i="196"/>
  <c r="W30" i="196"/>
  <c r="V30" i="196"/>
  <c r="T30" i="196"/>
  <c r="S30" i="196"/>
  <c r="R30" i="196"/>
  <c r="Q30" i="196"/>
  <c r="O30" i="196"/>
  <c r="N30" i="196"/>
  <c r="M30" i="196"/>
  <c r="P30" i="196" s="1"/>
  <c r="L30" i="196"/>
  <c r="AT29" i="196"/>
  <c r="AP29" i="196"/>
  <c r="AO29" i="196"/>
  <c r="AJ29" i="196"/>
  <c r="AL29" i="196" s="1"/>
  <c r="AI29" i="196"/>
  <c r="W29" i="196"/>
  <c r="V29" i="196"/>
  <c r="T29" i="196"/>
  <c r="S29" i="196"/>
  <c r="R29" i="196"/>
  <c r="Q29" i="196"/>
  <c r="O29" i="196"/>
  <c r="N29" i="196"/>
  <c r="M29" i="196"/>
  <c r="P29" i="196" s="1"/>
  <c r="L29" i="196"/>
  <c r="AT28" i="196"/>
  <c r="AP28" i="196"/>
  <c r="AO28" i="196"/>
  <c r="AJ28" i="196"/>
  <c r="AL28" i="196" s="1"/>
  <c r="AI28" i="196"/>
  <c r="W28" i="196"/>
  <c r="V28" i="196"/>
  <c r="T28" i="196"/>
  <c r="S28" i="196"/>
  <c r="R28" i="196"/>
  <c r="Q28" i="196"/>
  <c r="O28" i="196"/>
  <c r="N28" i="196"/>
  <c r="M28" i="196"/>
  <c r="P28" i="196" s="1"/>
  <c r="L28" i="196"/>
  <c r="AT27" i="196"/>
  <c r="AP27" i="196"/>
  <c r="AO27" i="196"/>
  <c r="AJ27" i="196"/>
  <c r="AL27" i="196" s="1"/>
  <c r="AI27" i="196"/>
  <c r="W27" i="196"/>
  <c r="V27" i="196"/>
  <c r="T27" i="196"/>
  <c r="S27" i="196"/>
  <c r="R27" i="196"/>
  <c r="Q27" i="196"/>
  <c r="O27" i="196"/>
  <c r="N27" i="196"/>
  <c r="M27" i="196"/>
  <c r="P27" i="196" s="1"/>
  <c r="L27" i="196"/>
  <c r="AT26" i="196"/>
  <c r="AP26" i="196"/>
  <c r="AO26" i="196"/>
  <c r="AJ26" i="196"/>
  <c r="AL26" i="196" s="1"/>
  <c r="AI26" i="196"/>
  <c r="W26" i="196"/>
  <c r="V26" i="196"/>
  <c r="T26" i="196"/>
  <c r="S26" i="196"/>
  <c r="R26" i="196"/>
  <c r="Q26" i="196"/>
  <c r="O26" i="196"/>
  <c r="N26" i="196"/>
  <c r="M26" i="196"/>
  <c r="P26" i="196" s="1"/>
  <c r="L26" i="196"/>
  <c r="AT25" i="196"/>
  <c r="AP25" i="196"/>
  <c r="AO25" i="196"/>
  <c r="AJ25" i="196"/>
  <c r="AL25" i="196" s="1"/>
  <c r="AI25" i="196"/>
  <c r="W25" i="196"/>
  <c r="V25" i="196"/>
  <c r="T25" i="196"/>
  <c r="S25" i="196"/>
  <c r="R25" i="196"/>
  <c r="Q25" i="196"/>
  <c r="O25" i="196"/>
  <c r="N25" i="196"/>
  <c r="M25" i="196"/>
  <c r="P25" i="196" s="1"/>
  <c r="L25" i="196"/>
  <c r="AT24" i="196"/>
  <c r="AP24" i="196"/>
  <c r="AO24" i="196"/>
  <c r="AJ24" i="196"/>
  <c r="AL24" i="196" s="1"/>
  <c r="AI24" i="196"/>
  <c r="W24" i="196"/>
  <c r="V24" i="196"/>
  <c r="T24" i="196"/>
  <c r="S24" i="196"/>
  <c r="R24" i="196"/>
  <c r="Q24" i="196"/>
  <c r="O24" i="196"/>
  <c r="N24" i="196"/>
  <c r="M24" i="196"/>
  <c r="P24" i="196" s="1"/>
  <c r="L24" i="196"/>
  <c r="AT23" i="196"/>
  <c r="AP23" i="196"/>
  <c r="AO23" i="196"/>
  <c r="AJ23" i="196"/>
  <c r="AL23" i="196" s="1"/>
  <c r="AI23" i="196"/>
  <c r="W23" i="196"/>
  <c r="V23" i="196"/>
  <c r="T23" i="196"/>
  <c r="S23" i="196"/>
  <c r="R23" i="196"/>
  <c r="Q23" i="196"/>
  <c r="O23" i="196"/>
  <c r="N23" i="196"/>
  <c r="M23" i="196"/>
  <c r="P23" i="196" s="1"/>
  <c r="L23" i="196"/>
  <c r="AT22" i="196"/>
  <c r="AP22" i="196"/>
  <c r="AO22" i="196"/>
  <c r="AJ22" i="196"/>
  <c r="AL22" i="196" s="1"/>
  <c r="AI22" i="196"/>
  <c r="W22" i="196"/>
  <c r="V22" i="196"/>
  <c r="T22" i="196"/>
  <c r="S22" i="196"/>
  <c r="R22" i="196"/>
  <c r="Q22" i="196"/>
  <c r="O22" i="196"/>
  <c r="N22" i="196"/>
  <c r="M22" i="196"/>
  <c r="P22" i="196" s="1"/>
  <c r="L22" i="196"/>
  <c r="AT21" i="196"/>
  <c r="AP21" i="196"/>
  <c r="AO21" i="196"/>
  <c r="AJ21" i="196"/>
  <c r="AL21" i="196" s="1"/>
  <c r="AI21" i="196"/>
  <c r="W21" i="196"/>
  <c r="V21" i="196"/>
  <c r="T21" i="196"/>
  <c r="S21" i="196"/>
  <c r="R21" i="196"/>
  <c r="Q21" i="196"/>
  <c r="O21" i="196"/>
  <c r="N21" i="196"/>
  <c r="M21" i="196"/>
  <c r="P21" i="196" s="1"/>
  <c r="L21" i="196"/>
  <c r="AT20" i="196"/>
  <c r="AP20" i="196"/>
  <c r="AO20" i="196"/>
  <c r="AJ20" i="196"/>
  <c r="AL20" i="196" s="1"/>
  <c r="AI20" i="196"/>
  <c r="W20" i="196"/>
  <c r="V20" i="196"/>
  <c r="T20" i="196"/>
  <c r="S20" i="196"/>
  <c r="R20" i="196"/>
  <c r="Q20" i="196"/>
  <c r="O20" i="196"/>
  <c r="N20" i="196"/>
  <c r="M20" i="196"/>
  <c r="P20" i="196" s="1"/>
  <c r="L20" i="196"/>
  <c r="AT19" i="196"/>
  <c r="AP19" i="196"/>
  <c r="AO19" i="196"/>
  <c r="AJ19" i="196"/>
  <c r="AL19" i="196" s="1"/>
  <c r="AI19" i="196"/>
  <c r="W19" i="196"/>
  <c r="V19" i="196"/>
  <c r="T19" i="196"/>
  <c r="S19" i="196"/>
  <c r="R19" i="196"/>
  <c r="Q19" i="196"/>
  <c r="O19" i="196"/>
  <c r="N19" i="196"/>
  <c r="M19" i="196"/>
  <c r="P19" i="196" s="1"/>
  <c r="L19" i="196"/>
  <c r="AT18" i="196"/>
  <c r="AP18" i="196"/>
  <c r="AO18" i="196"/>
  <c r="AJ18" i="196"/>
  <c r="AL18" i="196" s="1"/>
  <c r="AI18" i="196"/>
  <c r="W18" i="196"/>
  <c r="V18" i="196"/>
  <c r="T18" i="196"/>
  <c r="S18" i="196"/>
  <c r="R18" i="196"/>
  <c r="Q18" i="196"/>
  <c r="O18" i="196"/>
  <c r="N18" i="196"/>
  <c r="M18" i="196"/>
  <c r="P18" i="196" s="1"/>
  <c r="L18" i="196"/>
  <c r="AT17" i="196"/>
  <c r="AP17" i="196"/>
  <c r="AO17" i="196"/>
  <c r="AJ17" i="196"/>
  <c r="AL17" i="196" s="1"/>
  <c r="AI17" i="196"/>
  <c r="W17" i="196"/>
  <c r="V17" i="196"/>
  <c r="T17" i="196"/>
  <c r="S17" i="196"/>
  <c r="R17" i="196"/>
  <c r="Q17" i="196"/>
  <c r="O17" i="196"/>
  <c r="N17" i="196"/>
  <c r="M17" i="196"/>
  <c r="P17" i="196" s="1"/>
  <c r="L17" i="196"/>
  <c r="AT16" i="196"/>
  <c r="AP16" i="196"/>
  <c r="AO16" i="196"/>
  <c r="AJ16" i="196"/>
  <c r="AL16" i="196" s="1"/>
  <c r="AI16" i="196"/>
  <c r="W16" i="196"/>
  <c r="V16" i="196"/>
  <c r="T16" i="196"/>
  <c r="S16" i="196"/>
  <c r="R16" i="196"/>
  <c r="Q16" i="196"/>
  <c r="O16" i="196"/>
  <c r="N16" i="196"/>
  <c r="M16" i="196"/>
  <c r="P16" i="196" s="1"/>
  <c r="L16" i="196"/>
  <c r="AT15" i="196"/>
  <c r="AP15" i="196"/>
  <c r="AO15" i="196"/>
  <c r="AJ15" i="196"/>
  <c r="AL15" i="196" s="1"/>
  <c r="AI15" i="196"/>
  <c r="W15" i="196"/>
  <c r="V15" i="196"/>
  <c r="T15" i="196"/>
  <c r="S15" i="196"/>
  <c r="R15" i="196"/>
  <c r="Q15" i="196"/>
  <c r="O15" i="196"/>
  <c r="N15" i="196"/>
  <c r="M15" i="196"/>
  <c r="P15" i="196" s="1"/>
  <c r="L15" i="196"/>
  <c r="AT14" i="196"/>
  <c r="AP14" i="196"/>
  <c r="AO14" i="196"/>
  <c r="AJ14" i="196"/>
  <c r="AL14" i="196" s="1"/>
  <c r="AI14" i="196"/>
  <c r="W14" i="196"/>
  <c r="V14" i="196"/>
  <c r="T14" i="196"/>
  <c r="S14" i="196"/>
  <c r="R14" i="196"/>
  <c r="Q14" i="196"/>
  <c r="O14" i="196"/>
  <c r="N14" i="196"/>
  <c r="M14" i="196"/>
  <c r="P14" i="196" s="1"/>
  <c r="L14" i="196"/>
  <c r="AT13" i="196"/>
  <c r="AP13" i="196"/>
  <c r="AO13" i="196"/>
  <c r="AJ13" i="196"/>
  <c r="AL13" i="196" s="1"/>
  <c r="AI13" i="196"/>
  <c r="W13" i="196"/>
  <c r="V13" i="196"/>
  <c r="T13" i="196"/>
  <c r="S13" i="196"/>
  <c r="R13" i="196"/>
  <c r="Q13" i="196"/>
  <c r="O13" i="196"/>
  <c r="N13" i="196"/>
  <c r="M13" i="196"/>
  <c r="P13" i="196" s="1"/>
  <c r="L13" i="196"/>
  <c r="AT12" i="196"/>
  <c r="AP12" i="196"/>
  <c r="AO12" i="196"/>
  <c r="AJ12" i="196"/>
  <c r="AL12" i="196" s="1"/>
  <c r="AI12" i="196"/>
  <c r="W12" i="196"/>
  <c r="V12" i="196"/>
  <c r="T12" i="196"/>
  <c r="S12" i="196"/>
  <c r="R12" i="196"/>
  <c r="Q12" i="196"/>
  <c r="O12" i="196"/>
  <c r="N12" i="196"/>
  <c r="M12" i="196"/>
  <c r="P12" i="196" s="1"/>
  <c r="L12" i="196"/>
  <c r="AT11" i="196"/>
  <c r="AP11" i="196"/>
  <c r="AO11" i="196"/>
  <c r="AJ11" i="196"/>
  <c r="AL11" i="196" s="1"/>
  <c r="AI11" i="196"/>
  <c r="W11" i="196"/>
  <c r="V11" i="196"/>
  <c r="T11" i="196"/>
  <c r="S11" i="196"/>
  <c r="R11" i="196"/>
  <c r="Q11" i="196"/>
  <c r="O11" i="196"/>
  <c r="N11" i="196"/>
  <c r="M11" i="196"/>
  <c r="P11" i="196" s="1"/>
  <c r="L11" i="196"/>
  <c r="AT10" i="196"/>
  <c r="AP10" i="196"/>
  <c r="AO10" i="196"/>
  <c r="AJ10" i="196"/>
  <c r="AL10" i="196" s="1"/>
  <c r="AI10" i="196"/>
  <c r="W10" i="196"/>
  <c r="V10" i="196"/>
  <c r="T10" i="196"/>
  <c r="S10" i="196"/>
  <c r="R10" i="196"/>
  <c r="Q10" i="196"/>
  <c r="O10" i="196"/>
  <c r="N10" i="196"/>
  <c r="M10" i="196"/>
  <c r="P10" i="196" s="1"/>
  <c r="L10" i="196"/>
  <c r="AT9" i="196"/>
  <c r="AP9" i="196"/>
  <c r="AO9" i="196"/>
  <c r="AJ9" i="196"/>
  <c r="AL9" i="196" s="1"/>
  <c r="AI9" i="196"/>
  <c r="W9" i="196"/>
  <c r="V9" i="196"/>
  <c r="T9" i="196"/>
  <c r="S9" i="196"/>
  <c r="R9" i="196"/>
  <c r="Q9" i="196"/>
  <c r="O9" i="196"/>
  <c r="N9" i="196"/>
  <c r="M9" i="196"/>
  <c r="P9" i="196" s="1"/>
  <c r="L9" i="196"/>
  <c r="AT8" i="196"/>
  <c r="AP8" i="196"/>
  <c r="AO8" i="196"/>
  <c r="AJ8" i="196"/>
  <c r="AL8" i="196" s="1"/>
  <c r="AI8" i="196"/>
  <c r="W8" i="196"/>
  <c r="V8" i="196"/>
  <c r="T8" i="196"/>
  <c r="S8" i="196"/>
  <c r="R8" i="196"/>
  <c r="Q8" i="196"/>
  <c r="O8" i="196"/>
  <c r="N8" i="196"/>
  <c r="M8" i="196"/>
  <c r="P8" i="196" s="1"/>
  <c r="L8" i="196"/>
  <c r="AT7" i="196"/>
  <c r="AP7" i="196"/>
  <c r="AO7" i="196"/>
  <c r="AJ7" i="196"/>
  <c r="AL7" i="196" s="1"/>
  <c r="AI7" i="196"/>
  <c r="W7" i="196"/>
  <c r="V7" i="196"/>
  <c r="T7" i="196"/>
  <c r="S7" i="196"/>
  <c r="R7" i="196"/>
  <c r="Q7" i="196"/>
  <c r="O7" i="196"/>
  <c r="N7" i="196"/>
  <c r="M7" i="196"/>
  <c r="P7" i="196" s="1"/>
  <c r="L7" i="196"/>
  <c r="AT6" i="196"/>
  <c r="AP6" i="196"/>
  <c r="AO6" i="196"/>
  <c r="AJ6" i="196"/>
  <c r="AL6" i="196" s="1"/>
  <c r="AI6" i="196"/>
  <c r="W6" i="196"/>
  <c r="V6" i="196"/>
  <c r="T6" i="196"/>
  <c r="S6" i="196"/>
  <c r="R6" i="196"/>
  <c r="Q6" i="196"/>
  <c r="O6" i="196"/>
  <c r="N6" i="196"/>
  <c r="M6" i="196"/>
  <c r="P6" i="196" s="1"/>
  <c r="L6" i="196"/>
  <c r="AT5" i="196"/>
  <c r="AP5" i="196"/>
  <c r="AO5" i="196"/>
  <c r="AJ5" i="196"/>
  <c r="AL5" i="196" s="1"/>
  <c r="AI5" i="196"/>
  <c r="W5" i="196"/>
  <c r="V5" i="196"/>
  <c r="T5" i="196"/>
  <c r="S5" i="196"/>
  <c r="R5" i="196"/>
  <c r="Q5" i="196"/>
  <c r="O5" i="196"/>
  <c r="N5" i="196"/>
  <c r="M5" i="196"/>
  <c r="P5" i="196" s="1"/>
  <c r="L5" i="196"/>
  <c r="AT4" i="196"/>
  <c r="AP4" i="196"/>
  <c r="AO4" i="196"/>
  <c r="AJ4" i="196"/>
  <c r="AL4" i="196" s="1"/>
  <c r="AI4" i="196"/>
  <c r="W4" i="196"/>
  <c r="V4" i="196"/>
  <c r="T4" i="196"/>
  <c r="S4" i="196"/>
  <c r="R4" i="196"/>
  <c r="Q4" i="196"/>
  <c r="O4" i="196"/>
  <c r="N4" i="196"/>
  <c r="M4" i="196"/>
  <c r="P4" i="196" s="1"/>
  <c r="L4" i="196"/>
  <c r="Z103" i="195"/>
  <c r="Y103" i="195"/>
  <c r="X103" i="195"/>
  <c r="W103" i="195"/>
  <c r="V103" i="195"/>
  <c r="U103" i="195"/>
  <c r="Z102" i="195"/>
  <c r="Y102" i="195"/>
  <c r="X102" i="195"/>
  <c r="W102" i="195"/>
  <c r="V102" i="195"/>
  <c r="U102" i="195"/>
  <c r="Z101" i="195"/>
  <c r="Y101" i="195"/>
  <c r="X101" i="195"/>
  <c r="W101" i="195"/>
  <c r="V101" i="195"/>
  <c r="U101" i="195"/>
  <c r="Z100" i="195"/>
  <c r="Y100" i="195"/>
  <c r="X100" i="195"/>
  <c r="W100" i="195"/>
  <c r="V100" i="195"/>
  <c r="U100" i="195"/>
  <c r="Z99" i="195"/>
  <c r="Y99" i="195"/>
  <c r="X99" i="195"/>
  <c r="W99" i="195"/>
  <c r="V99" i="195"/>
  <c r="U99" i="195"/>
  <c r="Z98" i="195"/>
  <c r="Y98" i="195"/>
  <c r="X98" i="195"/>
  <c r="W98" i="195"/>
  <c r="V98" i="195"/>
  <c r="U98" i="195"/>
  <c r="Z97" i="195"/>
  <c r="Y97" i="195"/>
  <c r="X97" i="195"/>
  <c r="W97" i="195"/>
  <c r="V97" i="195"/>
  <c r="U97" i="195"/>
  <c r="Z96" i="195"/>
  <c r="Y96" i="195"/>
  <c r="X96" i="195"/>
  <c r="W96" i="195"/>
  <c r="V96" i="195"/>
  <c r="U96" i="195"/>
  <c r="Z95" i="195"/>
  <c r="Y95" i="195"/>
  <c r="X95" i="195"/>
  <c r="W95" i="195"/>
  <c r="V95" i="195"/>
  <c r="U95" i="195"/>
  <c r="Z94" i="195"/>
  <c r="Y94" i="195"/>
  <c r="X94" i="195"/>
  <c r="W94" i="195"/>
  <c r="V94" i="195"/>
  <c r="U94" i="195"/>
  <c r="Z93" i="195"/>
  <c r="Y93" i="195"/>
  <c r="X93" i="195"/>
  <c r="W93" i="195"/>
  <c r="V93" i="195"/>
  <c r="U93" i="195"/>
  <c r="Z92" i="195"/>
  <c r="Y92" i="195"/>
  <c r="X92" i="195"/>
  <c r="W92" i="195"/>
  <c r="V92" i="195"/>
  <c r="U92" i="195"/>
  <c r="Z91" i="195"/>
  <c r="Y91" i="195"/>
  <c r="X91" i="195"/>
  <c r="W91" i="195"/>
  <c r="V91" i="195"/>
  <c r="U91" i="195"/>
  <c r="Z90" i="195"/>
  <c r="Y90" i="195"/>
  <c r="X90" i="195"/>
  <c r="W90" i="195"/>
  <c r="V90" i="195"/>
  <c r="U90" i="195"/>
  <c r="Z89" i="195"/>
  <c r="Y89" i="195"/>
  <c r="X89" i="195"/>
  <c r="W89" i="195"/>
  <c r="V89" i="195"/>
  <c r="U89" i="195"/>
  <c r="Z88" i="195"/>
  <c r="Y88" i="195"/>
  <c r="X88" i="195"/>
  <c r="W88" i="195"/>
  <c r="V88" i="195"/>
  <c r="U88" i="195"/>
  <c r="Z87" i="195"/>
  <c r="Y87" i="195"/>
  <c r="X87" i="195"/>
  <c r="W87" i="195"/>
  <c r="V87" i="195"/>
  <c r="U87" i="195"/>
  <c r="Z86" i="195"/>
  <c r="Y86" i="195"/>
  <c r="X86" i="195"/>
  <c r="W86" i="195"/>
  <c r="V86" i="195"/>
  <c r="U86" i="195"/>
  <c r="Z85" i="195"/>
  <c r="Y85" i="195"/>
  <c r="X85" i="195"/>
  <c r="W85" i="195"/>
  <c r="V85" i="195"/>
  <c r="U85" i="195"/>
  <c r="Z84" i="195"/>
  <c r="Y84" i="195"/>
  <c r="X84" i="195"/>
  <c r="W84" i="195"/>
  <c r="V84" i="195"/>
  <c r="U84" i="195"/>
  <c r="Z83" i="195"/>
  <c r="Y83" i="195"/>
  <c r="X83" i="195"/>
  <c r="W83" i="195"/>
  <c r="V83" i="195"/>
  <c r="U83" i="195"/>
  <c r="Z82" i="195"/>
  <c r="Y82" i="195"/>
  <c r="X82" i="195"/>
  <c r="W82" i="195"/>
  <c r="V82" i="195"/>
  <c r="U82" i="195"/>
  <c r="Z81" i="195"/>
  <c r="Y81" i="195"/>
  <c r="X81" i="195"/>
  <c r="W81" i="195"/>
  <c r="V81" i="195"/>
  <c r="U81" i="195"/>
  <c r="Z80" i="195"/>
  <c r="Y80" i="195"/>
  <c r="X80" i="195"/>
  <c r="W80" i="195"/>
  <c r="V80" i="195"/>
  <c r="U80" i="195"/>
  <c r="Z79" i="195"/>
  <c r="Y79" i="195"/>
  <c r="X79" i="195"/>
  <c r="W79" i="195"/>
  <c r="V79" i="195"/>
  <c r="U79" i="195"/>
  <c r="Z78" i="195"/>
  <c r="Y78" i="195"/>
  <c r="X78" i="195"/>
  <c r="W78" i="195"/>
  <c r="V78" i="195"/>
  <c r="U78" i="195"/>
  <c r="Z77" i="195"/>
  <c r="Y77" i="195"/>
  <c r="X77" i="195"/>
  <c r="W77" i="195"/>
  <c r="V77" i="195"/>
  <c r="U77" i="195"/>
  <c r="Z76" i="195"/>
  <c r="Y76" i="195"/>
  <c r="X76" i="195"/>
  <c r="W76" i="195"/>
  <c r="V76" i="195"/>
  <c r="U76" i="195"/>
  <c r="Z75" i="195"/>
  <c r="Y75" i="195"/>
  <c r="X75" i="195"/>
  <c r="W75" i="195"/>
  <c r="V75" i="195"/>
  <c r="U75" i="195"/>
  <c r="Z74" i="195"/>
  <c r="Y74" i="195"/>
  <c r="X74" i="195"/>
  <c r="W74" i="195"/>
  <c r="V74" i="195"/>
  <c r="U74" i="195"/>
  <c r="Z73" i="195"/>
  <c r="Y73" i="195"/>
  <c r="X73" i="195"/>
  <c r="W73" i="195"/>
  <c r="V73" i="195"/>
  <c r="U73" i="195"/>
  <c r="Z72" i="195"/>
  <c r="Y72" i="195"/>
  <c r="X72" i="195"/>
  <c r="W72" i="195"/>
  <c r="V72" i="195"/>
  <c r="U72" i="195"/>
  <c r="Z71" i="195"/>
  <c r="Y71" i="195"/>
  <c r="X71" i="195"/>
  <c r="W71" i="195"/>
  <c r="V71" i="195"/>
  <c r="U71" i="195"/>
  <c r="Z70" i="195"/>
  <c r="Y70" i="195"/>
  <c r="X70" i="195"/>
  <c r="W70" i="195"/>
  <c r="V70" i="195"/>
  <c r="U70" i="195"/>
  <c r="Z69" i="195"/>
  <c r="Y69" i="195"/>
  <c r="X69" i="195"/>
  <c r="W69" i="195"/>
  <c r="V69" i="195"/>
  <c r="U69" i="195"/>
  <c r="Z68" i="195"/>
  <c r="Y68" i="195"/>
  <c r="X68" i="195"/>
  <c r="W68" i="195"/>
  <c r="V68" i="195"/>
  <c r="U68" i="195"/>
  <c r="Z67" i="195"/>
  <c r="Y67" i="195"/>
  <c r="X67" i="195"/>
  <c r="W67" i="195"/>
  <c r="V67" i="195"/>
  <c r="U67" i="195"/>
  <c r="Z66" i="195"/>
  <c r="Y66" i="195"/>
  <c r="X66" i="195"/>
  <c r="W66" i="195"/>
  <c r="V66" i="195"/>
  <c r="U66" i="195"/>
  <c r="Z65" i="195"/>
  <c r="Y65" i="195"/>
  <c r="X65" i="195"/>
  <c r="W65" i="195"/>
  <c r="V65" i="195"/>
  <c r="U65" i="195"/>
  <c r="Z64" i="195"/>
  <c r="Y64" i="195"/>
  <c r="X64" i="195"/>
  <c r="W64" i="195"/>
  <c r="V64" i="195"/>
  <c r="U64" i="195"/>
  <c r="Z63" i="195"/>
  <c r="Y63" i="195"/>
  <c r="X63" i="195"/>
  <c r="W63" i="195"/>
  <c r="V63" i="195"/>
  <c r="U63" i="195"/>
  <c r="Z62" i="195"/>
  <c r="Y62" i="195"/>
  <c r="X62" i="195"/>
  <c r="W62" i="195"/>
  <c r="V62" i="195"/>
  <c r="U62" i="195"/>
  <c r="Z61" i="195"/>
  <c r="Y61" i="195"/>
  <c r="X61" i="195"/>
  <c r="W61" i="195"/>
  <c r="V61" i="195"/>
  <c r="U61" i="195"/>
  <c r="Z60" i="195"/>
  <c r="Y60" i="195"/>
  <c r="X60" i="195"/>
  <c r="W60" i="195"/>
  <c r="V60" i="195"/>
  <c r="U60" i="195"/>
  <c r="Z59" i="195"/>
  <c r="Y59" i="195"/>
  <c r="X59" i="195"/>
  <c r="W59" i="195"/>
  <c r="V59" i="195"/>
  <c r="U59" i="195"/>
  <c r="Z58" i="195"/>
  <c r="Y58" i="195"/>
  <c r="X58" i="195"/>
  <c r="W58" i="195"/>
  <c r="V58" i="195"/>
  <c r="U58" i="195"/>
  <c r="Z57" i="195"/>
  <c r="Y57" i="195"/>
  <c r="X57" i="195"/>
  <c r="W57" i="195"/>
  <c r="V57" i="195"/>
  <c r="U57" i="195"/>
  <c r="Z56" i="195"/>
  <c r="Y56" i="195"/>
  <c r="X56" i="195"/>
  <c r="W56" i="195"/>
  <c r="V56" i="195"/>
  <c r="U56" i="195"/>
  <c r="Z55" i="195"/>
  <c r="Y55" i="195"/>
  <c r="X55" i="195"/>
  <c r="W55" i="195"/>
  <c r="V55" i="195"/>
  <c r="U55" i="195"/>
  <c r="Z54" i="195"/>
  <c r="Y54" i="195"/>
  <c r="X54" i="195"/>
  <c r="W54" i="195"/>
  <c r="V54" i="195"/>
  <c r="U54" i="195"/>
  <c r="Z53" i="195"/>
  <c r="Y53" i="195"/>
  <c r="X53" i="195"/>
  <c r="W53" i="195"/>
  <c r="V53" i="195"/>
  <c r="U53" i="195"/>
  <c r="Z52" i="195"/>
  <c r="Y52" i="195"/>
  <c r="X52" i="195"/>
  <c r="W52" i="195"/>
  <c r="V52" i="195"/>
  <c r="U52" i="195"/>
  <c r="Z51" i="195"/>
  <c r="Y51" i="195"/>
  <c r="X51" i="195"/>
  <c r="W51" i="195"/>
  <c r="V51" i="195"/>
  <c r="U51" i="195"/>
  <c r="Z50" i="195"/>
  <c r="Y50" i="195"/>
  <c r="X50" i="195"/>
  <c r="W50" i="195"/>
  <c r="V50" i="195"/>
  <c r="U50" i="195"/>
  <c r="Z49" i="195"/>
  <c r="Y49" i="195"/>
  <c r="X49" i="195"/>
  <c r="W49" i="195"/>
  <c r="V49" i="195"/>
  <c r="U49" i="195"/>
  <c r="Z48" i="195"/>
  <c r="Y48" i="195"/>
  <c r="X48" i="195"/>
  <c r="W48" i="195"/>
  <c r="V48" i="195"/>
  <c r="U48" i="195"/>
  <c r="Z47" i="195"/>
  <c r="Y47" i="195"/>
  <c r="X47" i="195"/>
  <c r="W47" i="195"/>
  <c r="V47" i="195"/>
  <c r="U47" i="195"/>
  <c r="Z46" i="195"/>
  <c r="Y46" i="195"/>
  <c r="X46" i="195"/>
  <c r="W46" i="195"/>
  <c r="V46" i="195"/>
  <c r="U46" i="195"/>
  <c r="Z45" i="195"/>
  <c r="Y45" i="195"/>
  <c r="X45" i="195"/>
  <c r="W45" i="195"/>
  <c r="V45" i="195"/>
  <c r="U45" i="195"/>
  <c r="Z44" i="195"/>
  <c r="Y44" i="195"/>
  <c r="X44" i="195"/>
  <c r="W44" i="195"/>
  <c r="V44" i="195"/>
  <c r="U44" i="195"/>
  <c r="Z43" i="195"/>
  <c r="Y43" i="195"/>
  <c r="X43" i="195"/>
  <c r="W43" i="195"/>
  <c r="V43" i="195"/>
  <c r="U43" i="195"/>
  <c r="Z42" i="195"/>
  <c r="Y42" i="195"/>
  <c r="X42" i="195"/>
  <c r="W42" i="195"/>
  <c r="V42" i="195"/>
  <c r="U42" i="195"/>
  <c r="Z41" i="195"/>
  <c r="Y41" i="195"/>
  <c r="X41" i="195"/>
  <c r="W41" i="195"/>
  <c r="V41" i="195"/>
  <c r="U41" i="195"/>
  <c r="Z40" i="195"/>
  <c r="Y40" i="195"/>
  <c r="X40" i="195"/>
  <c r="W40" i="195"/>
  <c r="V40" i="195"/>
  <c r="U40" i="195"/>
  <c r="Z39" i="195"/>
  <c r="Y39" i="195"/>
  <c r="X39" i="195"/>
  <c r="W39" i="195"/>
  <c r="V39" i="195"/>
  <c r="U39" i="195"/>
  <c r="Z38" i="195"/>
  <c r="Y38" i="195"/>
  <c r="X38" i="195"/>
  <c r="W38" i="195"/>
  <c r="V38" i="195"/>
  <c r="U38" i="195"/>
  <c r="Z37" i="195"/>
  <c r="Y37" i="195"/>
  <c r="X37" i="195"/>
  <c r="W37" i="195"/>
  <c r="V37" i="195"/>
  <c r="U37" i="195"/>
  <c r="Z36" i="195"/>
  <c r="Y36" i="195"/>
  <c r="X36" i="195"/>
  <c r="W36" i="195"/>
  <c r="V36" i="195"/>
  <c r="U36" i="195"/>
  <c r="Z35" i="195"/>
  <c r="Y35" i="195"/>
  <c r="X35" i="195"/>
  <c r="W35" i="195"/>
  <c r="V35" i="195"/>
  <c r="U35" i="195"/>
  <c r="Z34" i="195"/>
  <c r="Y34" i="195"/>
  <c r="X34" i="195"/>
  <c r="W34" i="195"/>
  <c r="V34" i="195"/>
  <c r="U34" i="195"/>
  <c r="Z33" i="195"/>
  <c r="Y33" i="195"/>
  <c r="X33" i="195"/>
  <c r="W33" i="195"/>
  <c r="V33" i="195"/>
  <c r="U33" i="195"/>
  <c r="Z32" i="195"/>
  <c r="Y32" i="195"/>
  <c r="X32" i="195"/>
  <c r="W32" i="195"/>
  <c r="V32" i="195"/>
  <c r="U32" i="195"/>
  <c r="Z31" i="195"/>
  <c r="Y31" i="195"/>
  <c r="X31" i="195"/>
  <c r="W31" i="195"/>
  <c r="V31" i="195"/>
  <c r="U31" i="195"/>
  <c r="Z30" i="195"/>
  <c r="Y30" i="195"/>
  <c r="X30" i="195"/>
  <c r="W30" i="195"/>
  <c r="V30" i="195"/>
  <c r="U30" i="195"/>
  <c r="Z29" i="195"/>
  <c r="Y29" i="195"/>
  <c r="X29" i="195"/>
  <c r="W29" i="195"/>
  <c r="V29" i="195"/>
  <c r="U29" i="195"/>
  <c r="Z28" i="195"/>
  <c r="Y28" i="195"/>
  <c r="X28" i="195"/>
  <c r="W28" i="195"/>
  <c r="V28" i="195"/>
  <c r="U28" i="195"/>
  <c r="Z27" i="195"/>
  <c r="Y27" i="195"/>
  <c r="X27" i="195"/>
  <c r="W27" i="195"/>
  <c r="V27" i="195"/>
  <c r="U27" i="195"/>
  <c r="Z26" i="195"/>
  <c r="Y26" i="195"/>
  <c r="X26" i="195"/>
  <c r="W26" i="195"/>
  <c r="V26" i="195"/>
  <c r="U26" i="195"/>
  <c r="Z25" i="195"/>
  <c r="Y25" i="195"/>
  <c r="X25" i="195"/>
  <c r="W25" i="195"/>
  <c r="V25" i="195"/>
  <c r="U25" i="195"/>
  <c r="Z24" i="195"/>
  <c r="Y24" i="195"/>
  <c r="X24" i="195"/>
  <c r="W24" i="195"/>
  <c r="V24" i="195"/>
  <c r="U24" i="195"/>
  <c r="Z23" i="195"/>
  <c r="Y23" i="195"/>
  <c r="X23" i="195"/>
  <c r="W23" i="195"/>
  <c r="V23" i="195"/>
  <c r="U23" i="195"/>
  <c r="Z22" i="195"/>
  <c r="Y22" i="195"/>
  <c r="X22" i="195"/>
  <c r="W22" i="195"/>
  <c r="V22" i="195"/>
  <c r="U22" i="195"/>
  <c r="Z21" i="195"/>
  <c r="Y21" i="195"/>
  <c r="X21" i="195"/>
  <c r="W21" i="195"/>
  <c r="V21" i="195"/>
  <c r="U21" i="195"/>
  <c r="Z20" i="195"/>
  <c r="Y20" i="195"/>
  <c r="X20" i="195"/>
  <c r="W20" i="195"/>
  <c r="V20" i="195"/>
  <c r="U20" i="195"/>
  <c r="Z19" i="195"/>
  <c r="Y19" i="195"/>
  <c r="X19" i="195"/>
  <c r="W19" i="195"/>
  <c r="V19" i="195"/>
  <c r="U19" i="195"/>
  <c r="Z18" i="195"/>
  <c r="Y18" i="195"/>
  <c r="X18" i="195"/>
  <c r="W18" i="195"/>
  <c r="V18" i="195"/>
  <c r="U18" i="195"/>
  <c r="Z17" i="195"/>
  <c r="Y17" i="195"/>
  <c r="X17" i="195"/>
  <c r="W17" i="195"/>
  <c r="V17" i="195"/>
  <c r="U17" i="195"/>
  <c r="Z16" i="195"/>
  <c r="Y16" i="195"/>
  <c r="X16" i="195"/>
  <c r="W16" i="195"/>
  <c r="V16" i="195"/>
  <c r="U16" i="195"/>
  <c r="Z15" i="195"/>
  <c r="Y15" i="195"/>
  <c r="X15" i="195"/>
  <c r="W15" i="195"/>
  <c r="V15" i="195"/>
  <c r="U15" i="195"/>
  <c r="Z14" i="195"/>
  <c r="Y14" i="195"/>
  <c r="X14" i="195"/>
  <c r="W14" i="195"/>
  <c r="V14" i="195"/>
  <c r="U14" i="195"/>
  <c r="Z13" i="195"/>
  <c r="Y13" i="195"/>
  <c r="X13" i="195"/>
  <c r="W13" i="195"/>
  <c r="V13" i="195"/>
  <c r="U13" i="195"/>
  <c r="Z12" i="195"/>
  <c r="Y12" i="195"/>
  <c r="X12" i="195"/>
  <c r="W12" i="195"/>
  <c r="V12" i="195"/>
  <c r="U12" i="195"/>
  <c r="Z11" i="195"/>
  <c r="Y11" i="195"/>
  <c r="X11" i="195"/>
  <c r="W11" i="195"/>
  <c r="V11" i="195"/>
  <c r="U11" i="195"/>
  <c r="Z10" i="195"/>
  <c r="Y10" i="195"/>
  <c r="X10" i="195"/>
  <c r="W10" i="195"/>
  <c r="V10" i="195"/>
  <c r="U10" i="195"/>
  <c r="Z9" i="195"/>
  <c r="Y9" i="195"/>
  <c r="X9" i="195"/>
  <c r="W9" i="195"/>
  <c r="V9" i="195"/>
  <c r="U9" i="195"/>
  <c r="Z8" i="195"/>
  <c r="Y8" i="195"/>
  <c r="X8" i="195"/>
  <c r="W8" i="195"/>
  <c r="V8" i="195"/>
  <c r="U8" i="195"/>
  <c r="Z7" i="195"/>
  <c r="Y7" i="195"/>
  <c r="X7" i="195"/>
  <c r="W7" i="195"/>
  <c r="V7" i="195"/>
  <c r="U7" i="195"/>
  <c r="Z6" i="195"/>
  <c r="Y6" i="195"/>
  <c r="X6" i="195"/>
  <c r="W6" i="195"/>
  <c r="V6" i="195"/>
  <c r="U6" i="195"/>
  <c r="Z5" i="195"/>
  <c r="Y5" i="195"/>
  <c r="X5" i="195"/>
  <c r="W5" i="195"/>
  <c r="V5" i="195"/>
  <c r="U5" i="195"/>
  <c r="Z4" i="195"/>
  <c r="Y4" i="195"/>
  <c r="X4" i="195"/>
  <c r="W4" i="195"/>
  <c r="V4" i="195"/>
  <c r="U4" i="195"/>
  <c r="H26" i="193"/>
  <c r="D26" i="193"/>
  <c r="H25" i="193"/>
  <c r="D25" i="193"/>
  <c r="H24" i="193"/>
  <c r="D24" i="193"/>
  <c r="H23" i="193"/>
  <c r="D23" i="193"/>
  <c r="H22" i="193"/>
  <c r="D22" i="193"/>
  <c r="H21" i="193"/>
  <c r="D21" i="193"/>
  <c r="H20" i="193"/>
  <c r="D20" i="193"/>
  <c r="H19" i="193"/>
  <c r="D19" i="193"/>
  <c r="H18" i="193"/>
  <c r="D18" i="193"/>
  <c r="H17" i="193"/>
  <c r="D17" i="193"/>
  <c r="H13" i="193"/>
  <c r="D13" i="193"/>
  <c r="H12" i="193"/>
  <c r="D12" i="193"/>
  <c r="H11" i="193"/>
  <c r="D11" i="193"/>
  <c r="H10" i="193"/>
  <c r="D10" i="193"/>
  <c r="H9" i="193"/>
  <c r="D9" i="193"/>
  <c r="H8" i="193"/>
  <c r="D8" i="193"/>
  <c r="H7" i="193"/>
  <c r="D7" i="193"/>
  <c r="H6" i="193"/>
  <c r="D6" i="193"/>
  <c r="H5" i="193"/>
  <c r="D5" i="193"/>
  <c r="H4" i="193"/>
  <c r="D4" i="193"/>
  <c r="L209" i="191"/>
  <c r="M208" i="191" s="1"/>
  <c r="E209" i="191"/>
  <c r="F208" i="191" s="1"/>
  <c r="M207" i="191"/>
  <c r="F207" i="191"/>
  <c r="M206" i="191"/>
  <c r="F206" i="191"/>
  <c r="M205" i="191"/>
  <c r="F205" i="191"/>
  <c r="M203" i="191"/>
  <c r="F203" i="191"/>
  <c r="M202" i="191"/>
  <c r="F202" i="191"/>
  <c r="M201" i="191"/>
  <c r="F201" i="191"/>
  <c r="M199" i="191"/>
  <c r="F199" i="191"/>
  <c r="M198" i="191"/>
  <c r="F198" i="191"/>
  <c r="M197" i="191"/>
  <c r="F197" i="191"/>
  <c r="M195" i="191"/>
  <c r="F195" i="191"/>
  <c r="M194" i="191"/>
  <c r="F194" i="191"/>
  <c r="M193" i="191"/>
  <c r="F193" i="191"/>
  <c r="M191" i="191"/>
  <c r="F191" i="191"/>
  <c r="M190" i="191"/>
  <c r="F190" i="191"/>
  <c r="M189" i="191"/>
  <c r="F189" i="191"/>
  <c r="M187" i="191"/>
  <c r="F187" i="191"/>
  <c r="M186" i="191"/>
  <c r="F186" i="191"/>
  <c r="M185" i="191"/>
  <c r="F185" i="191"/>
  <c r="M183" i="191"/>
  <c r="F183" i="191"/>
  <c r="M182" i="191"/>
  <c r="F182" i="191"/>
  <c r="M181" i="191"/>
  <c r="F181" i="191"/>
  <c r="M180" i="191"/>
  <c r="F180" i="191"/>
  <c r="M179" i="191"/>
  <c r="F179" i="191"/>
  <c r="M178" i="191"/>
  <c r="F178" i="191"/>
  <c r="M177" i="191"/>
  <c r="F177" i="191"/>
  <c r="M176" i="191"/>
  <c r="F176" i="191"/>
  <c r="M175" i="191"/>
  <c r="F175" i="191"/>
  <c r="M174" i="191"/>
  <c r="F174" i="191"/>
  <c r="M173" i="191"/>
  <c r="F173" i="191"/>
  <c r="M172" i="191"/>
  <c r="F172" i="191"/>
  <c r="M171" i="191"/>
  <c r="F171" i="191"/>
  <c r="M170" i="191"/>
  <c r="F170" i="191"/>
  <c r="M169" i="191"/>
  <c r="F169" i="191"/>
  <c r="M168" i="191"/>
  <c r="F168" i="191"/>
  <c r="M167" i="191"/>
  <c r="F167" i="191"/>
  <c r="M166" i="191"/>
  <c r="F166" i="191"/>
  <c r="M165" i="191"/>
  <c r="F165" i="191"/>
  <c r="M164" i="191"/>
  <c r="F164" i="191"/>
  <c r="M163" i="191"/>
  <c r="F163" i="191"/>
  <c r="M162" i="191"/>
  <c r="F162" i="191"/>
  <c r="M161" i="191"/>
  <c r="F161" i="191"/>
  <c r="M160" i="191"/>
  <c r="F160" i="191"/>
  <c r="M159" i="191"/>
  <c r="F159" i="191"/>
  <c r="M158" i="191"/>
  <c r="F158" i="191"/>
  <c r="M157" i="191"/>
  <c r="Y24" i="191" s="1"/>
  <c r="F157" i="191"/>
  <c r="M156" i="191"/>
  <c r="F156" i="191"/>
  <c r="M155" i="191"/>
  <c r="F155" i="191"/>
  <c r="M154" i="191"/>
  <c r="F154" i="191"/>
  <c r="M153" i="191"/>
  <c r="F153" i="191"/>
  <c r="M152" i="191"/>
  <c r="F152" i="191"/>
  <c r="M151" i="191"/>
  <c r="F151" i="191"/>
  <c r="M150" i="191"/>
  <c r="F150" i="191"/>
  <c r="M149" i="191"/>
  <c r="F149" i="191"/>
  <c r="M148" i="191"/>
  <c r="F148" i="191"/>
  <c r="M147" i="191"/>
  <c r="F147" i="191"/>
  <c r="M146" i="191"/>
  <c r="F146" i="191"/>
  <c r="M145" i="191"/>
  <c r="F145" i="191"/>
  <c r="M144" i="191"/>
  <c r="F144" i="191"/>
  <c r="M143" i="191"/>
  <c r="F143" i="191"/>
  <c r="M142" i="191"/>
  <c r="F142" i="191"/>
  <c r="M141" i="191"/>
  <c r="F141" i="191"/>
  <c r="M140" i="191"/>
  <c r="F140" i="191"/>
  <c r="M139" i="191"/>
  <c r="F139" i="191"/>
  <c r="M138" i="191"/>
  <c r="F138" i="191"/>
  <c r="M137" i="191"/>
  <c r="F137" i="191"/>
  <c r="M136" i="191"/>
  <c r="F136" i="191"/>
  <c r="M135" i="191"/>
  <c r="F135" i="191"/>
  <c r="M134" i="191"/>
  <c r="F134" i="191"/>
  <c r="M133" i="191"/>
  <c r="F133" i="191"/>
  <c r="M132" i="191"/>
  <c r="F132" i="191"/>
  <c r="M131" i="191"/>
  <c r="F131" i="191"/>
  <c r="M130" i="191"/>
  <c r="F130" i="191"/>
  <c r="M129" i="191"/>
  <c r="F129" i="191"/>
  <c r="M128" i="191"/>
  <c r="F128" i="191"/>
  <c r="M127" i="191"/>
  <c r="F127" i="191"/>
  <c r="M126" i="191"/>
  <c r="F126" i="191"/>
  <c r="M125" i="191"/>
  <c r="F125" i="191"/>
  <c r="M124" i="191"/>
  <c r="F124" i="191"/>
  <c r="M123" i="191"/>
  <c r="F123" i="191"/>
  <c r="M122" i="191"/>
  <c r="F122" i="191"/>
  <c r="M121" i="191"/>
  <c r="F121" i="191"/>
  <c r="M120" i="191"/>
  <c r="F120" i="191"/>
  <c r="M119" i="191"/>
  <c r="F119" i="191"/>
  <c r="M118" i="191"/>
  <c r="F118" i="191"/>
  <c r="M117" i="191"/>
  <c r="F117" i="191"/>
  <c r="M116" i="191"/>
  <c r="F116" i="191"/>
  <c r="M115" i="191"/>
  <c r="F115" i="191"/>
  <c r="M114" i="191"/>
  <c r="F114" i="191"/>
  <c r="M113" i="191"/>
  <c r="F113" i="191"/>
  <c r="M112" i="191"/>
  <c r="N112" i="191" s="1"/>
  <c r="N113" i="191" s="1"/>
  <c r="N114" i="191" s="1"/>
  <c r="N115" i="191" s="1"/>
  <c r="F112" i="191"/>
  <c r="N111" i="191"/>
  <c r="M111" i="191"/>
  <c r="F111" i="191"/>
  <c r="N110" i="191"/>
  <c r="M110" i="191"/>
  <c r="F110" i="191"/>
  <c r="D110" i="191"/>
  <c r="D111" i="191" s="1"/>
  <c r="D112" i="191" s="1"/>
  <c r="D113" i="191" s="1"/>
  <c r="D114" i="191" s="1"/>
  <c r="D115" i="191" s="1"/>
  <c r="D116" i="191" s="1"/>
  <c r="D117" i="191" s="1"/>
  <c r="D118" i="191" s="1"/>
  <c r="D119" i="191" s="1"/>
  <c r="D120" i="191" s="1"/>
  <c r="D121" i="191" s="1"/>
  <c r="D122" i="191" s="1"/>
  <c r="D123" i="191" s="1"/>
  <c r="D124" i="191" s="1"/>
  <c r="D125" i="191" s="1"/>
  <c r="D126" i="191" s="1"/>
  <c r="D127" i="191" s="1"/>
  <c r="D128" i="191" s="1"/>
  <c r="D129" i="191" s="1"/>
  <c r="D130" i="191" s="1"/>
  <c r="D131" i="191" s="1"/>
  <c r="D132" i="191" s="1"/>
  <c r="D133" i="191" s="1"/>
  <c r="D134" i="191" s="1"/>
  <c r="D135" i="191" s="1"/>
  <c r="D136" i="191" s="1"/>
  <c r="D137" i="191" s="1"/>
  <c r="D138" i="191" s="1"/>
  <c r="D139" i="191" s="1"/>
  <c r="D140" i="191" s="1"/>
  <c r="D141" i="191" s="1"/>
  <c r="D142" i="191" s="1"/>
  <c r="D143" i="191" s="1"/>
  <c r="D144" i="191" s="1"/>
  <c r="D145" i="191" s="1"/>
  <c r="D146" i="191" s="1"/>
  <c r="D147" i="191" s="1"/>
  <c r="D148" i="191" s="1"/>
  <c r="D149" i="191" s="1"/>
  <c r="D150" i="191" s="1"/>
  <c r="D151" i="191" s="1"/>
  <c r="D152" i="191" s="1"/>
  <c r="D153" i="191" s="1"/>
  <c r="D154" i="191" s="1"/>
  <c r="D155" i="191" s="1"/>
  <c r="D156" i="191" s="1"/>
  <c r="D157" i="191" s="1"/>
  <c r="D158" i="191" s="1"/>
  <c r="D159" i="191" s="1"/>
  <c r="D160" i="191" s="1"/>
  <c r="D161" i="191" s="1"/>
  <c r="D162" i="191" s="1"/>
  <c r="D163" i="191" s="1"/>
  <c r="D164" i="191" s="1"/>
  <c r="D165" i="191" s="1"/>
  <c r="D166" i="191" s="1"/>
  <c r="D167" i="191" s="1"/>
  <c r="D168" i="191" s="1"/>
  <c r="D169" i="191" s="1"/>
  <c r="D170" i="191" s="1"/>
  <c r="D171" i="191" s="1"/>
  <c r="D172" i="191" s="1"/>
  <c r="D173" i="191" s="1"/>
  <c r="D174" i="191" s="1"/>
  <c r="D175" i="191" s="1"/>
  <c r="D176" i="191" s="1"/>
  <c r="D177" i="191" s="1"/>
  <c r="D178" i="191" s="1"/>
  <c r="D179" i="191" s="1"/>
  <c r="D180" i="191" s="1"/>
  <c r="D181" i="191" s="1"/>
  <c r="D182" i="191" s="1"/>
  <c r="D183" i="191" s="1"/>
  <c r="D184" i="191" s="1"/>
  <c r="D185" i="191" s="1"/>
  <c r="D186" i="191" s="1"/>
  <c r="D187" i="191" s="1"/>
  <c r="D188" i="191" s="1"/>
  <c r="D189" i="191" s="1"/>
  <c r="D190" i="191" s="1"/>
  <c r="D191" i="191" s="1"/>
  <c r="D192" i="191" s="1"/>
  <c r="D193" i="191" s="1"/>
  <c r="D194" i="191" s="1"/>
  <c r="D195" i="191" s="1"/>
  <c r="D196" i="191" s="1"/>
  <c r="D197" i="191" s="1"/>
  <c r="D198" i="191" s="1"/>
  <c r="D199" i="191" s="1"/>
  <c r="D200" i="191" s="1"/>
  <c r="D201" i="191" s="1"/>
  <c r="D202" i="191" s="1"/>
  <c r="D203" i="191" s="1"/>
  <c r="D204" i="191" s="1"/>
  <c r="D205" i="191" s="1"/>
  <c r="D206" i="191" s="1"/>
  <c r="D207" i="191" s="1"/>
  <c r="D208" i="191" s="1"/>
  <c r="N109" i="191"/>
  <c r="M109" i="191"/>
  <c r="K109" i="191"/>
  <c r="K110" i="191" s="1"/>
  <c r="K111" i="191" s="1"/>
  <c r="K112" i="191" s="1"/>
  <c r="K113" i="191" s="1"/>
  <c r="K114" i="191" s="1"/>
  <c r="K115" i="191" s="1"/>
  <c r="K116" i="191" s="1"/>
  <c r="K117" i="191" s="1"/>
  <c r="K118" i="191" s="1"/>
  <c r="K119" i="191" s="1"/>
  <c r="K120" i="191" s="1"/>
  <c r="K121" i="191" s="1"/>
  <c r="K122" i="191" s="1"/>
  <c r="K123" i="191" s="1"/>
  <c r="K124" i="191" s="1"/>
  <c r="K125" i="191" s="1"/>
  <c r="K126" i="191" s="1"/>
  <c r="K127" i="191" s="1"/>
  <c r="K128" i="191" s="1"/>
  <c r="K129" i="191" s="1"/>
  <c r="K130" i="191" s="1"/>
  <c r="K131" i="191" s="1"/>
  <c r="K132" i="191" s="1"/>
  <c r="K133" i="191" s="1"/>
  <c r="K134" i="191" s="1"/>
  <c r="K135" i="191" s="1"/>
  <c r="K136" i="191" s="1"/>
  <c r="K137" i="191" s="1"/>
  <c r="K138" i="191" s="1"/>
  <c r="K139" i="191" s="1"/>
  <c r="K140" i="191" s="1"/>
  <c r="K141" i="191" s="1"/>
  <c r="K142" i="191" s="1"/>
  <c r="K143" i="191" s="1"/>
  <c r="K144" i="191" s="1"/>
  <c r="K145" i="191" s="1"/>
  <c r="K146" i="191" s="1"/>
  <c r="K147" i="191" s="1"/>
  <c r="K148" i="191" s="1"/>
  <c r="K149" i="191" s="1"/>
  <c r="K150" i="191" s="1"/>
  <c r="K151" i="191" s="1"/>
  <c r="K152" i="191" s="1"/>
  <c r="K153" i="191" s="1"/>
  <c r="K154" i="191" s="1"/>
  <c r="K155" i="191" s="1"/>
  <c r="K156" i="191" s="1"/>
  <c r="K157" i="191" s="1"/>
  <c r="K158" i="191" s="1"/>
  <c r="K159" i="191" s="1"/>
  <c r="K160" i="191" s="1"/>
  <c r="K161" i="191" s="1"/>
  <c r="K162" i="191" s="1"/>
  <c r="K163" i="191" s="1"/>
  <c r="K164" i="191" s="1"/>
  <c r="K165" i="191" s="1"/>
  <c r="K166" i="191" s="1"/>
  <c r="K167" i="191" s="1"/>
  <c r="K168" i="191" s="1"/>
  <c r="K169" i="191" s="1"/>
  <c r="K170" i="191" s="1"/>
  <c r="K171" i="191" s="1"/>
  <c r="K172" i="191" s="1"/>
  <c r="K173" i="191" s="1"/>
  <c r="K174" i="191" s="1"/>
  <c r="K175" i="191" s="1"/>
  <c r="K176" i="191" s="1"/>
  <c r="K177" i="191" s="1"/>
  <c r="K178" i="191" s="1"/>
  <c r="K179" i="191" s="1"/>
  <c r="K180" i="191" s="1"/>
  <c r="K181" i="191" s="1"/>
  <c r="K182" i="191" s="1"/>
  <c r="K183" i="191" s="1"/>
  <c r="K184" i="191" s="1"/>
  <c r="K185" i="191" s="1"/>
  <c r="K186" i="191" s="1"/>
  <c r="K187" i="191" s="1"/>
  <c r="K188" i="191" s="1"/>
  <c r="K189" i="191" s="1"/>
  <c r="K190" i="191" s="1"/>
  <c r="K191" i="191" s="1"/>
  <c r="K192" i="191" s="1"/>
  <c r="K193" i="191" s="1"/>
  <c r="K194" i="191" s="1"/>
  <c r="K195" i="191" s="1"/>
  <c r="K196" i="191" s="1"/>
  <c r="K197" i="191" s="1"/>
  <c r="K198" i="191" s="1"/>
  <c r="K199" i="191" s="1"/>
  <c r="K200" i="191" s="1"/>
  <c r="K201" i="191" s="1"/>
  <c r="K202" i="191" s="1"/>
  <c r="K203" i="191" s="1"/>
  <c r="K204" i="191" s="1"/>
  <c r="K205" i="191" s="1"/>
  <c r="K206" i="191" s="1"/>
  <c r="K207" i="191" s="1"/>
  <c r="K208" i="191" s="1"/>
  <c r="F109" i="191"/>
  <c r="D109" i="191"/>
  <c r="K105" i="191"/>
  <c r="L104" i="191"/>
  <c r="M102" i="191" s="1"/>
  <c r="E104" i="191"/>
  <c r="F103" i="191" s="1"/>
  <c r="M103" i="191"/>
  <c r="F102" i="191"/>
  <c r="M101" i="191"/>
  <c r="F101" i="191"/>
  <c r="F100" i="191"/>
  <c r="M99" i="191"/>
  <c r="F98" i="191"/>
  <c r="M97" i="191"/>
  <c r="F97" i="191"/>
  <c r="F96" i="191"/>
  <c r="M95" i="191"/>
  <c r="F94" i="191"/>
  <c r="M93" i="191"/>
  <c r="F93" i="191"/>
  <c r="F92" i="191"/>
  <c r="M91" i="191"/>
  <c r="M90" i="191"/>
  <c r="F90" i="191"/>
  <c r="M89" i="191"/>
  <c r="F89" i="191"/>
  <c r="F88" i="191"/>
  <c r="M87" i="191"/>
  <c r="M86" i="191"/>
  <c r="F86" i="191"/>
  <c r="M85" i="191"/>
  <c r="F85" i="191"/>
  <c r="F84" i="191"/>
  <c r="M83" i="191"/>
  <c r="M82" i="191"/>
  <c r="F82" i="191"/>
  <c r="M81" i="191"/>
  <c r="F81" i="191"/>
  <c r="F80" i="191"/>
  <c r="M79" i="191"/>
  <c r="M78" i="191"/>
  <c r="F78" i="191"/>
  <c r="M77" i="191"/>
  <c r="F77" i="191"/>
  <c r="F76" i="191"/>
  <c r="M75" i="191"/>
  <c r="M74" i="191"/>
  <c r="F74" i="191"/>
  <c r="M73" i="191"/>
  <c r="F73" i="191"/>
  <c r="F72" i="191"/>
  <c r="M71" i="191"/>
  <c r="M70" i="191"/>
  <c r="F70" i="191"/>
  <c r="M69" i="191"/>
  <c r="F69" i="191"/>
  <c r="F68" i="191"/>
  <c r="M67" i="191"/>
  <c r="M66" i="191"/>
  <c r="F66" i="191"/>
  <c r="M65" i="191"/>
  <c r="F65" i="191"/>
  <c r="F64" i="191"/>
  <c r="M63" i="191"/>
  <c r="M62" i="191"/>
  <c r="F62" i="191"/>
  <c r="M61" i="191"/>
  <c r="F61" i="191"/>
  <c r="M60" i="191"/>
  <c r="F60" i="191"/>
  <c r="M59" i="191"/>
  <c r="M58" i="191"/>
  <c r="F58" i="191"/>
  <c r="M57" i="191"/>
  <c r="Y9" i="191" s="1"/>
  <c r="F57" i="191"/>
  <c r="M56" i="191"/>
  <c r="F56" i="191"/>
  <c r="M55" i="191"/>
  <c r="F55" i="191"/>
  <c r="M54" i="191"/>
  <c r="F54" i="191"/>
  <c r="M53" i="191"/>
  <c r="F53" i="191"/>
  <c r="M52" i="191"/>
  <c r="F52" i="191"/>
  <c r="M51" i="191"/>
  <c r="F51" i="191"/>
  <c r="M50" i="191"/>
  <c r="F50" i="191"/>
  <c r="M49" i="191"/>
  <c r="F49" i="191"/>
  <c r="M48" i="191"/>
  <c r="F48" i="191"/>
  <c r="M47" i="191"/>
  <c r="F47" i="191"/>
  <c r="M46" i="191"/>
  <c r="F46" i="191"/>
  <c r="M45" i="191"/>
  <c r="Y8" i="191" s="1"/>
  <c r="AB6" i="191" s="1"/>
  <c r="F45" i="191"/>
  <c r="M44" i="191"/>
  <c r="F44" i="191"/>
  <c r="M43" i="191"/>
  <c r="F43" i="191"/>
  <c r="M42" i="191"/>
  <c r="F42" i="191"/>
  <c r="M41" i="191"/>
  <c r="Y7" i="191" s="1"/>
  <c r="AB5" i="191" s="1"/>
  <c r="F41" i="191"/>
  <c r="M40" i="191"/>
  <c r="F40" i="191"/>
  <c r="M39" i="191"/>
  <c r="F39" i="191"/>
  <c r="M38" i="191"/>
  <c r="F38" i="191"/>
  <c r="M37" i="191"/>
  <c r="F37" i="191"/>
  <c r="M36" i="191"/>
  <c r="F36" i="191"/>
  <c r="M35" i="191"/>
  <c r="F35" i="191"/>
  <c r="M34" i="191"/>
  <c r="F34" i="191"/>
  <c r="M33" i="191"/>
  <c r="F33" i="191"/>
  <c r="M32" i="191"/>
  <c r="F32" i="191"/>
  <c r="M31" i="191"/>
  <c r="F31" i="191"/>
  <c r="M30" i="191"/>
  <c r="F30" i="191"/>
  <c r="M29" i="191"/>
  <c r="F29" i="191"/>
  <c r="M28" i="191"/>
  <c r="F28" i="191"/>
  <c r="M27" i="191"/>
  <c r="F27" i="191"/>
  <c r="S26" i="191"/>
  <c r="M26" i="191"/>
  <c r="F26" i="191"/>
  <c r="S25" i="191"/>
  <c r="M25" i="191"/>
  <c r="F25" i="191"/>
  <c r="M24" i="191"/>
  <c r="F24" i="191"/>
  <c r="M23" i="191"/>
  <c r="F23" i="191"/>
  <c r="Y22" i="191"/>
  <c r="M22" i="191"/>
  <c r="F22" i="191"/>
  <c r="S21" i="191"/>
  <c r="M21" i="191"/>
  <c r="F21" i="191"/>
  <c r="Y20" i="191"/>
  <c r="M20" i="191"/>
  <c r="F20" i="191"/>
  <c r="M19" i="191"/>
  <c r="F19" i="191"/>
  <c r="M18" i="191"/>
  <c r="F18" i="191"/>
  <c r="M17" i="191"/>
  <c r="F17" i="191"/>
  <c r="M16" i="191"/>
  <c r="F16" i="191"/>
  <c r="M15" i="191"/>
  <c r="F15" i="191"/>
  <c r="M14" i="191"/>
  <c r="F14" i="191"/>
  <c r="M13" i="191"/>
  <c r="F13" i="191"/>
  <c r="M12" i="191"/>
  <c r="F12" i="191"/>
  <c r="M11" i="191"/>
  <c r="F11" i="191"/>
  <c r="M10" i="191"/>
  <c r="F10" i="191"/>
  <c r="M9" i="191"/>
  <c r="F9" i="191"/>
  <c r="M8" i="191"/>
  <c r="F8" i="191"/>
  <c r="S7" i="191"/>
  <c r="M7" i="191"/>
  <c r="F7" i="191"/>
  <c r="Y6" i="191"/>
  <c r="M6" i="191"/>
  <c r="F6" i="191"/>
  <c r="Y5" i="191"/>
  <c r="M5" i="191"/>
  <c r="F5" i="191"/>
  <c r="D5" i="191"/>
  <c r="D6" i="191" s="1"/>
  <c r="D7" i="191" s="1"/>
  <c r="D8" i="191" s="1"/>
  <c r="D9" i="191" s="1"/>
  <c r="D10" i="191" s="1"/>
  <c r="D11" i="191" s="1"/>
  <c r="D12" i="191" s="1"/>
  <c r="D13" i="191" s="1"/>
  <c r="D14" i="191" s="1"/>
  <c r="D15" i="191" s="1"/>
  <c r="D16" i="191" s="1"/>
  <c r="D17" i="191" s="1"/>
  <c r="D18" i="191" s="1"/>
  <c r="D19" i="191" s="1"/>
  <c r="D20" i="191" s="1"/>
  <c r="D21" i="191" s="1"/>
  <c r="D22" i="191" s="1"/>
  <c r="D23" i="191" s="1"/>
  <c r="D24" i="191" s="1"/>
  <c r="D25" i="191" s="1"/>
  <c r="D26" i="191" s="1"/>
  <c r="D27" i="191" s="1"/>
  <c r="D28" i="191" s="1"/>
  <c r="D29" i="191" s="1"/>
  <c r="D30" i="191" s="1"/>
  <c r="D31" i="191" s="1"/>
  <c r="D32" i="191" s="1"/>
  <c r="D33" i="191" s="1"/>
  <c r="D34" i="191" s="1"/>
  <c r="D35" i="191" s="1"/>
  <c r="D36" i="191" s="1"/>
  <c r="D37" i="191" s="1"/>
  <c r="D38" i="191" s="1"/>
  <c r="D39" i="191" s="1"/>
  <c r="D40" i="191" s="1"/>
  <c r="D41" i="191" s="1"/>
  <c r="D42" i="191" s="1"/>
  <c r="D43" i="191" s="1"/>
  <c r="D44" i="191" s="1"/>
  <c r="D45" i="191" s="1"/>
  <c r="D46" i="191" s="1"/>
  <c r="D47" i="191" s="1"/>
  <c r="D48" i="191" s="1"/>
  <c r="D49" i="191" s="1"/>
  <c r="D50" i="191" s="1"/>
  <c r="D51" i="191" s="1"/>
  <c r="D52" i="191" s="1"/>
  <c r="D53" i="191" s="1"/>
  <c r="D54" i="191" s="1"/>
  <c r="D55" i="191" s="1"/>
  <c r="D56" i="191" s="1"/>
  <c r="D57" i="191" s="1"/>
  <c r="D58" i="191" s="1"/>
  <c r="D59" i="191" s="1"/>
  <c r="D60" i="191" s="1"/>
  <c r="D61" i="191" s="1"/>
  <c r="D62" i="191" s="1"/>
  <c r="D63" i="191" s="1"/>
  <c r="D64" i="191" s="1"/>
  <c r="D65" i="191" s="1"/>
  <c r="D66" i="191" s="1"/>
  <c r="D67" i="191" s="1"/>
  <c r="D68" i="191" s="1"/>
  <c r="D69" i="191" s="1"/>
  <c r="D70" i="191" s="1"/>
  <c r="D71" i="191" s="1"/>
  <c r="D72" i="191" s="1"/>
  <c r="D73" i="191" s="1"/>
  <c r="D74" i="191" s="1"/>
  <c r="D75" i="191" s="1"/>
  <c r="D76" i="191" s="1"/>
  <c r="D77" i="191" s="1"/>
  <c r="D78" i="191" s="1"/>
  <c r="D79" i="191" s="1"/>
  <c r="D80" i="191" s="1"/>
  <c r="D81" i="191" s="1"/>
  <c r="D82" i="191" s="1"/>
  <c r="D83" i="191" s="1"/>
  <c r="D84" i="191" s="1"/>
  <c r="D85" i="191" s="1"/>
  <c r="D86" i="191" s="1"/>
  <c r="D87" i="191" s="1"/>
  <c r="D88" i="191" s="1"/>
  <c r="D89" i="191" s="1"/>
  <c r="D90" i="191" s="1"/>
  <c r="D91" i="191" s="1"/>
  <c r="D92" i="191" s="1"/>
  <c r="D93" i="191" s="1"/>
  <c r="D94" i="191" s="1"/>
  <c r="D95" i="191" s="1"/>
  <c r="D96" i="191" s="1"/>
  <c r="D97" i="191" s="1"/>
  <c r="D98" i="191" s="1"/>
  <c r="D99" i="191" s="1"/>
  <c r="D100" i="191" s="1"/>
  <c r="D101" i="191" s="1"/>
  <c r="D102" i="191" s="1"/>
  <c r="D103" i="191" s="1"/>
  <c r="S4" i="191"/>
  <c r="M4" i="191"/>
  <c r="Y4" i="191" s="1"/>
  <c r="AB4" i="191" s="1"/>
  <c r="K4" i="191"/>
  <c r="K5" i="191" s="1"/>
  <c r="K6" i="191" s="1"/>
  <c r="K7" i="191" s="1"/>
  <c r="K8" i="191" s="1"/>
  <c r="K9" i="191" s="1"/>
  <c r="K10" i="191" s="1"/>
  <c r="K11" i="191" s="1"/>
  <c r="K12" i="191" s="1"/>
  <c r="K13" i="191" s="1"/>
  <c r="K14" i="191" s="1"/>
  <c r="K15" i="191" s="1"/>
  <c r="K16" i="191" s="1"/>
  <c r="K17" i="191" s="1"/>
  <c r="K18" i="191" s="1"/>
  <c r="K19" i="191" s="1"/>
  <c r="K20" i="191" s="1"/>
  <c r="K21" i="191" s="1"/>
  <c r="K22" i="191" s="1"/>
  <c r="K23" i="191" s="1"/>
  <c r="K24" i="191" s="1"/>
  <c r="K25" i="191" s="1"/>
  <c r="K26" i="191" s="1"/>
  <c r="K27" i="191" s="1"/>
  <c r="K28" i="191" s="1"/>
  <c r="K29" i="191" s="1"/>
  <c r="K30" i="191" s="1"/>
  <c r="K31" i="191" s="1"/>
  <c r="K32" i="191" s="1"/>
  <c r="K33" i="191" s="1"/>
  <c r="K34" i="191" s="1"/>
  <c r="K35" i="191" s="1"/>
  <c r="K36" i="191" s="1"/>
  <c r="K37" i="191" s="1"/>
  <c r="K38" i="191" s="1"/>
  <c r="K39" i="191" s="1"/>
  <c r="K40" i="191" s="1"/>
  <c r="K41" i="191" s="1"/>
  <c r="K42" i="191" s="1"/>
  <c r="K43" i="191" s="1"/>
  <c r="K44" i="191" s="1"/>
  <c r="K45" i="191" s="1"/>
  <c r="K46" i="191" s="1"/>
  <c r="K47" i="191" s="1"/>
  <c r="K48" i="191" s="1"/>
  <c r="K49" i="191" s="1"/>
  <c r="K50" i="191" s="1"/>
  <c r="K51" i="191" s="1"/>
  <c r="K52" i="191" s="1"/>
  <c r="K53" i="191" s="1"/>
  <c r="K54" i="191" s="1"/>
  <c r="K55" i="191" s="1"/>
  <c r="K56" i="191" s="1"/>
  <c r="K57" i="191" s="1"/>
  <c r="K58" i="191" s="1"/>
  <c r="K59" i="191" s="1"/>
  <c r="K60" i="191" s="1"/>
  <c r="K61" i="191" s="1"/>
  <c r="K62" i="191" s="1"/>
  <c r="K63" i="191" s="1"/>
  <c r="K64" i="191" s="1"/>
  <c r="K65" i="191" s="1"/>
  <c r="K66" i="191" s="1"/>
  <c r="K67" i="191" s="1"/>
  <c r="K68" i="191" s="1"/>
  <c r="K69" i="191" s="1"/>
  <c r="K70" i="191" s="1"/>
  <c r="K71" i="191" s="1"/>
  <c r="K72" i="191" s="1"/>
  <c r="K73" i="191" s="1"/>
  <c r="K74" i="191" s="1"/>
  <c r="K75" i="191" s="1"/>
  <c r="K76" i="191" s="1"/>
  <c r="K77" i="191" s="1"/>
  <c r="K78" i="191" s="1"/>
  <c r="K79" i="191" s="1"/>
  <c r="K80" i="191" s="1"/>
  <c r="K81" i="191" s="1"/>
  <c r="K82" i="191" s="1"/>
  <c r="K83" i="191" s="1"/>
  <c r="K84" i="191" s="1"/>
  <c r="K85" i="191" s="1"/>
  <c r="K86" i="191" s="1"/>
  <c r="K87" i="191" s="1"/>
  <c r="K88" i="191" s="1"/>
  <c r="K89" i="191" s="1"/>
  <c r="K90" i="191" s="1"/>
  <c r="K91" i="191" s="1"/>
  <c r="K92" i="191" s="1"/>
  <c r="K93" i="191" s="1"/>
  <c r="K94" i="191" s="1"/>
  <c r="K95" i="191" s="1"/>
  <c r="K96" i="191" s="1"/>
  <c r="K97" i="191" s="1"/>
  <c r="K98" i="191" s="1"/>
  <c r="K99" i="191" s="1"/>
  <c r="K100" i="191" s="1"/>
  <c r="K101" i="191" s="1"/>
  <c r="K102" i="191" s="1"/>
  <c r="K103" i="191" s="1"/>
  <c r="F4" i="191"/>
  <c r="G4" i="191" s="1"/>
  <c r="D4" i="191"/>
  <c r="E10" i="181"/>
  <c r="D10" i="181"/>
  <c r="C10" i="181"/>
  <c r="B10" i="181"/>
  <c r="E8" i="181"/>
  <c r="D8" i="181"/>
  <c r="C8" i="181"/>
  <c r="B8" i="181"/>
  <c r="E6" i="181"/>
  <c r="D6" i="181"/>
  <c r="C6" i="181"/>
  <c r="B6" i="181"/>
  <c r="E4" i="181"/>
  <c r="D4" i="181"/>
  <c r="C4" i="181"/>
  <c r="B4" i="181"/>
  <c r="G5" i="191" l="1"/>
  <c r="G6" i="191" s="1"/>
  <c r="G7" i="191" s="1"/>
  <c r="G8" i="191" s="1"/>
  <c r="G9" i="191" s="1"/>
  <c r="G10" i="191" s="1"/>
  <c r="G11" i="191" s="1"/>
  <c r="G12" i="191" s="1"/>
  <c r="G13" i="191" s="1"/>
  <c r="G14" i="191" s="1"/>
  <c r="G15" i="191" s="1"/>
  <c r="G16" i="191" s="1"/>
  <c r="G17" i="191" s="1"/>
  <c r="G18" i="191" s="1"/>
  <c r="G19" i="191" s="1"/>
  <c r="G20" i="191" s="1"/>
  <c r="G21" i="191" s="1"/>
  <c r="G22" i="191" s="1"/>
  <c r="G23" i="191" s="1"/>
  <c r="G24" i="191" s="1"/>
  <c r="G25" i="191" s="1"/>
  <c r="G26" i="191" s="1"/>
  <c r="G27" i="191" s="1"/>
  <c r="G28" i="191" s="1"/>
  <c r="G29" i="191" s="1"/>
  <c r="G30" i="191" s="1"/>
  <c r="G31" i="191" s="1"/>
  <c r="G32" i="191" s="1"/>
  <c r="G33" i="191" s="1"/>
  <c r="G34" i="191" s="1"/>
  <c r="G35" i="191" s="1"/>
  <c r="G36" i="191" s="1"/>
  <c r="G37" i="191" s="1"/>
  <c r="G38" i="191" s="1"/>
  <c r="G39" i="191" s="1"/>
  <c r="G40" i="191" s="1"/>
  <c r="G41" i="191" s="1"/>
  <c r="G42" i="191" s="1"/>
  <c r="G43" i="191" s="1"/>
  <c r="G44" i="191" s="1"/>
  <c r="G45" i="191" s="1"/>
  <c r="G46" i="191" s="1"/>
  <c r="G47" i="191" s="1"/>
  <c r="G48" i="191" s="1"/>
  <c r="G49" i="191" s="1"/>
  <c r="G50" i="191" s="1"/>
  <c r="G51" i="191" s="1"/>
  <c r="G52" i="191" s="1"/>
  <c r="G53" i="191" s="1"/>
  <c r="G54" i="191" s="1"/>
  <c r="G55" i="191" s="1"/>
  <c r="G56" i="191" s="1"/>
  <c r="G57" i="191" s="1"/>
  <c r="G58" i="191" s="1"/>
  <c r="Y21" i="191"/>
  <c r="Y25" i="191"/>
  <c r="AB22" i="191" s="1"/>
  <c r="Y23" i="191"/>
  <c r="AB21" i="191" s="1"/>
  <c r="N116" i="191"/>
  <c r="N117" i="191" s="1"/>
  <c r="N118" i="191" s="1"/>
  <c r="N119" i="191" s="1"/>
  <c r="N120" i="191" s="1"/>
  <c r="N121" i="191" s="1"/>
  <c r="N122" i="191" s="1"/>
  <c r="N123" i="191" s="1"/>
  <c r="N124" i="191" s="1"/>
  <c r="N125" i="191" s="1"/>
  <c r="N126" i="191" s="1"/>
  <c r="N127" i="191" s="1"/>
  <c r="N128" i="191" s="1"/>
  <c r="N129" i="191" s="1"/>
  <c r="N130" i="191" s="1"/>
  <c r="N131" i="191" s="1"/>
  <c r="N132" i="191" s="1"/>
  <c r="N133" i="191" s="1"/>
  <c r="N134" i="191" s="1"/>
  <c r="N135" i="191" s="1"/>
  <c r="N136" i="191" s="1"/>
  <c r="N137" i="191" s="1"/>
  <c r="N138" i="191" s="1"/>
  <c r="N139" i="191" s="1"/>
  <c r="N140" i="191" s="1"/>
  <c r="N141" i="191" s="1"/>
  <c r="N142" i="191" s="1"/>
  <c r="N143" i="191" s="1"/>
  <c r="N144" i="191" s="1"/>
  <c r="N145" i="191" s="1"/>
  <c r="N146" i="191" s="1"/>
  <c r="N147" i="191" s="1"/>
  <c r="N148" i="191" s="1"/>
  <c r="N149" i="191" s="1"/>
  <c r="N150" i="191" s="1"/>
  <c r="N151" i="191" s="1"/>
  <c r="N152" i="191" s="1"/>
  <c r="N153" i="191" s="1"/>
  <c r="N154" i="191" s="1"/>
  <c r="N155" i="191" s="1"/>
  <c r="N156" i="191" s="1"/>
  <c r="N157" i="191" s="1"/>
  <c r="N158" i="191" s="1"/>
  <c r="N159" i="191" s="1"/>
  <c r="N160" i="191" s="1"/>
  <c r="N161" i="191" s="1"/>
  <c r="N162" i="191" s="1"/>
  <c r="N163" i="191" s="1"/>
  <c r="N164" i="191" s="1"/>
  <c r="N165" i="191" s="1"/>
  <c r="N166" i="191" s="1"/>
  <c r="N167" i="191" s="1"/>
  <c r="N168" i="191" s="1"/>
  <c r="N169" i="191" s="1"/>
  <c r="N170" i="191" s="1"/>
  <c r="N171" i="191" s="1"/>
  <c r="N172" i="191" s="1"/>
  <c r="N173" i="191" s="1"/>
  <c r="N174" i="191" s="1"/>
  <c r="N175" i="191" s="1"/>
  <c r="N176" i="191" s="1"/>
  <c r="N177" i="191" s="1"/>
  <c r="N178" i="191" s="1"/>
  <c r="N179" i="191" s="1"/>
  <c r="N180" i="191" s="1"/>
  <c r="N181" i="191" s="1"/>
  <c r="N182" i="191" s="1"/>
  <c r="N183" i="191" s="1"/>
  <c r="S24" i="191"/>
  <c r="V22" i="191" s="1"/>
  <c r="AB20" i="191"/>
  <c r="S23" i="191"/>
  <c r="S5" i="191"/>
  <c r="V4" i="191" s="1"/>
  <c r="S22" i="191"/>
  <c r="V21" i="191" s="1"/>
  <c r="N4" i="191"/>
  <c r="N5" i="191" s="1"/>
  <c r="N6" i="191" s="1"/>
  <c r="N7" i="191" s="1"/>
  <c r="N8" i="191" s="1"/>
  <c r="N9" i="191" s="1"/>
  <c r="N10" i="191" s="1"/>
  <c r="N11" i="191" s="1"/>
  <c r="N12" i="191" s="1"/>
  <c r="N13" i="191" s="1"/>
  <c r="N14" i="191" s="1"/>
  <c r="N15" i="191" s="1"/>
  <c r="N16" i="191" s="1"/>
  <c r="N17" i="191" s="1"/>
  <c r="N18" i="191" s="1"/>
  <c r="N19" i="191" s="1"/>
  <c r="N20" i="191" s="1"/>
  <c r="N21" i="191" s="1"/>
  <c r="N22" i="191" s="1"/>
  <c r="N23" i="191" s="1"/>
  <c r="N24" i="191" s="1"/>
  <c r="N25" i="191" s="1"/>
  <c r="N26" i="191" s="1"/>
  <c r="N27" i="191" s="1"/>
  <c r="N28" i="191" s="1"/>
  <c r="N29" i="191" s="1"/>
  <c r="N30" i="191" s="1"/>
  <c r="N31" i="191" s="1"/>
  <c r="N32" i="191" s="1"/>
  <c r="N33" i="191" s="1"/>
  <c r="N34" i="191" s="1"/>
  <c r="N35" i="191" s="1"/>
  <c r="N36" i="191" s="1"/>
  <c r="N37" i="191" s="1"/>
  <c r="N38" i="191" s="1"/>
  <c r="N39" i="191" s="1"/>
  <c r="N40" i="191" s="1"/>
  <c r="N41" i="191" s="1"/>
  <c r="N42" i="191" s="1"/>
  <c r="N43" i="191" s="1"/>
  <c r="N44" i="191" s="1"/>
  <c r="N45" i="191" s="1"/>
  <c r="N46" i="191" s="1"/>
  <c r="N47" i="191" s="1"/>
  <c r="N48" i="191" s="1"/>
  <c r="N49" i="191" s="1"/>
  <c r="N50" i="191" s="1"/>
  <c r="N51" i="191" s="1"/>
  <c r="N52" i="191" s="1"/>
  <c r="N53" i="191" s="1"/>
  <c r="N54" i="191" s="1"/>
  <c r="N55" i="191" s="1"/>
  <c r="N56" i="191" s="1"/>
  <c r="N57" i="191" s="1"/>
  <c r="N58" i="191" s="1"/>
  <c r="N59" i="191" s="1"/>
  <c r="N60" i="191" s="1"/>
  <c r="N61" i="191" s="1"/>
  <c r="N62" i="191" s="1"/>
  <c r="N63" i="191" s="1"/>
  <c r="N64" i="191" s="1"/>
  <c r="N65" i="191" s="1"/>
  <c r="N66" i="191" s="1"/>
  <c r="N67" i="191" s="1"/>
  <c r="N68" i="191" s="1"/>
  <c r="N69" i="191" s="1"/>
  <c r="N70" i="191" s="1"/>
  <c r="N71" i="191" s="1"/>
  <c r="N72" i="191" s="1"/>
  <c r="N73" i="191" s="1"/>
  <c r="N74" i="191" s="1"/>
  <c r="N75" i="191" s="1"/>
  <c r="N76" i="191" s="1"/>
  <c r="N77" i="191" s="1"/>
  <c r="N78" i="191" s="1"/>
  <c r="N79" i="191" s="1"/>
  <c r="S6" i="191"/>
  <c r="V5" i="191" s="1"/>
  <c r="S8" i="191"/>
  <c r="S20" i="191"/>
  <c r="V20" i="191" s="1"/>
  <c r="G109" i="191"/>
  <c r="G110" i="191" s="1"/>
  <c r="G111" i="191" s="1"/>
  <c r="G112" i="191" s="1"/>
  <c r="G113" i="191" s="1"/>
  <c r="G114" i="191" s="1"/>
  <c r="G115" i="191" s="1"/>
  <c r="G116" i="191" s="1"/>
  <c r="G117" i="191" s="1"/>
  <c r="G118" i="191" s="1"/>
  <c r="G119" i="191" s="1"/>
  <c r="G120" i="191" s="1"/>
  <c r="G121" i="191" s="1"/>
  <c r="G122" i="191" s="1"/>
  <c r="G123" i="191" s="1"/>
  <c r="G124" i="191" s="1"/>
  <c r="G125" i="191" s="1"/>
  <c r="G126" i="191" s="1"/>
  <c r="G127" i="191" s="1"/>
  <c r="G128" i="191" s="1"/>
  <c r="G129" i="191" s="1"/>
  <c r="G130" i="191" s="1"/>
  <c r="G131" i="191" s="1"/>
  <c r="G132" i="191" s="1"/>
  <c r="G133" i="191" s="1"/>
  <c r="G134" i="191" s="1"/>
  <c r="G135" i="191" s="1"/>
  <c r="G136" i="191" s="1"/>
  <c r="G137" i="191" s="1"/>
  <c r="G138" i="191" s="1"/>
  <c r="G139" i="191" s="1"/>
  <c r="G140" i="191" s="1"/>
  <c r="G141" i="191" s="1"/>
  <c r="G142" i="191" s="1"/>
  <c r="G143" i="191" s="1"/>
  <c r="G144" i="191" s="1"/>
  <c r="G145" i="191" s="1"/>
  <c r="G146" i="191" s="1"/>
  <c r="G147" i="191" s="1"/>
  <c r="G148" i="191" s="1"/>
  <c r="G149" i="191" s="1"/>
  <c r="G150" i="191" s="1"/>
  <c r="G151" i="191" s="1"/>
  <c r="G152" i="191" s="1"/>
  <c r="G153" i="191" s="1"/>
  <c r="G154" i="191" s="1"/>
  <c r="G155" i="191" s="1"/>
  <c r="G156" i="191" s="1"/>
  <c r="G157" i="191" s="1"/>
  <c r="G158" i="191" s="1"/>
  <c r="G159" i="191" s="1"/>
  <c r="G160" i="191" s="1"/>
  <c r="G161" i="191" s="1"/>
  <c r="G162" i="191" s="1"/>
  <c r="G163" i="191" s="1"/>
  <c r="G164" i="191" s="1"/>
  <c r="G165" i="191" s="1"/>
  <c r="G166" i="191" s="1"/>
  <c r="G167" i="191" s="1"/>
  <c r="G168" i="191" s="1"/>
  <c r="G169" i="191" s="1"/>
  <c r="G170" i="191" s="1"/>
  <c r="G171" i="191" s="1"/>
  <c r="G172" i="191" s="1"/>
  <c r="G173" i="191" s="1"/>
  <c r="G174" i="191" s="1"/>
  <c r="G175" i="191" s="1"/>
  <c r="G176" i="191" s="1"/>
  <c r="G177" i="191" s="1"/>
  <c r="G178" i="191" s="1"/>
  <c r="G179" i="191" s="1"/>
  <c r="G180" i="191" s="1"/>
  <c r="G181" i="191" s="1"/>
  <c r="G182" i="191" s="1"/>
  <c r="G183" i="191" s="1"/>
  <c r="Y26" i="191"/>
  <c r="F59" i="191"/>
  <c r="F63" i="191"/>
  <c r="F67" i="191"/>
  <c r="F71" i="191"/>
  <c r="F75" i="191"/>
  <c r="F79" i="191"/>
  <c r="F83" i="191"/>
  <c r="F87" i="191"/>
  <c r="S12" i="191" s="1"/>
  <c r="F91" i="191"/>
  <c r="F95" i="191"/>
  <c r="F99" i="191"/>
  <c r="M64" i="191"/>
  <c r="M68" i="191"/>
  <c r="M72" i="191"/>
  <c r="M76" i="191"/>
  <c r="M80" i="191"/>
  <c r="M84" i="191"/>
  <c r="M88" i="191"/>
  <c r="M92" i="191"/>
  <c r="M96" i="191"/>
  <c r="M100" i="191"/>
  <c r="M94" i="191"/>
  <c r="M104" i="191" s="1"/>
  <c r="M98" i="191"/>
  <c r="AM4" i="196"/>
  <c r="AM5" i="196"/>
  <c r="AM6" i="196"/>
  <c r="AM7" i="196"/>
  <c r="AM8" i="196"/>
  <c r="AM9" i="196"/>
  <c r="AM10" i="196"/>
  <c r="AM11" i="196"/>
  <c r="AM12" i="196"/>
  <c r="AM13" i="196"/>
  <c r="AM14" i="196"/>
  <c r="AM15" i="196"/>
  <c r="AM16" i="196"/>
  <c r="AM17" i="196"/>
  <c r="AM18" i="196"/>
  <c r="AM19" i="196"/>
  <c r="AM20" i="196"/>
  <c r="AM21" i="196"/>
  <c r="AM22" i="196"/>
  <c r="AM23" i="196"/>
  <c r="AM24" i="196"/>
  <c r="AM25" i="196"/>
  <c r="AM26" i="196"/>
  <c r="AM27" i="196"/>
  <c r="AM28" i="196"/>
  <c r="AM29" i="196"/>
  <c r="AM30" i="196"/>
  <c r="AM31" i="196"/>
  <c r="AM32" i="196"/>
  <c r="AM33" i="196"/>
  <c r="AM34" i="196"/>
  <c r="AM35" i="196"/>
  <c r="AM36" i="196"/>
  <c r="AM37" i="196"/>
  <c r="AM38" i="196"/>
  <c r="AM39" i="196"/>
  <c r="AM40" i="196"/>
  <c r="AM41" i="196"/>
  <c r="AM42" i="196"/>
  <c r="AM43" i="196"/>
  <c r="AM44" i="196"/>
  <c r="AM45" i="196"/>
  <c r="AM46" i="196"/>
  <c r="AM47" i="196"/>
  <c r="AM48" i="196"/>
  <c r="AM49" i="196"/>
  <c r="AM50" i="196"/>
  <c r="AM51" i="196"/>
  <c r="AM52" i="196"/>
  <c r="AM53" i="196"/>
  <c r="AM54" i="196"/>
  <c r="AM55" i="196"/>
  <c r="AM56" i="196"/>
  <c r="AM57" i="196"/>
  <c r="AM58" i="196"/>
  <c r="T59" i="196"/>
  <c r="AS60" i="196"/>
  <c r="AK60" i="196"/>
  <c r="AQ60" i="196"/>
  <c r="AO60" i="196"/>
  <c r="AM60" i="196"/>
  <c r="AL60" i="196"/>
  <c r="U61" i="196"/>
  <c r="R62" i="196"/>
  <c r="Q62" i="196"/>
  <c r="P62" i="196"/>
  <c r="V62" i="196"/>
  <c r="N62" i="196"/>
  <c r="T62" i="196"/>
  <c r="S62" i="196"/>
  <c r="R68" i="196"/>
  <c r="Q68" i="196"/>
  <c r="P68" i="196"/>
  <c r="O68" i="196"/>
  <c r="V68" i="196"/>
  <c r="N68" i="196"/>
  <c r="T68" i="196"/>
  <c r="S68" i="196"/>
  <c r="R72" i="196"/>
  <c r="Q72" i="196"/>
  <c r="P72" i="196"/>
  <c r="O72" i="196"/>
  <c r="V72" i="196"/>
  <c r="N72" i="196"/>
  <c r="T72" i="196"/>
  <c r="S72" i="196"/>
  <c r="R76" i="196"/>
  <c r="Q76" i="196"/>
  <c r="P76" i="196"/>
  <c r="O76" i="196"/>
  <c r="V76" i="196"/>
  <c r="N76" i="196"/>
  <c r="T76" i="196"/>
  <c r="S76" i="196"/>
  <c r="R80" i="196"/>
  <c r="Q80" i="196"/>
  <c r="P80" i="196"/>
  <c r="O80" i="196"/>
  <c r="V80" i="196"/>
  <c r="N80" i="196"/>
  <c r="T80" i="196"/>
  <c r="AT80" i="196"/>
  <c r="S80" i="196"/>
  <c r="V86" i="196"/>
  <c r="R86" i="196"/>
  <c r="AT86" i="196"/>
  <c r="Q86" i="196"/>
  <c r="P86" i="196"/>
  <c r="O86" i="196"/>
  <c r="N86" i="196"/>
  <c r="T86" i="196"/>
  <c r="S86" i="196"/>
  <c r="V96" i="196"/>
  <c r="N96" i="196"/>
  <c r="S96" i="196"/>
  <c r="R96" i="196"/>
  <c r="Q96" i="196"/>
  <c r="U96" i="196"/>
  <c r="T96" i="196"/>
  <c r="P96" i="196"/>
  <c r="O96" i="196"/>
  <c r="F184" i="191"/>
  <c r="F188" i="191"/>
  <c r="F192" i="191"/>
  <c r="F196" i="191"/>
  <c r="F200" i="191"/>
  <c r="F204" i="191"/>
  <c r="U4" i="196"/>
  <c r="AN4" i="196"/>
  <c r="U5" i="196"/>
  <c r="AN5" i="196"/>
  <c r="U6" i="196"/>
  <c r="AN6" i="196"/>
  <c r="U7" i="196"/>
  <c r="AN7" i="196"/>
  <c r="U8" i="196"/>
  <c r="AN8" i="196"/>
  <c r="U9" i="196"/>
  <c r="AN9" i="196"/>
  <c r="U10" i="196"/>
  <c r="AN10" i="196"/>
  <c r="U11" i="196"/>
  <c r="AN11" i="196"/>
  <c r="U12" i="196"/>
  <c r="AN12" i="196"/>
  <c r="U13" i="196"/>
  <c r="AN13" i="196"/>
  <c r="U14" i="196"/>
  <c r="AN14" i="196"/>
  <c r="U15" i="196"/>
  <c r="AN15" i="196"/>
  <c r="U16" i="196"/>
  <c r="AN16" i="196"/>
  <c r="U17" i="196"/>
  <c r="AN17" i="196"/>
  <c r="U18" i="196"/>
  <c r="AN18" i="196"/>
  <c r="U19" i="196"/>
  <c r="AN19" i="196"/>
  <c r="U20" i="196"/>
  <c r="AN20" i="196"/>
  <c r="U21" i="196"/>
  <c r="AN21" i="196"/>
  <c r="U22" i="196"/>
  <c r="AN22" i="196"/>
  <c r="U23" i="196"/>
  <c r="AN23" i="196"/>
  <c r="U24" i="196"/>
  <c r="AN24" i="196"/>
  <c r="U25" i="196"/>
  <c r="AN25" i="196"/>
  <c r="U26" i="196"/>
  <c r="AN26" i="196"/>
  <c r="U27" i="196"/>
  <c r="AN27" i="196"/>
  <c r="U28" i="196"/>
  <c r="AN28" i="196"/>
  <c r="U29" i="196"/>
  <c r="AN29" i="196"/>
  <c r="U30" i="196"/>
  <c r="AN30" i="196"/>
  <c r="U31" i="196"/>
  <c r="AN31" i="196"/>
  <c r="U32" i="196"/>
  <c r="AN32" i="196"/>
  <c r="U33" i="196"/>
  <c r="AN33" i="196"/>
  <c r="U34" i="196"/>
  <c r="AN34" i="196"/>
  <c r="U35" i="196"/>
  <c r="AN35" i="196"/>
  <c r="U36" i="196"/>
  <c r="AN36" i="196"/>
  <c r="U37" i="196"/>
  <c r="AN37" i="196"/>
  <c r="U38" i="196"/>
  <c r="AN38" i="196"/>
  <c r="U39" i="196"/>
  <c r="AN39" i="196"/>
  <c r="U40" i="196"/>
  <c r="AN40" i="196"/>
  <c r="U41" i="196"/>
  <c r="AN41" i="196"/>
  <c r="U42" i="196"/>
  <c r="AN42" i="196"/>
  <c r="U43" i="196"/>
  <c r="AN43" i="196"/>
  <c r="U44" i="196"/>
  <c r="AN44" i="196"/>
  <c r="U45" i="196"/>
  <c r="AN45" i="196"/>
  <c r="U46" i="196"/>
  <c r="AN46" i="196"/>
  <c r="U47" i="196"/>
  <c r="AN47" i="196"/>
  <c r="U48" i="196"/>
  <c r="AN48" i="196"/>
  <c r="U49" i="196"/>
  <c r="AN49" i="196"/>
  <c r="U50" i="196"/>
  <c r="AN50" i="196"/>
  <c r="U51" i="196"/>
  <c r="AN51" i="196"/>
  <c r="U52" i="196"/>
  <c r="AN52" i="196"/>
  <c r="U53" i="196"/>
  <c r="AN53" i="196"/>
  <c r="U54" i="196"/>
  <c r="AN54" i="196"/>
  <c r="U55" i="196"/>
  <c r="AN55" i="196"/>
  <c r="U56" i="196"/>
  <c r="AN56" i="196"/>
  <c r="U57" i="196"/>
  <c r="AN57" i="196"/>
  <c r="U58" i="196"/>
  <c r="AN60" i="196"/>
  <c r="O62" i="196"/>
  <c r="R63" i="196"/>
  <c r="Q63" i="196"/>
  <c r="P63" i="196"/>
  <c r="V63" i="196"/>
  <c r="N63" i="196"/>
  <c r="T63" i="196"/>
  <c r="S63" i="196"/>
  <c r="W67" i="196"/>
  <c r="U68" i="196"/>
  <c r="W71" i="196"/>
  <c r="U72" i="196"/>
  <c r="W75" i="196"/>
  <c r="U76" i="196"/>
  <c r="W79" i="196"/>
  <c r="U80" i="196"/>
  <c r="W84" i="196"/>
  <c r="R85" i="196"/>
  <c r="Q85" i="196"/>
  <c r="P85" i="196"/>
  <c r="O85" i="196"/>
  <c r="V85" i="196"/>
  <c r="N85" i="196"/>
  <c r="T85" i="196"/>
  <c r="AT85" i="196"/>
  <c r="S85" i="196"/>
  <c r="U86" i="196"/>
  <c r="R60" i="196"/>
  <c r="P60" i="196"/>
  <c r="V60" i="196"/>
  <c r="N60" i="196"/>
  <c r="T60" i="196"/>
  <c r="S60" i="196"/>
  <c r="R64" i="196"/>
  <c r="Q64" i="196"/>
  <c r="P64" i="196"/>
  <c r="V64" i="196"/>
  <c r="N64" i="196"/>
  <c r="T64" i="196"/>
  <c r="S64" i="196"/>
  <c r="R67" i="196"/>
  <c r="Q67" i="196"/>
  <c r="P67" i="196"/>
  <c r="O67" i="196"/>
  <c r="V67" i="196"/>
  <c r="N67" i="196"/>
  <c r="T67" i="196"/>
  <c r="S67" i="196"/>
  <c r="R71" i="196"/>
  <c r="Q71" i="196"/>
  <c r="P71" i="196"/>
  <c r="O71" i="196"/>
  <c r="V71" i="196"/>
  <c r="N71" i="196"/>
  <c r="T71" i="196"/>
  <c r="S71" i="196"/>
  <c r="R75" i="196"/>
  <c r="Q75" i="196"/>
  <c r="P75" i="196"/>
  <c r="O75" i="196"/>
  <c r="V75" i="196"/>
  <c r="N75" i="196"/>
  <c r="T75" i="196"/>
  <c r="S75" i="196"/>
  <c r="R79" i="196"/>
  <c r="Q79" i="196"/>
  <c r="P79" i="196"/>
  <c r="O79" i="196"/>
  <c r="V79" i="196"/>
  <c r="N79" i="196"/>
  <c r="T79" i="196"/>
  <c r="AT79" i="196"/>
  <c r="S79" i="196"/>
  <c r="R84" i="196"/>
  <c r="Q84" i="196"/>
  <c r="P84" i="196"/>
  <c r="O84" i="196"/>
  <c r="V84" i="196"/>
  <c r="N84" i="196"/>
  <c r="T84" i="196"/>
  <c r="AT84" i="196"/>
  <c r="S84" i="196"/>
  <c r="V91" i="196"/>
  <c r="N91" i="196"/>
  <c r="S91" i="196"/>
  <c r="R91" i="196"/>
  <c r="U91" i="196"/>
  <c r="T91" i="196"/>
  <c r="Q91" i="196"/>
  <c r="P91" i="196"/>
  <c r="O91" i="196"/>
  <c r="W91" i="196"/>
  <c r="O60" i="196"/>
  <c r="AS61" i="196"/>
  <c r="AK61" i="196"/>
  <c r="AQ61" i="196"/>
  <c r="AO61" i="196"/>
  <c r="AM61" i="196"/>
  <c r="AL61" i="196"/>
  <c r="O64" i="196"/>
  <c r="R65" i="196"/>
  <c r="Q65" i="196"/>
  <c r="P65" i="196"/>
  <c r="V65" i="196"/>
  <c r="N65" i="196"/>
  <c r="T65" i="196"/>
  <c r="S65" i="196"/>
  <c r="U67" i="196"/>
  <c r="U71" i="196"/>
  <c r="U75" i="196"/>
  <c r="U79" i="196"/>
  <c r="R83" i="196"/>
  <c r="Q83" i="196"/>
  <c r="P83" i="196"/>
  <c r="O83" i="196"/>
  <c r="V83" i="196"/>
  <c r="N83" i="196"/>
  <c r="T83" i="196"/>
  <c r="AT83" i="196"/>
  <c r="S83" i="196"/>
  <c r="U84" i="196"/>
  <c r="M184" i="191"/>
  <c r="M188" i="191"/>
  <c r="M192" i="191"/>
  <c r="M196" i="191"/>
  <c r="M200" i="191"/>
  <c r="M204" i="191"/>
  <c r="AQ4" i="196"/>
  <c r="AQ5" i="196"/>
  <c r="AQ6" i="196"/>
  <c r="AQ7" i="196"/>
  <c r="AQ8" i="196"/>
  <c r="AQ9" i="196"/>
  <c r="AQ10" i="196"/>
  <c r="AQ11" i="196"/>
  <c r="AQ12" i="196"/>
  <c r="AQ13" i="196"/>
  <c r="AQ14" i="196"/>
  <c r="AQ15" i="196"/>
  <c r="AQ16" i="196"/>
  <c r="AQ17" i="196"/>
  <c r="AQ18" i="196"/>
  <c r="AQ19" i="196"/>
  <c r="AQ20" i="196"/>
  <c r="AQ21" i="196"/>
  <c r="AQ22" i="196"/>
  <c r="AQ23" i="196"/>
  <c r="AQ24" i="196"/>
  <c r="AQ25" i="196"/>
  <c r="AQ26" i="196"/>
  <c r="AQ27" i="196"/>
  <c r="AQ28" i="196"/>
  <c r="AQ29" i="196"/>
  <c r="AQ30" i="196"/>
  <c r="AQ31" i="196"/>
  <c r="AQ32" i="196"/>
  <c r="AQ33" i="196"/>
  <c r="AQ34" i="196"/>
  <c r="AQ35" i="196"/>
  <c r="AQ36" i="196"/>
  <c r="AQ37" i="196"/>
  <c r="AQ38" i="196"/>
  <c r="AQ39" i="196"/>
  <c r="AQ40" i="196"/>
  <c r="AQ41" i="196"/>
  <c r="AQ42" i="196"/>
  <c r="AQ43" i="196"/>
  <c r="AQ44" i="196"/>
  <c r="AQ45" i="196"/>
  <c r="AQ46" i="196"/>
  <c r="AQ47" i="196"/>
  <c r="AQ48" i="196"/>
  <c r="AQ49" i="196"/>
  <c r="AQ50" i="196"/>
  <c r="AQ51" i="196"/>
  <c r="AQ52" i="196"/>
  <c r="AQ53" i="196"/>
  <c r="AQ54" i="196"/>
  <c r="AQ55" i="196"/>
  <c r="AQ56" i="196"/>
  <c r="AQ57" i="196"/>
  <c r="AT58" i="196"/>
  <c r="AS59" i="196"/>
  <c r="AK59" i="196"/>
  <c r="AQ59" i="196"/>
  <c r="AO59" i="196"/>
  <c r="AL59" i="196"/>
  <c r="Q60" i="196"/>
  <c r="AN61" i="196"/>
  <c r="AT62" i="196"/>
  <c r="W63" i="196"/>
  <c r="U64" i="196"/>
  <c r="O65" i="196"/>
  <c r="R66" i="196"/>
  <c r="Q66" i="196"/>
  <c r="P66" i="196"/>
  <c r="O66" i="196"/>
  <c r="V66" i="196"/>
  <c r="N66" i="196"/>
  <c r="T66" i="196"/>
  <c r="S66" i="196"/>
  <c r="AT67" i="196"/>
  <c r="R70" i="196"/>
  <c r="Q70" i="196"/>
  <c r="P70" i="196"/>
  <c r="O70" i="196"/>
  <c r="V70" i="196"/>
  <c r="N70" i="196"/>
  <c r="T70" i="196"/>
  <c r="S70" i="196"/>
  <c r="AT71" i="196"/>
  <c r="R74" i="196"/>
  <c r="Q74" i="196"/>
  <c r="P74" i="196"/>
  <c r="O74" i="196"/>
  <c r="V74" i="196"/>
  <c r="N74" i="196"/>
  <c r="T74" i="196"/>
  <c r="S74" i="196"/>
  <c r="AT75" i="196"/>
  <c r="R78" i="196"/>
  <c r="Q78" i="196"/>
  <c r="P78" i="196"/>
  <c r="O78" i="196"/>
  <c r="V78" i="196"/>
  <c r="N78" i="196"/>
  <c r="T78" i="196"/>
  <c r="AT78" i="196"/>
  <c r="S78" i="196"/>
  <c r="R82" i="196"/>
  <c r="Q82" i="196"/>
  <c r="P82" i="196"/>
  <c r="O82" i="196"/>
  <c r="V82" i="196"/>
  <c r="N82" i="196"/>
  <c r="T82" i="196"/>
  <c r="AT82" i="196"/>
  <c r="S82" i="196"/>
  <c r="U83" i="196"/>
  <c r="AO91" i="196"/>
  <c r="AL91" i="196"/>
  <c r="AS91" i="196"/>
  <c r="AK91" i="196"/>
  <c r="AR91" i="196"/>
  <c r="AQ91" i="196"/>
  <c r="AP91" i="196"/>
  <c r="AN91" i="196"/>
  <c r="AM91" i="196"/>
  <c r="AR4" i="196"/>
  <c r="AR5" i="196"/>
  <c r="AR6" i="196"/>
  <c r="AR7" i="196"/>
  <c r="AR8" i="196"/>
  <c r="AR9" i="196"/>
  <c r="AR10" i="196"/>
  <c r="AR11" i="196"/>
  <c r="AR12" i="196"/>
  <c r="AR13" i="196"/>
  <c r="AR14" i="196"/>
  <c r="AR15" i="196"/>
  <c r="AR16" i="196"/>
  <c r="AR17" i="196"/>
  <c r="AR18" i="196"/>
  <c r="AR19" i="196"/>
  <c r="AR20" i="196"/>
  <c r="AR21" i="196"/>
  <c r="AR22" i="196"/>
  <c r="AR23" i="196"/>
  <c r="AR24" i="196"/>
  <c r="AR25" i="196"/>
  <c r="AR26" i="196"/>
  <c r="AR27" i="196"/>
  <c r="AR28" i="196"/>
  <c r="AR29" i="196"/>
  <c r="AR30" i="196"/>
  <c r="AR31" i="196"/>
  <c r="AR32" i="196"/>
  <c r="AR33" i="196"/>
  <c r="AR34" i="196"/>
  <c r="AR35" i="196"/>
  <c r="AR36" i="196"/>
  <c r="AR37" i="196"/>
  <c r="AR38" i="196"/>
  <c r="AR39" i="196"/>
  <c r="AR40" i="196"/>
  <c r="AR41" i="196"/>
  <c r="AR42" i="196"/>
  <c r="AR43" i="196"/>
  <c r="AR44" i="196"/>
  <c r="AR45" i="196"/>
  <c r="AR46" i="196"/>
  <c r="AR47" i="196"/>
  <c r="AR48" i="196"/>
  <c r="AR49" i="196"/>
  <c r="AR50" i="196"/>
  <c r="AR51" i="196"/>
  <c r="AR52" i="196"/>
  <c r="AR53" i="196"/>
  <c r="AR54" i="196"/>
  <c r="AR55" i="196"/>
  <c r="AR56" i="196"/>
  <c r="AR57" i="196"/>
  <c r="AS58" i="196"/>
  <c r="AQ58" i="196"/>
  <c r="AO58" i="196"/>
  <c r="R59" i="196"/>
  <c r="P59" i="196"/>
  <c r="V59" i="196"/>
  <c r="N59" i="196"/>
  <c r="S59" i="196"/>
  <c r="U60" i="196"/>
  <c r="R61" i="196"/>
  <c r="P61" i="196"/>
  <c r="V61" i="196"/>
  <c r="N61" i="196"/>
  <c r="T61" i="196"/>
  <c r="S61" i="196"/>
  <c r="AP61" i="196"/>
  <c r="W64" i="196"/>
  <c r="U65" i="196"/>
  <c r="AO87" i="196"/>
  <c r="AP87" i="196"/>
  <c r="AN87" i="196"/>
  <c r="AM87" i="196"/>
  <c r="AL87" i="196"/>
  <c r="AK87" i="196"/>
  <c r="AR87" i="196"/>
  <c r="AQ87" i="196"/>
  <c r="V89" i="196"/>
  <c r="N89" i="196"/>
  <c r="S89" i="196"/>
  <c r="R89" i="196"/>
  <c r="Q89" i="196"/>
  <c r="P89" i="196"/>
  <c r="O89" i="196"/>
  <c r="U89" i="196"/>
  <c r="T89" i="196"/>
  <c r="AK4" i="196"/>
  <c r="AS4" i="196"/>
  <c r="AK5" i="196"/>
  <c r="AS5" i="196"/>
  <c r="AK6" i="196"/>
  <c r="AS6" i="196"/>
  <c r="AK7" i="196"/>
  <c r="AS7" i="196"/>
  <c r="AK8" i="196"/>
  <c r="AS8" i="196"/>
  <c r="AK9" i="196"/>
  <c r="AS9" i="196"/>
  <c r="AK10" i="196"/>
  <c r="AS10" i="196"/>
  <c r="AK11" i="196"/>
  <c r="AS11" i="196"/>
  <c r="AK12" i="196"/>
  <c r="AS12" i="196"/>
  <c r="AK13" i="196"/>
  <c r="AS13" i="196"/>
  <c r="AK14" i="196"/>
  <c r="AS14" i="196"/>
  <c r="AK15" i="196"/>
  <c r="AS15" i="196"/>
  <c r="AK16" i="196"/>
  <c r="AS16" i="196"/>
  <c r="AK17" i="196"/>
  <c r="AS17" i="196"/>
  <c r="AK18" i="196"/>
  <c r="AS18" i="196"/>
  <c r="AK19" i="196"/>
  <c r="AS19" i="196"/>
  <c r="AK20" i="196"/>
  <c r="AS20" i="196"/>
  <c r="AK21" i="196"/>
  <c r="AS21" i="196"/>
  <c r="AK22" i="196"/>
  <c r="AS22" i="196"/>
  <c r="AK23" i="196"/>
  <c r="AS23" i="196"/>
  <c r="AK24" i="196"/>
  <c r="AS24" i="196"/>
  <c r="AK25" i="196"/>
  <c r="AS25" i="196"/>
  <c r="AK26" i="196"/>
  <c r="AS26" i="196"/>
  <c r="AK27" i="196"/>
  <c r="AS27" i="196"/>
  <c r="AK28" i="196"/>
  <c r="AS28" i="196"/>
  <c r="AK29" i="196"/>
  <c r="AS29" i="196"/>
  <c r="AK30" i="196"/>
  <c r="AS30" i="196"/>
  <c r="AK31" i="196"/>
  <c r="AS31" i="196"/>
  <c r="AK32" i="196"/>
  <c r="AS32" i="196"/>
  <c r="AK33" i="196"/>
  <c r="AS33" i="196"/>
  <c r="AK34" i="196"/>
  <c r="AS34" i="196"/>
  <c r="AK35" i="196"/>
  <c r="AS35" i="196"/>
  <c r="AK36" i="196"/>
  <c r="AS36" i="196"/>
  <c r="AK37" i="196"/>
  <c r="AS37" i="196"/>
  <c r="AK38" i="196"/>
  <c r="AS38" i="196"/>
  <c r="AK39" i="196"/>
  <c r="AS39" i="196"/>
  <c r="AK40" i="196"/>
  <c r="AS40" i="196"/>
  <c r="AK41" i="196"/>
  <c r="AS41" i="196"/>
  <c r="AK42" i="196"/>
  <c r="AS42" i="196"/>
  <c r="AK43" i="196"/>
  <c r="AS43" i="196"/>
  <c r="AK44" i="196"/>
  <c r="AS44" i="196"/>
  <c r="AK45" i="196"/>
  <c r="AS45" i="196"/>
  <c r="AK46" i="196"/>
  <c r="AS46" i="196"/>
  <c r="AK47" i="196"/>
  <c r="AS47" i="196"/>
  <c r="AK48" i="196"/>
  <c r="AS48" i="196"/>
  <c r="AK49" i="196"/>
  <c r="AS49" i="196"/>
  <c r="AK50" i="196"/>
  <c r="AS50" i="196"/>
  <c r="AK51" i="196"/>
  <c r="AS51" i="196"/>
  <c r="AK52" i="196"/>
  <c r="AS52" i="196"/>
  <c r="AK53" i="196"/>
  <c r="AS53" i="196"/>
  <c r="AK54" i="196"/>
  <c r="AS54" i="196"/>
  <c r="AK55" i="196"/>
  <c r="AS55" i="196"/>
  <c r="AK56" i="196"/>
  <c r="AS56" i="196"/>
  <c r="AK57" i="196"/>
  <c r="AS57" i="196"/>
  <c r="AK58" i="196"/>
  <c r="O59" i="196"/>
  <c r="W60" i="196"/>
  <c r="O61" i="196"/>
  <c r="AR61" i="196"/>
  <c r="AT64" i="196"/>
  <c r="W65" i="196"/>
  <c r="R69" i="196"/>
  <c r="Q69" i="196"/>
  <c r="P69" i="196"/>
  <c r="O69" i="196"/>
  <c r="V69" i="196"/>
  <c r="N69" i="196"/>
  <c r="T69" i="196"/>
  <c r="S69" i="196"/>
  <c r="R73" i="196"/>
  <c r="Q73" i="196"/>
  <c r="P73" i="196"/>
  <c r="O73" i="196"/>
  <c r="V73" i="196"/>
  <c r="N73" i="196"/>
  <c r="T73" i="196"/>
  <c r="S73" i="196"/>
  <c r="R77" i="196"/>
  <c r="Q77" i="196"/>
  <c r="P77" i="196"/>
  <c r="O77" i="196"/>
  <c r="V77" i="196"/>
  <c r="N77" i="196"/>
  <c r="T77" i="196"/>
  <c r="AT77" i="196"/>
  <c r="S77" i="196"/>
  <c r="R81" i="196"/>
  <c r="Q81" i="196"/>
  <c r="P81" i="196"/>
  <c r="O81" i="196"/>
  <c r="V81" i="196"/>
  <c r="N81" i="196"/>
  <c r="T81" i="196"/>
  <c r="AT81" i="196"/>
  <c r="S81" i="196"/>
  <c r="AS87" i="196"/>
  <c r="W89" i="196"/>
  <c r="AL58" i="196"/>
  <c r="Q59" i="196"/>
  <c r="AT60" i="196"/>
  <c r="Q61" i="196"/>
  <c r="AT65" i="196"/>
  <c r="W68" i="196"/>
  <c r="W72" i="196"/>
  <c r="W76" i="196"/>
  <c r="W80" i="196"/>
  <c r="W86" i="196"/>
  <c r="AT89" i="196"/>
  <c r="W96" i="196"/>
  <c r="AL62" i="196"/>
  <c r="AL63" i="196"/>
  <c r="AL64" i="196"/>
  <c r="AL65" i="196"/>
  <c r="AL66" i="196"/>
  <c r="AL67" i="196"/>
  <c r="AL68" i="196"/>
  <c r="AL69" i="196"/>
  <c r="AL70" i="196"/>
  <c r="AL71" i="196"/>
  <c r="AL72" i="196"/>
  <c r="AL73" i="196"/>
  <c r="AL74" i="196"/>
  <c r="AL75" i="196"/>
  <c r="AL76" i="196"/>
  <c r="AL77" i="196"/>
  <c r="AL78" i="196"/>
  <c r="AL79" i="196"/>
  <c r="AL80" i="196"/>
  <c r="AL81" i="196"/>
  <c r="V87" i="196"/>
  <c r="N87" i="196"/>
  <c r="W87" i="196"/>
  <c r="V93" i="196"/>
  <c r="N93" i="196"/>
  <c r="S93" i="196"/>
  <c r="R93" i="196"/>
  <c r="AO93" i="196"/>
  <c r="AL93" i="196"/>
  <c r="AS93" i="196"/>
  <c r="AK93" i="196"/>
  <c r="AT96" i="196"/>
  <c r="AM62" i="196"/>
  <c r="AM63" i="196"/>
  <c r="AM64" i="196"/>
  <c r="AM65" i="196"/>
  <c r="AM66" i="196"/>
  <c r="AM67" i="196"/>
  <c r="AM68" i="196"/>
  <c r="AM69" i="196"/>
  <c r="AM70" i="196"/>
  <c r="AM71" i="196"/>
  <c r="AM72" i="196"/>
  <c r="AM73" i="196"/>
  <c r="AM74" i="196"/>
  <c r="AM75" i="196"/>
  <c r="AM76" i="196"/>
  <c r="AM77" i="196"/>
  <c r="AM78" i="196"/>
  <c r="AM79" i="196"/>
  <c r="AM80" i="196"/>
  <c r="AM81" i="196"/>
  <c r="AM82" i="196"/>
  <c r="AM83" i="196"/>
  <c r="AM84" i="196"/>
  <c r="AM85" i="196"/>
  <c r="O87" i="196"/>
  <c r="AO90" i="196"/>
  <c r="AS90" i="196"/>
  <c r="AT91" i="196"/>
  <c r="V92" i="196"/>
  <c r="N92" i="196"/>
  <c r="S92" i="196"/>
  <c r="R92" i="196"/>
  <c r="AO92" i="196"/>
  <c r="AL92" i="196"/>
  <c r="AS92" i="196"/>
  <c r="AK92" i="196"/>
  <c r="O93" i="196"/>
  <c r="AM93" i="196"/>
  <c r="P94" i="196"/>
  <c r="AO114" i="196"/>
  <c r="AQ114" i="196"/>
  <c r="AP114" i="196"/>
  <c r="AN114" i="196"/>
  <c r="AM114" i="196"/>
  <c r="AL114" i="196"/>
  <c r="AK114" i="196"/>
  <c r="AO62" i="196"/>
  <c r="AO63" i="196"/>
  <c r="AO64" i="196"/>
  <c r="AO65" i="196"/>
  <c r="AO66" i="196"/>
  <c r="AO67" i="196"/>
  <c r="AO68" i="196"/>
  <c r="AO69" i="196"/>
  <c r="AO70" i="196"/>
  <c r="AO71" i="196"/>
  <c r="AO72" i="196"/>
  <c r="AO73" i="196"/>
  <c r="AO74" i="196"/>
  <c r="AO75" i="196"/>
  <c r="AO76" i="196"/>
  <c r="AO77" i="196"/>
  <c r="AO78" i="196"/>
  <c r="AO79" i="196"/>
  <c r="AO80" i="196"/>
  <c r="AO81" i="196"/>
  <c r="AO82" i="196"/>
  <c r="AO83" i="196"/>
  <c r="AO84" i="196"/>
  <c r="AO85" i="196"/>
  <c r="AQ86" i="196"/>
  <c r="Q87" i="196"/>
  <c r="T88" i="196"/>
  <c r="AN88" i="196"/>
  <c r="R90" i="196"/>
  <c r="AL90" i="196"/>
  <c r="Q93" i="196"/>
  <c r="AP93" i="196"/>
  <c r="T94" i="196"/>
  <c r="AS114" i="196"/>
  <c r="AP66" i="196"/>
  <c r="AP67" i="196"/>
  <c r="AP68" i="196"/>
  <c r="AP69" i="196"/>
  <c r="AP70" i="196"/>
  <c r="AP71" i="196"/>
  <c r="AP72" i="196"/>
  <c r="AP73" i="196"/>
  <c r="AP74" i="196"/>
  <c r="AP75" i="196"/>
  <c r="AP76" i="196"/>
  <c r="AP77" i="196"/>
  <c r="AP78" i="196"/>
  <c r="AP79" i="196"/>
  <c r="AP80" i="196"/>
  <c r="AP81" i="196"/>
  <c r="AP82" i="196"/>
  <c r="AP83" i="196"/>
  <c r="AP84" i="196"/>
  <c r="AP85" i="196"/>
  <c r="AR86" i="196"/>
  <c r="R87" i="196"/>
  <c r="AP88" i="196"/>
  <c r="AS89" i="196"/>
  <c r="S90" i="196"/>
  <c r="AM90" i="196"/>
  <c r="Q92" i="196"/>
  <c r="AP92" i="196"/>
  <c r="T93" i="196"/>
  <c r="AQ93" i="196"/>
  <c r="AQ62" i="196"/>
  <c r="AQ63" i="196"/>
  <c r="AQ64" i="196"/>
  <c r="AQ65" i="196"/>
  <c r="AQ66" i="196"/>
  <c r="AQ67" i="196"/>
  <c r="AQ68" i="196"/>
  <c r="AQ69" i="196"/>
  <c r="AQ70" i="196"/>
  <c r="AQ71" i="196"/>
  <c r="AQ72" i="196"/>
  <c r="AQ73" i="196"/>
  <c r="AQ74" i="196"/>
  <c r="AQ75" i="196"/>
  <c r="AQ76" i="196"/>
  <c r="AQ77" i="196"/>
  <c r="AQ78" i="196"/>
  <c r="AQ79" i="196"/>
  <c r="AQ80" i="196"/>
  <c r="AQ81" i="196"/>
  <c r="AQ82" i="196"/>
  <c r="AQ83" i="196"/>
  <c r="AQ84" i="196"/>
  <c r="AQ85" i="196"/>
  <c r="AS86" i="196"/>
  <c r="S87" i="196"/>
  <c r="V88" i="196"/>
  <c r="N88" i="196"/>
  <c r="W88" i="196"/>
  <c r="AQ88" i="196"/>
  <c r="T90" i="196"/>
  <c r="AN90" i="196"/>
  <c r="T92" i="196"/>
  <c r="AQ92" i="196"/>
  <c r="U93" i="196"/>
  <c r="AR93" i="196"/>
  <c r="V95" i="196"/>
  <c r="N95" i="196"/>
  <c r="S95" i="196"/>
  <c r="R95" i="196"/>
  <c r="Q95" i="196"/>
  <c r="AR62" i="196"/>
  <c r="AR63" i="196"/>
  <c r="AR64" i="196"/>
  <c r="AR65" i="196"/>
  <c r="AR66" i="196"/>
  <c r="AR67" i="196"/>
  <c r="AR68" i="196"/>
  <c r="AR69" i="196"/>
  <c r="AR70" i="196"/>
  <c r="AR71" i="196"/>
  <c r="AR72" i="196"/>
  <c r="AR73" i="196"/>
  <c r="AR74" i="196"/>
  <c r="AR75" i="196"/>
  <c r="AR76" i="196"/>
  <c r="AR77" i="196"/>
  <c r="AR78" i="196"/>
  <c r="AR79" i="196"/>
  <c r="AR80" i="196"/>
  <c r="AR81" i="196"/>
  <c r="AR82" i="196"/>
  <c r="AR83" i="196"/>
  <c r="AR84" i="196"/>
  <c r="AR85" i="196"/>
  <c r="T87" i="196"/>
  <c r="AR88" i="196"/>
  <c r="AP90" i="196"/>
  <c r="U92" i="196"/>
  <c r="AR92" i="196"/>
  <c r="AT94" i="196"/>
  <c r="O95" i="196"/>
  <c r="AK62" i="196"/>
  <c r="AK63" i="196"/>
  <c r="AK64" i="196"/>
  <c r="AK65" i="196"/>
  <c r="AK66" i="196"/>
  <c r="AK67" i="196"/>
  <c r="AK68" i="196"/>
  <c r="AK69" i="196"/>
  <c r="AK70" i="196"/>
  <c r="AK71" i="196"/>
  <c r="AK72" i="196"/>
  <c r="AK73" i="196"/>
  <c r="AK74" i="196"/>
  <c r="AK75" i="196"/>
  <c r="AK76" i="196"/>
  <c r="AK77" i="196"/>
  <c r="AK78" i="196"/>
  <c r="AK79" i="196"/>
  <c r="AK80" i="196"/>
  <c r="AK81" i="196"/>
  <c r="AK82" i="196"/>
  <c r="AK83" i="196"/>
  <c r="AK84" i="196"/>
  <c r="AK85" i="196"/>
  <c r="U87" i="196"/>
  <c r="AS88" i="196"/>
  <c r="V90" i="196"/>
  <c r="N90" i="196"/>
  <c r="AQ90" i="196"/>
  <c r="AT93" i="196"/>
  <c r="V94" i="196"/>
  <c r="N94" i="196"/>
  <c r="S94" i="196"/>
  <c r="R94" i="196"/>
  <c r="P95" i="196"/>
  <c r="AR94" i="196"/>
  <c r="AR95" i="196"/>
  <c r="AR96" i="196"/>
  <c r="Q97" i="196"/>
  <c r="AR97" i="196"/>
  <c r="Q98" i="196"/>
  <c r="AR98" i="196"/>
  <c r="Q99" i="196"/>
  <c r="AR99" i="196"/>
  <c r="Q100" i="196"/>
  <c r="AR100" i="196"/>
  <c r="Q101" i="196"/>
  <c r="AR101" i="196"/>
  <c r="Q102" i="196"/>
  <c r="AR102" i="196"/>
  <c r="Q103" i="196"/>
  <c r="AR103" i="196"/>
  <c r="Q107" i="196"/>
  <c r="AR107" i="196"/>
  <c r="Q108" i="196"/>
  <c r="AR108" i="196"/>
  <c r="Q109" i="196"/>
  <c r="AR109" i="196"/>
  <c r="Q110" i="196"/>
  <c r="AR110" i="196"/>
  <c r="Q111" i="196"/>
  <c r="AR111" i="196"/>
  <c r="Q112" i="196"/>
  <c r="AR112" i="196"/>
  <c r="Q113" i="196"/>
  <c r="AR113" i="196"/>
  <c r="Q114" i="196"/>
  <c r="AR115" i="196"/>
  <c r="T116" i="196"/>
  <c r="Q117" i="196"/>
  <c r="R118" i="196"/>
  <c r="T121" i="196"/>
  <c r="O123" i="196"/>
  <c r="O125" i="196"/>
  <c r="O127" i="196"/>
  <c r="AK94" i="196"/>
  <c r="AS94" i="196"/>
  <c r="AK95" i="196"/>
  <c r="AS95" i="196"/>
  <c r="AK96" i="196"/>
  <c r="AS96" i="196"/>
  <c r="R97" i="196"/>
  <c r="AK97" i="196"/>
  <c r="AS97" i="196"/>
  <c r="R98" i="196"/>
  <c r="AK98" i="196"/>
  <c r="AS98" i="196"/>
  <c r="R99" i="196"/>
  <c r="AK99" i="196"/>
  <c r="AS99" i="196"/>
  <c r="R100" i="196"/>
  <c r="AK100" i="196"/>
  <c r="AS100" i="196"/>
  <c r="R101" i="196"/>
  <c r="AK101" i="196"/>
  <c r="AS101" i="196"/>
  <c r="R102" i="196"/>
  <c r="AK102" i="196"/>
  <c r="AS102" i="196"/>
  <c r="R103" i="196"/>
  <c r="AK103" i="196"/>
  <c r="AS103" i="196"/>
  <c r="R107" i="196"/>
  <c r="AK107" i="196"/>
  <c r="AS107" i="196"/>
  <c r="R108" i="196"/>
  <c r="AK108" i="196"/>
  <c r="AS108" i="196"/>
  <c r="R109" i="196"/>
  <c r="AK109" i="196"/>
  <c r="AS109" i="196"/>
  <c r="R110" i="196"/>
  <c r="AK110" i="196"/>
  <c r="AS110" i="196"/>
  <c r="R111" i="196"/>
  <c r="AK111" i="196"/>
  <c r="AS111" i="196"/>
  <c r="R112" i="196"/>
  <c r="AK112" i="196"/>
  <c r="AS112" i="196"/>
  <c r="R113" i="196"/>
  <c r="AS113" i="196"/>
  <c r="R114" i="196"/>
  <c r="AT115" i="196"/>
  <c r="U116" i="196"/>
  <c r="R117" i="196"/>
  <c r="T118" i="196"/>
  <c r="O120" i="196"/>
  <c r="P123" i="196"/>
  <c r="AL94" i="196"/>
  <c r="AL95" i="196"/>
  <c r="AL96" i="196"/>
  <c r="S97" i="196"/>
  <c r="AL97" i="196"/>
  <c r="S98" i="196"/>
  <c r="AL98" i="196"/>
  <c r="S99" i="196"/>
  <c r="AL99" i="196"/>
  <c r="S100" i="196"/>
  <c r="AL100" i="196"/>
  <c r="S101" i="196"/>
  <c r="AL101" i="196"/>
  <c r="S102" i="196"/>
  <c r="AL102" i="196"/>
  <c r="S103" i="196"/>
  <c r="AL103" i="196"/>
  <c r="S107" i="196"/>
  <c r="AL107" i="196"/>
  <c r="S108" i="196"/>
  <c r="AL108" i="196"/>
  <c r="S109" i="196"/>
  <c r="AL109" i="196"/>
  <c r="S110" i="196"/>
  <c r="AL110" i="196"/>
  <c r="S111" i="196"/>
  <c r="AL111" i="196"/>
  <c r="S112" i="196"/>
  <c r="AL112" i="196"/>
  <c r="S113" i="196"/>
  <c r="AL113" i="196"/>
  <c r="S114" i="196"/>
  <c r="O115" i="196"/>
  <c r="AO115" i="196"/>
  <c r="AL115" i="196"/>
  <c r="T117" i="196"/>
  <c r="P120" i="196"/>
  <c r="T123" i="196"/>
  <c r="T97" i="196"/>
  <c r="T98" i="196"/>
  <c r="T99" i="196"/>
  <c r="T100" i="196"/>
  <c r="T101" i="196"/>
  <c r="T108" i="196"/>
  <c r="T109" i="196"/>
  <c r="T110" i="196"/>
  <c r="T111" i="196"/>
  <c r="T112" i="196"/>
  <c r="T113" i="196"/>
  <c r="T114" i="196"/>
  <c r="P115" i="196"/>
  <c r="AK115" i="196"/>
  <c r="AT116" i="196"/>
  <c r="U117" i="196"/>
  <c r="T120" i="196"/>
  <c r="O122" i="196"/>
  <c r="U97" i="196"/>
  <c r="U98" i="196"/>
  <c r="U99" i="196"/>
  <c r="U100" i="196"/>
  <c r="U101" i="196"/>
  <c r="U102" i="196"/>
  <c r="U103" i="196"/>
  <c r="AN103" i="196"/>
  <c r="Q206" i="196"/>
  <c r="Q205" i="196"/>
  <c r="Q204" i="196"/>
  <c r="Q203" i="196"/>
  <c r="Q202" i="196"/>
  <c r="Q201" i="196"/>
  <c r="Q200" i="196"/>
  <c r="Q199" i="196"/>
  <c r="Q198" i="196"/>
  <c r="Q197" i="196"/>
  <c r="Q196" i="196"/>
  <c r="Q195" i="196"/>
  <c r="Q194" i="196"/>
  <c r="Q193" i="196"/>
  <c r="Q192" i="196"/>
  <c r="Q191" i="196"/>
  <c r="Q190" i="196"/>
  <c r="P206" i="196"/>
  <c r="P205" i="196"/>
  <c r="P204" i="196"/>
  <c r="P203" i="196"/>
  <c r="P202" i="196"/>
  <c r="P201" i="196"/>
  <c r="P200" i="196"/>
  <c r="P199" i="196"/>
  <c r="P198" i="196"/>
  <c r="P197" i="196"/>
  <c r="P196" i="196"/>
  <c r="P195" i="196"/>
  <c r="P194" i="196"/>
  <c r="P193" i="196"/>
  <c r="P192" i="196"/>
  <c r="P191" i="196"/>
  <c r="P190" i="196"/>
  <c r="P189" i="196"/>
  <c r="P188" i="196"/>
  <c r="P187" i="196"/>
  <c r="P186" i="196"/>
  <c r="P185" i="196"/>
  <c r="P184" i="196"/>
  <c r="P183" i="196"/>
  <c r="P182" i="196"/>
  <c r="P181" i="196"/>
  <c r="P180" i="196"/>
  <c r="P179" i="196"/>
  <c r="P178" i="196"/>
  <c r="P177" i="196"/>
  <c r="P176" i="196"/>
  <c r="P175" i="196"/>
  <c r="P174" i="196"/>
  <c r="P173" i="196"/>
  <c r="P172" i="196"/>
  <c r="P171" i="196"/>
  <c r="P170" i="196"/>
  <c r="P169" i="196"/>
  <c r="P168" i="196"/>
  <c r="P167" i="196"/>
  <c r="P166" i="196"/>
  <c r="P165" i="196"/>
  <c r="U206" i="196"/>
  <c r="U205" i="196"/>
  <c r="U204" i="196"/>
  <c r="U203" i="196"/>
  <c r="U202" i="196"/>
  <c r="U201" i="196"/>
  <c r="U200" i="196"/>
  <c r="U199" i="196"/>
  <c r="U198" i="196"/>
  <c r="U197" i="196"/>
  <c r="U196" i="196"/>
  <c r="U195" i="196"/>
  <c r="U194" i="196"/>
  <c r="U193" i="196"/>
  <c r="U192" i="196"/>
  <c r="U191" i="196"/>
  <c r="U190" i="196"/>
  <c r="U189" i="196"/>
  <c r="U188" i="196"/>
  <c r="U187" i="196"/>
  <c r="U186" i="196"/>
  <c r="U185" i="196"/>
  <c r="U184" i="196"/>
  <c r="U183" i="196"/>
  <c r="U182" i="196"/>
  <c r="U181" i="196"/>
  <c r="U180" i="196"/>
  <c r="U179" i="196"/>
  <c r="U178" i="196"/>
  <c r="U177" i="196"/>
  <c r="U176" i="196"/>
  <c r="U175" i="196"/>
  <c r="U174" i="196"/>
  <c r="U173" i="196"/>
  <c r="U172" i="196"/>
  <c r="U171" i="196"/>
  <c r="U170" i="196"/>
  <c r="U169" i="196"/>
  <c r="U168" i="196"/>
  <c r="U167" i="196"/>
  <c r="V206" i="196"/>
  <c r="O204" i="196"/>
  <c r="S203" i="196"/>
  <c r="V202" i="196"/>
  <c r="O200" i="196"/>
  <c r="S199" i="196"/>
  <c r="V198" i="196"/>
  <c r="O196" i="196"/>
  <c r="S195" i="196"/>
  <c r="V194" i="196"/>
  <c r="O192" i="196"/>
  <c r="S191" i="196"/>
  <c r="V190" i="196"/>
  <c r="N189" i="196"/>
  <c r="S188" i="196"/>
  <c r="N187" i="196"/>
  <c r="S186" i="196"/>
  <c r="N185" i="196"/>
  <c r="S184" i="196"/>
  <c r="N183" i="196"/>
  <c r="S182" i="196"/>
  <c r="N181" i="196"/>
  <c r="S180" i="196"/>
  <c r="N179" i="196"/>
  <c r="S178" i="196"/>
  <c r="N177" i="196"/>
  <c r="S176" i="196"/>
  <c r="N175" i="196"/>
  <c r="S174" i="196"/>
  <c r="N173" i="196"/>
  <c r="S172" i="196"/>
  <c r="N171" i="196"/>
  <c r="S170" i="196"/>
  <c r="N169" i="196"/>
  <c r="S168" i="196"/>
  <c r="N167" i="196"/>
  <c r="T166" i="196"/>
  <c r="R165" i="196"/>
  <c r="P164" i="196"/>
  <c r="P163" i="196"/>
  <c r="P162" i="196"/>
  <c r="P161" i="196"/>
  <c r="P160" i="196"/>
  <c r="P159" i="196"/>
  <c r="P158" i="196"/>
  <c r="P157" i="196"/>
  <c r="T206" i="196"/>
  <c r="N204" i="196"/>
  <c r="R203" i="196"/>
  <c r="T202" i="196"/>
  <c r="N200" i="196"/>
  <c r="R199" i="196"/>
  <c r="T198" i="196"/>
  <c r="N196" i="196"/>
  <c r="R195" i="196"/>
  <c r="T194" i="196"/>
  <c r="N192" i="196"/>
  <c r="R191" i="196"/>
  <c r="T190" i="196"/>
  <c r="R188" i="196"/>
  <c r="R186" i="196"/>
  <c r="R184" i="196"/>
  <c r="R182" i="196"/>
  <c r="R180" i="196"/>
  <c r="R178" i="196"/>
  <c r="R176" i="196"/>
  <c r="R174" i="196"/>
  <c r="R172" i="196"/>
  <c r="R170" i="196"/>
  <c r="R168" i="196"/>
  <c r="S166" i="196"/>
  <c r="Q165" i="196"/>
  <c r="O164" i="196"/>
  <c r="O163" i="196"/>
  <c r="O162" i="196"/>
  <c r="O161" i="196"/>
  <c r="O160" i="196"/>
  <c r="O159" i="196"/>
  <c r="O158" i="196"/>
  <c r="O157" i="196"/>
  <c r="S206" i="196"/>
  <c r="V205" i="196"/>
  <c r="O203" i="196"/>
  <c r="S202" i="196"/>
  <c r="V201" i="196"/>
  <c r="O199" i="196"/>
  <c r="S198" i="196"/>
  <c r="V197" i="196"/>
  <c r="O195" i="196"/>
  <c r="S194" i="196"/>
  <c r="V193" i="196"/>
  <c r="O191" i="196"/>
  <c r="S190" i="196"/>
  <c r="V189" i="196"/>
  <c r="Q188" i="196"/>
  <c r="V187" i="196"/>
  <c r="Q186" i="196"/>
  <c r="V185" i="196"/>
  <c r="Q184" i="196"/>
  <c r="V183" i="196"/>
  <c r="Q182" i="196"/>
  <c r="V181" i="196"/>
  <c r="Q180" i="196"/>
  <c r="V179" i="196"/>
  <c r="Q178" i="196"/>
  <c r="V177" i="196"/>
  <c r="Q176" i="196"/>
  <c r="V175" i="196"/>
  <c r="Q174" i="196"/>
  <c r="V173" i="196"/>
  <c r="Q172" i="196"/>
  <c r="V171" i="196"/>
  <c r="Q170" i="196"/>
  <c r="V169" i="196"/>
  <c r="Q168" i="196"/>
  <c r="V167" i="196"/>
  <c r="R166" i="196"/>
  <c r="O165" i="196"/>
  <c r="V164" i="196"/>
  <c r="N164" i="196"/>
  <c r="V163" i="196"/>
  <c r="N163" i="196"/>
  <c r="V162" i="196"/>
  <c r="N162" i="196"/>
  <c r="V161" i="196"/>
  <c r="N161" i="196"/>
  <c r="V160" i="196"/>
  <c r="N160" i="196"/>
  <c r="V159" i="196"/>
  <c r="N159" i="196"/>
  <c r="V158" i="196"/>
  <c r="N158" i="196"/>
  <c r="V157" i="196"/>
  <c r="O206" i="196"/>
  <c r="S205" i="196"/>
  <c r="V204" i="196"/>
  <c r="O202" i="196"/>
  <c r="S201" i="196"/>
  <c r="V200" i="196"/>
  <c r="O198" i="196"/>
  <c r="S197" i="196"/>
  <c r="V196" i="196"/>
  <c r="O194" i="196"/>
  <c r="S193" i="196"/>
  <c r="V192" i="196"/>
  <c r="O190" i="196"/>
  <c r="S189" i="196"/>
  <c r="N188" i="196"/>
  <c r="S187" i="196"/>
  <c r="N186" i="196"/>
  <c r="S185" i="196"/>
  <c r="N184" i="196"/>
  <c r="S183" i="196"/>
  <c r="N182" i="196"/>
  <c r="S181" i="196"/>
  <c r="N180" i="196"/>
  <c r="S179" i="196"/>
  <c r="N178" i="196"/>
  <c r="S177" i="196"/>
  <c r="N176" i="196"/>
  <c r="S175" i="196"/>
  <c r="N174" i="196"/>
  <c r="S173" i="196"/>
  <c r="N172" i="196"/>
  <c r="S171" i="196"/>
  <c r="N170" i="196"/>
  <c r="S169" i="196"/>
  <c r="N168" i="196"/>
  <c r="S167" i="196"/>
  <c r="O166" i="196"/>
  <c r="V165" i="196"/>
  <c r="T164" i="196"/>
  <c r="T163" i="196"/>
  <c r="T162" i="196"/>
  <c r="T161" i="196"/>
  <c r="T160" i="196"/>
  <c r="T159" i="196"/>
  <c r="T158" i="196"/>
  <c r="T157" i="196"/>
  <c r="R205" i="196"/>
  <c r="S204" i="196"/>
  <c r="N203" i="196"/>
  <c r="R198" i="196"/>
  <c r="N197" i="196"/>
  <c r="T193" i="196"/>
  <c r="T192" i="196"/>
  <c r="T191" i="196"/>
  <c r="T189" i="196"/>
  <c r="T187" i="196"/>
  <c r="T185" i="196"/>
  <c r="T183" i="196"/>
  <c r="T181" i="196"/>
  <c r="T179" i="196"/>
  <c r="T177" i="196"/>
  <c r="T175" i="196"/>
  <c r="T173" i="196"/>
  <c r="T171" i="196"/>
  <c r="T169" i="196"/>
  <c r="T167" i="196"/>
  <c r="N166" i="196"/>
  <c r="S163" i="196"/>
  <c r="Q162" i="196"/>
  <c r="S159" i="196"/>
  <c r="Q158" i="196"/>
  <c r="R156" i="196"/>
  <c r="R155" i="196"/>
  <c r="R154" i="196"/>
  <c r="R153" i="196"/>
  <c r="R152" i="196"/>
  <c r="R151" i="196"/>
  <c r="R150" i="196"/>
  <c r="R149" i="196"/>
  <c r="R148" i="196"/>
  <c r="R147" i="196"/>
  <c r="R146" i="196"/>
  <c r="R145" i="196"/>
  <c r="R144" i="196"/>
  <c r="O205" i="196"/>
  <c r="R204" i="196"/>
  <c r="V199" i="196"/>
  <c r="N198" i="196"/>
  <c r="R193" i="196"/>
  <c r="S192" i="196"/>
  <c r="N191" i="196"/>
  <c r="R189" i="196"/>
  <c r="R187" i="196"/>
  <c r="R185" i="196"/>
  <c r="R183" i="196"/>
  <c r="R181" i="196"/>
  <c r="R179" i="196"/>
  <c r="R177" i="196"/>
  <c r="R175" i="196"/>
  <c r="R173" i="196"/>
  <c r="R171" i="196"/>
  <c r="R169" i="196"/>
  <c r="R167" i="196"/>
  <c r="U164" i="196"/>
  <c r="R163" i="196"/>
  <c r="U160" i="196"/>
  <c r="R159" i="196"/>
  <c r="Q156" i="196"/>
  <c r="Q155" i="196"/>
  <c r="Q154" i="196"/>
  <c r="Q153" i="196"/>
  <c r="Q152" i="196"/>
  <c r="Q151" i="196"/>
  <c r="Q150" i="196"/>
  <c r="R206" i="196"/>
  <c r="N205" i="196"/>
  <c r="T201" i="196"/>
  <c r="T200" i="196"/>
  <c r="T199" i="196"/>
  <c r="O193" i="196"/>
  <c r="R192" i="196"/>
  <c r="Q189" i="196"/>
  <c r="Q187" i="196"/>
  <c r="Q185" i="196"/>
  <c r="Q183" i="196"/>
  <c r="Q181" i="196"/>
  <c r="Q179" i="196"/>
  <c r="Q177" i="196"/>
  <c r="Q175" i="196"/>
  <c r="Q173" i="196"/>
  <c r="Q171" i="196"/>
  <c r="Q169" i="196"/>
  <c r="Q167" i="196"/>
  <c r="S164" i="196"/>
  <c r="Q163" i="196"/>
  <c r="S160" i="196"/>
  <c r="Q159" i="196"/>
  <c r="P156" i="196"/>
  <c r="P155" i="196"/>
  <c r="P154" i="196"/>
  <c r="P153" i="196"/>
  <c r="P152" i="196"/>
  <c r="P151" i="196"/>
  <c r="N206" i="196"/>
  <c r="R201" i="196"/>
  <c r="S200" i="196"/>
  <c r="N199" i="196"/>
  <c r="R194" i="196"/>
  <c r="N193" i="196"/>
  <c r="O189" i="196"/>
  <c r="O187" i="196"/>
  <c r="O185" i="196"/>
  <c r="O183" i="196"/>
  <c r="O181" i="196"/>
  <c r="O179" i="196"/>
  <c r="O177" i="196"/>
  <c r="O175" i="196"/>
  <c r="O173" i="196"/>
  <c r="O171" i="196"/>
  <c r="O169" i="196"/>
  <c r="O167" i="196"/>
  <c r="R164" i="196"/>
  <c r="U161" i="196"/>
  <c r="R160" i="196"/>
  <c r="U157" i="196"/>
  <c r="O156" i="196"/>
  <c r="O155" i="196"/>
  <c r="O154" i="196"/>
  <c r="O153" i="196"/>
  <c r="O152" i="196"/>
  <c r="O151" i="196"/>
  <c r="O150" i="196"/>
  <c r="O149" i="196"/>
  <c r="O148" i="196"/>
  <c r="O147" i="196"/>
  <c r="O146" i="196"/>
  <c r="O145" i="196"/>
  <c r="O144" i="196"/>
  <c r="O201" i="196"/>
  <c r="R200" i="196"/>
  <c r="V195" i="196"/>
  <c r="N194" i="196"/>
  <c r="U165" i="196"/>
  <c r="Q164" i="196"/>
  <c r="S161" i="196"/>
  <c r="Q160" i="196"/>
  <c r="S157" i="196"/>
  <c r="V156" i="196"/>
  <c r="N156" i="196"/>
  <c r="V155" i="196"/>
  <c r="N155" i="196"/>
  <c r="V154" i="196"/>
  <c r="N154" i="196"/>
  <c r="V153" i="196"/>
  <c r="N153" i="196"/>
  <c r="V152" i="196"/>
  <c r="N152" i="196"/>
  <c r="V151" i="196"/>
  <c r="N151" i="196"/>
  <c r="V150" i="196"/>
  <c r="N150" i="196"/>
  <c r="V149" i="196"/>
  <c r="N149" i="196"/>
  <c r="V148" i="196"/>
  <c r="N148" i="196"/>
  <c r="V147" i="196"/>
  <c r="N147" i="196"/>
  <c r="V146" i="196"/>
  <c r="N146" i="196"/>
  <c r="V145" i="196"/>
  <c r="N145" i="196"/>
  <c r="V144" i="196"/>
  <c r="N144" i="196"/>
  <c r="V203" i="196"/>
  <c r="N202" i="196"/>
  <c r="R197" i="196"/>
  <c r="S196" i="196"/>
  <c r="N195" i="196"/>
  <c r="R190" i="196"/>
  <c r="T188" i="196"/>
  <c r="T186" i="196"/>
  <c r="T184" i="196"/>
  <c r="T182" i="196"/>
  <c r="T180" i="196"/>
  <c r="T178" i="196"/>
  <c r="T176" i="196"/>
  <c r="T174" i="196"/>
  <c r="T172" i="196"/>
  <c r="T170" i="196"/>
  <c r="T168" i="196"/>
  <c r="U166" i="196"/>
  <c r="S165" i="196"/>
  <c r="S162" i="196"/>
  <c r="Q161" i="196"/>
  <c r="S158" i="196"/>
  <c r="Q157" i="196"/>
  <c r="T156" i="196"/>
  <c r="T155" i="196"/>
  <c r="T154" i="196"/>
  <c r="T153" i="196"/>
  <c r="T152" i="196"/>
  <c r="T151" i="196"/>
  <c r="T150" i="196"/>
  <c r="T149" i="196"/>
  <c r="T148" i="196"/>
  <c r="T147" i="196"/>
  <c r="T146" i="196"/>
  <c r="T145" i="196"/>
  <c r="T205" i="196"/>
  <c r="T204" i="196"/>
  <c r="T203" i="196"/>
  <c r="O197" i="196"/>
  <c r="R196" i="196"/>
  <c r="V191" i="196"/>
  <c r="N190" i="196"/>
  <c r="O188" i="196"/>
  <c r="O186" i="196"/>
  <c r="O184" i="196"/>
  <c r="O182" i="196"/>
  <c r="O180" i="196"/>
  <c r="O178" i="196"/>
  <c r="O176" i="196"/>
  <c r="O174" i="196"/>
  <c r="O172" i="196"/>
  <c r="O170" i="196"/>
  <c r="O168" i="196"/>
  <c r="Q166" i="196"/>
  <c r="N165" i="196"/>
  <c r="U163" i="196"/>
  <c r="R162" i="196"/>
  <c r="U159" i="196"/>
  <c r="R158" i="196"/>
  <c r="N157" i="196"/>
  <c r="S156" i="196"/>
  <c r="S155" i="196"/>
  <c r="S154" i="196"/>
  <c r="S153" i="196"/>
  <c r="S152" i="196"/>
  <c r="S151" i="196"/>
  <c r="S150" i="196"/>
  <c r="S149" i="196"/>
  <c r="S148" i="196"/>
  <c r="S147" i="196"/>
  <c r="S146" i="196"/>
  <c r="S145" i="196"/>
  <c r="S144" i="196"/>
  <c r="R161" i="196"/>
  <c r="U154" i="196"/>
  <c r="P148" i="196"/>
  <c r="U147" i="196"/>
  <c r="Q144" i="196"/>
  <c r="Q143" i="196"/>
  <c r="Q142" i="196"/>
  <c r="Q141" i="196"/>
  <c r="Q140" i="196"/>
  <c r="Q139" i="196"/>
  <c r="Q138" i="196"/>
  <c r="Q137" i="196"/>
  <c r="Q136" i="196"/>
  <c r="Q135" i="196"/>
  <c r="Q134" i="196"/>
  <c r="Q133" i="196"/>
  <c r="Q132" i="196"/>
  <c r="Q131" i="196"/>
  <c r="Q130" i="196"/>
  <c r="Q129" i="196"/>
  <c r="Q128" i="196"/>
  <c r="Q127" i="196"/>
  <c r="Q126" i="196"/>
  <c r="Q125" i="196"/>
  <c r="Q124" i="196"/>
  <c r="Q123" i="196"/>
  <c r="Q122" i="196"/>
  <c r="Q121" i="196"/>
  <c r="Q120" i="196"/>
  <c r="Q119" i="196"/>
  <c r="Q118" i="196"/>
  <c r="T197" i="196"/>
  <c r="V188" i="196"/>
  <c r="V184" i="196"/>
  <c r="V180" i="196"/>
  <c r="V176" i="196"/>
  <c r="V172" i="196"/>
  <c r="V168" i="196"/>
  <c r="U155" i="196"/>
  <c r="Q147" i="196"/>
  <c r="P144" i="196"/>
  <c r="P143" i="196"/>
  <c r="P142" i="196"/>
  <c r="P141" i="196"/>
  <c r="P140" i="196"/>
  <c r="P139" i="196"/>
  <c r="P138" i="196"/>
  <c r="P137" i="196"/>
  <c r="P136" i="196"/>
  <c r="P135" i="196"/>
  <c r="P134" i="196"/>
  <c r="P133" i="196"/>
  <c r="P132" i="196"/>
  <c r="P131" i="196"/>
  <c r="P130" i="196"/>
  <c r="P129" i="196"/>
  <c r="P128" i="196"/>
  <c r="P127" i="196"/>
  <c r="P126" i="196"/>
  <c r="P125" i="196"/>
  <c r="P124" i="196"/>
  <c r="U162" i="196"/>
  <c r="U156" i="196"/>
  <c r="P147" i="196"/>
  <c r="U146" i="196"/>
  <c r="O143" i="196"/>
  <c r="O142" i="196"/>
  <c r="O141" i="196"/>
  <c r="O140" i="196"/>
  <c r="O139" i="196"/>
  <c r="O138" i="196"/>
  <c r="O137" i="196"/>
  <c r="O136" i="196"/>
  <c r="O135" i="196"/>
  <c r="O134" i="196"/>
  <c r="O133" i="196"/>
  <c r="O132" i="196"/>
  <c r="O131" i="196"/>
  <c r="O130" i="196"/>
  <c r="O129" i="196"/>
  <c r="N201" i="196"/>
  <c r="T195" i="196"/>
  <c r="Q146" i="196"/>
  <c r="V143" i="196"/>
  <c r="N143" i="196"/>
  <c r="V142" i="196"/>
  <c r="N142" i="196"/>
  <c r="V141" i="196"/>
  <c r="N141" i="196"/>
  <c r="V140" i="196"/>
  <c r="N140" i="196"/>
  <c r="V139" i="196"/>
  <c r="N139" i="196"/>
  <c r="V138" i="196"/>
  <c r="N138" i="196"/>
  <c r="V137" i="196"/>
  <c r="N137" i="196"/>
  <c r="V136" i="196"/>
  <c r="N136" i="196"/>
  <c r="V135" i="196"/>
  <c r="N135" i="196"/>
  <c r="V134" i="196"/>
  <c r="N134" i="196"/>
  <c r="V133" i="196"/>
  <c r="N133" i="196"/>
  <c r="V132" i="196"/>
  <c r="V131" i="196"/>
  <c r="N131" i="196"/>
  <c r="V130" i="196"/>
  <c r="N130" i="196"/>
  <c r="V129" i="196"/>
  <c r="N129" i="196"/>
  <c r="V128" i="196"/>
  <c r="N128" i="196"/>
  <c r="V127" i="196"/>
  <c r="N127" i="196"/>
  <c r="V126" i="196"/>
  <c r="N126" i="196"/>
  <c r="V125" i="196"/>
  <c r="N125" i="196"/>
  <c r="V124" i="196"/>
  <c r="N124" i="196"/>
  <c r="V123" i="196"/>
  <c r="N123" i="196"/>
  <c r="V122" i="196"/>
  <c r="N122" i="196"/>
  <c r="V121" i="196"/>
  <c r="N121" i="196"/>
  <c r="V120" i="196"/>
  <c r="N120" i="196"/>
  <c r="V119" i="196"/>
  <c r="N119" i="196"/>
  <c r="V118" i="196"/>
  <c r="N118" i="196"/>
  <c r="V117" i="196"/>
  <c r="N117" i="196"/>
  <c r="V116" i="196"/>
  <c r="N116" i="196"/>
  <c r="V115" i="196"/>
  <c r="N115" i="196"/>
  <c r="V114" i="196"/>
  <c r="V166" i="196"/>
  <c r="R157" i="196"/>
  <c r="U150" i="196"/>
  <c r="U149" i="196"/>
  <c r="P146" i="196"/>
  <c r="U145" i="196"/>
  <c r="U143" i="196"/>
  <c r="U142" i="196"/>
  <c r="U141" i="196"/>
  <c r="U140" i="196"/>
  <c r="U139" i="196"/>
  <c r="U138" i="196"/>
  <c r="U137" i="196"/>
  <c r="U136" i="196"/>
  <c r="U135" i="196"/>
  <c r="U134" i="196"/>
  <c r="U133" i="196"/>
  <c r="U132" i="196"/>
  <c r="U131" i="196"/>
  <c r="U130" i="196"/>
  <c r="U129" i="196"/>
  <c r="U128" i="196"/>
  <c r="U127" i="196"/>
  <c r="U126" i="196"/>
  <c r="U125" i="196"/>
  <c r="U124" i="196"/>
  <c r="U123" i="196"/>
  <c r="U122" i="196"/>
  <c r="U121" i="196"/>
  <c r="U120" i="196"/>
  <c r="U119" i="196"/>
  <c r="U118" i="196"/>
  <c r="V186" i="196"/>
  <c r="V182" i="196"/>
  <c r="V178" i="196"/>
  <c r="V174" i="196"/>
  <c r="V170" i="196"/>
  <c r="U158" i="196"/>
  <c r="U151" i="196"/>
  <c r="P150" i="196"/>
  <c r="Q149" i="196"/>
  <c r="Q145" i="196"/>
  <c r="T143" i="196"/>
  <c r="T142" i="196"/>
  <c r="T141" i="196"/>
  <c r="T140" i="196"/>
  <c r="T139" i="196"/>
  <c r="T138" i="196"/>
  <c r="T137" i="196"/>
  <c r="T136" i="196"/>
  <c r="T135" i="196"/>
  <c r="T134" i="196"/>
  <c r="T133" i="196"/>
  <c r="T132" i="196"/>
  <c r="T131" i="196"/>
  <c r="T130" i="196"/>
  <c r="T129" i="196"/>
  <c r="T128" i="196"/>
  <c r="T127" i="196"/>
  <c r="T126" i="196"/>
  <c r="T125" i="196"/>
  <c r="T124" i="196"/>
  <c r="T196" i="196"/>
  <c r="U152" i="196"/>
  <c r="P149" i="196"/>
  <c r="U148" i="196"/>
  <c r="P145" i="196"/>
  <c r="U144" i="196"/>
  <c r="S143" i="196"/>
  <c r="S142" i="196"/>
  <c r="S141" i="196"/>
  <c r="S140" i="196"/>
  <c r="S139" i="196"/>
  <c r="S138" i="196"/>
  <c r="S137" i="196"/>
  <c r="S136" i="196"/>
  <c r="S135" i="196"/>
  <c r="S134" i="196"/>
  <c r="S133" i="196"/>
  <c r="S132" i="196"/>
  <c r="S131" i="196"/>
  <c r="S130" i="196"/>
  <c r="S129" i="196"/>
  <c r="S128" i="196"/>
  <c r="S127" i="196"/>
  <c r="S126" i="196"/>
  <c r="S125" i="196"/>
  <c r="S124" i="196"/>
  <c r="S123" i="196"/>
  <c r="S122" i="196"/>
  <c r="S121" i="196"/>
  <c r="S120" i="196"/>
  <c r="S119" i="196"/>
  <c r="S118" i="196"/>
  <c r="S117" i="196"/>
  <c r="S116" i="196"/>
  <c r="S115" i="196"/>
  <c r="R202" i="196"/>
  <c r="T165" i="196"/>
  <c r="U153" i="196"/>
  <c r="Q148" i="196"/>
  <c r="T144" i="196"/>
  <c r="R143" i="196"/>
  <c r="R142" i="196"/>
  <c r="R141" i="196"/>
  <c r="R140" i="196"/>
  <c r="R139" i="196"/>
  <c r="R138" i="196"/>
  <c r="R137" i="196"/>
  <c r="R136" i="196"/>
  <c r="R135" i="196"/>
  <c r="R134" i="196"/>
  <c r="R133" i="196"/>
  <c r="R132" i="196"/>
  <c r="R131" i="196"/>
  <c r="R130" i="196"/>
  <c r="R129" i="196"/>
  <c r="R128" i="196"/>
  <c r="R127" i="196"/>
  <c r="R126" i="196"/>
  <c r="R125" i="196"/>
  <c r="R124" i="196"/>
  <c r="R123" i="196"/>
  <c r="R122" i="196"/>
  <c r="R121" i="196"/>
  <c r="R120" i="196"/>
  <c r="R119" i="196"/>
  <c r="U107" i="196"/>
  <c r="AN107" i="196"/>
  <c r="U108" i="196"/>
  <c r="AN108" i="196"/>
  <c r="U109" i="196"/>
  <c r="AN109" i="196"/>
  <c r="U110" i="196"/>
  <c r="AN110" i="196"/>
  <c r="U111" i="196"/>
  <c r="AN111" i="196"/>
  <c r="U112" i="196"/>
  <c r="AN112" i="196"/>
  <c r="U113" i="196"/>
  <c r="AN113" i="196"/>
  <c r="U114" i="196"/>
  <c r="Q115" i="196"/>
  <c r="AM115" i="196"/>
  <c r="O116" i="196"/>
  <c r="AO116" i="196"/>
  <c r="AL116" i="196"/>
  <c r="O119" i="196"/>
  <c r="P122" i="196"/>
  <c r="O128" i="196"/>
  <c r="N97" i="196"/>
  <c r="N98" i="196"/>
  <c r="N99" i="196"/>
  <c r="N100" i="196"/>
  <c r="N101" i="196"/>
  <c r="N102" i="196"/>
  <c r="N103" i="196"/>
  <c r="N107" i="196"/>
  <c r="V107" i="196"/>
  <c r="N108" i="196"/>
  <c r="V108" i="196"/>
  <c r="N109" i="196"/>
  <c r="V109" i="196"/>
  <c r="N110" i="196"/>
  <c r="V110" i="196"/>
  <c r="N111" i="196"/>
  <c r="V111" i="196"/>
  <c r="N112" i="196"/>
  <c r="V112" i="196"/>
  <c r="N113" i="196"/>
  <c r="V113" i="196"/>
  <c r="N114" i="196"/>
  <c r="R115" i="196"/>
  <c r="AN115" i="196"/>
  <c r="P116" i="196"/>
  <c r="AK116" i="196"/>
  <c r="AT117" i="196"/>
  <c r="P119" i="196"/>
  <c r="T122" i="196"/>
  <c r="O124" i="196"/>
  <c r="AT147" i="196"/>
  <c r="AT154" i="196"/>
  <c r="AL117" i="196"/>
  <c r="AL118" i="196"/>
  <c r="AL119" i="196"/>
  <c r="AL120" i="196"/>
  <c r="AL121" i="196"/>
  <c r="AL122" i="196"/>
  <c r="AL123" i="196"/>
  <c r="AL124" i="196"/>
  <c r="AL125" i="196"/>
  <c r="AL126" i="196"/>
  <c r="AL127" i="196"/>
  <c r="AL128" i="196"/>
  <c r="AL129" i="196"/>
  <c r="AL130" i="196"/>
  <c r="AL131" i="196"/>
  <c r="AL132" i="196"/>
  <c r="AL133" i="196"/>
  <c r="AL134" i="196"/>
  <c r="W146" i="196"/>
  <c r="AS147" i="196"/>
  <c r="AK147" i="196"/>
  <c r="AP147" i="196"/>
  <c r="AO147" i="196"/>
  <c r="AM147" i="196"/>
  <c r="AL147" i="196"/>
  <c r="AN117" i="196"/>
  <c r="AN118" i="196"/>
  <c r="AN119" i="196"/>
  <c r="AN120" i="196"/>
  <c r="AN121" i="196"/>
  <c r="AN122" i="196"/>
  <c r="AN123" i="196"/>
  <c r="AN124" i="196"/>
  <c r="AN125" i="196"/>
  <c r="AN127" i="196"/>
  <c r="AN128" i="196"/>
  <c r="AN129" i="196"/>
  <c r="AN130" i="196"/>
  <c r="AN131" i="196"/>
  <c r="AN132" i="196"/>
  <c r="AN133" i="196"/>
  <c r="AN134" i="196"/>
  <c r="AN135" i="196"/>
  <c r="AN136" i="196"/>
  <c r="AN137" i="196"/>
  <c r="AN138" i="196"/>
  <c r="AN139" i="196"/>
  <c r="AN140" i="196"/>
  <c r="AN141" i="196"/>
  <c r="AN142" i="196"/>
  <c r="AS144" i="196"/>
  <c r="AK144" i="196"/>
  <c r="AP144" i="196"/>
  <c r="AO144" i="196"/>
  <c r="AM144" i="196"/>
  <c r="AL144" i="196"/>
  <c r="W147" i="196"/>
  <c r="AQ147" i="196"/>
  <c r="AS148" i="196"/>
  <c r="AK148" i="196"/>
  <c r="AP148" i="196"/>
  <c r="AO148" i="196"/>
  <c r="AM148" i="196"/>
  <c r="AL148" i="196"/>
  <c r="AT151" i="196"/>
  <c r="AO117" i="196"/>
  <c r="AO118" i="196"/>
  <c r="AO119" i="196"/>
  <c r="AO120" i="196"/>
  <c r="AO121" i="196"/>
  <c r="AO122" i="196"/>
  <c r="AO123" i="196"/>
  <c r="AO124" i="196"/>
  <c r="AO125" i="196"/>
  <c r="AQ159" i="196"/>
  <c r="AP159" i="196"/>
  <c r="AO159" i="196"/>
  <c r="AM159" i="196"/>
  <c r="AS159" i="196"/>
  <c r="AR159" i="196"/>
  <c r="AN159" i="196"/>
  <c r="AL159" i="196"/>
  <c r="AK159" i="196"/>
  <c r="AP129" i="196"/>
  <c r="AP130" i="196"/>
  <c r="AP131" i="196"/>
  <c r="AP132" i="196"/>
  <c r="AP133" i="196"/>
  <c r="AP134" i="196"/>
  <c r="AP135" i="196"/>
  <c r="AP136" i="196"/>
  <c r="AP137" i="196"/>
  <c r="AP138" i="196"/>
  <c r="AP139" i="196"/>
  <c r="AP140" i="196"/>
  <c r="AS145" i="196"/>
  <c r="AK145" i="196"/>
  <c r="AP145" i="196"/>
  <c r="AO145" i="196"/>
  <c r="AM145" i="196"/>
  <c r="AL145" i="196"/>
  <c r="W148" i="196"/>
  <c r="W154" i="196"/>
  <c r="AT146" i="196"/>
  <c r="AS143" i="196"/>
  <c r="AK143" i="196"/>
  <c r="AP143" i="196"/>
  <c r="AO143" i="196"/>
  <c r="AL143" i="196"/>
  <c r="W145" i="196"/>
  <c r="AQ145" i="196"/>
  <c r="AS146" i="196"/>
  <c r="AK146" i="196"/>
  <c r="AP146" i="196"/>
  <c r="AO146" i="196"/>
  <c r="AM146" i="196"/>
  <c r="AL146" i="196"/>
  <c r="W149" i="196"/>
  <c r="W152" i="196"/>
  <c r="AT155" i="196"/>
  <c r="AQ163" i="196"/>
  <c r="AP163" i="196"/>
  <c r="AO163" i="196"/>
  <c r="AM163" i="196"/>
  <c r="AS163" i="196"/>
  <c r="AR163" i="196"/>
  <c r="AN163" i="196"/>
  <c r="AL163" i="196"/>
  <c r="AK163" i="196"/>
  <c r="AL149" i="196"/>
  <c r="AL150" i="196"/>
  <c r="AL151" i="196"/>
  <c r="AL152" i="196"/>
  <c r="AL153" i="196"/>
  <c r="AL154" i="196"/>
  <c r="AL155" i="196"/>
  <c r="AM156" i="196"/>
  <c r="AL157" i="196"/>
  <c r="AQ160" i="196"/>
  <c r="AP160" i="196"/>
  <c r="AO160" i="196"/>
  <c r="AM160" i="196"/>
  <c r="AL161" i="196"/>
  <c r="AQ164" i="196"/>
  <c r="AR164" i="196"/>
  <c r="AP164" i="196"/>
  <c r="AO164" i="196"/>
  <c r="AM164" i="196"/>
  <c r="AM149" i="196"/>
  <c r="AM150" i="196"/>
  <c r="AM151" i="196"/>
  <c r="AM152" i="196"/>
  <c r="AM153" i="196"/>
  <c r="AM154" i="196"/>
  <c r="AM155" i="196"/>
  <c r="W156" i="196"/>
  <c r="AN156" i="196"/>
  <c r="AN157" i="196"/>
  <c r="W160" i="196"/>
  <c r="AN161" i="196"/>
  <c r="W164" i="196"/>
  <c r="AQ167" i="196"/>
  <c r="AN167" i="196"/>
  <c r="AS167" i="196"/>
  <c r="AR167" i="196"/>
  <c r="AP167" i="196"/>
  <c r="AM167" i="196"/>
  <c r="AQ169" i="196"/>
  <c r="AN169" i="196"/>
  <c r="AS169" i="196"/>
  <c r="AR169" i="196"/>
  <c r="AP169" i="196"/>
  <c r="AM169" i="196"/>
  <c r="AQ171" i="196"/>
  <c r="AN171" i="196"/>
  <c r="AS171" i="196"/>
  <c r="AR171" i="196"/>
  <c r="AP171" i="196"/>
  <c r="AM171" i="196"/>
  <c r="AQ173" i="196"/>
  <c r="AN173" i="196"/>
  <c r="AS173" i="196"/>
  <c r="AR173" i="196"/>
  <c r="AP173" i="196"/>
  <c r="AM173" i="196"/>
  <c r="AQ175" i="196"/>
  <c r="AN175" i="196"/>
  <c r="AS175" i="196"/>
  <c r="AR175" i="196"/>
  <c r="AP175" i="196"/>
  <c r="AM175" i="196"/>
  <c r="AQ177" i="196"/>
  <c r="AN177" i="196"/>
  <c r="AS177" i="196"/>
  <c r="AR177" i="196"/>
  <c r="AP177" i="196"/>
  <c r="AM177" i="196"/>
  <c r="AQ179" i="196"/>
  <c r="AN179" i="196"/>
  <c r="AS179" i="196"/>
  <c r="AR179" i="196"/>
  <c r="AP179" i="196"/>
  <c r="AM179" i="196"/>
  <c r="AQ181" i="196"/>
  <c r="AN181" i="196"/>
  <c r="AS181" i="196"/>
  <c r="AR181" i="196"/>
  <c r="AP181" i="196"/>
  <c r="AM181" i="196"/>
  <c r="AQ183" i="196"/>
  <c r="AN183" i="196"/>
  <c r="AS183" i="196"/>
  <c r="AR183" i="196"/>
  <c r="AP183" i="196"/>
  <c r="AM183" i="196"/>
  <c r="AQ185" i="196"/>
  <c r="AN185" i="196"/>
  <c r="AS185" i="196"/>
  <c r="AR185" i="196"/>
  <c r="AP185" i="196"/>
  <c r="AM185" i="196"/>
  <c r="AQ187" i="196"/>
  <c r="AN187" i="196"/>
  <c r="AS187" i="196"/>
  <c r="AR187" i="196"/>
  <c r="AP187" i="196"/>
  <c r="AM187" i="196"/>
  <c r="AR189" i="196"/>
  <c r="AQ189" i="196"/>
  <c r="AN189" i="196"/>
  <c r="AS189" i="196"/>
  <c r="AP189" i="196"/>
  <c r="AM189" i="196"/>
  <c r="AO149" i="196"/>
  <c r="AO150" i="196"/>
  <c r="AO151" i="196"/>
  <c r="AO152" i="196"/>
  <c r="AO153" i="196"/>
  <c r="AO154" i="196"/>
  <c r="AO155" i="196"/>
  <c r="AR156" i="196"/>
  <c r="W159" i="196"/>
  <c r="AN160" i="196"/>
  <c r="W163" i="196"/>
  <c r="AN164" i="196"/>
  <c r="AL167" i="196"/>
  <c r="AL169" i="196"/>
  <c r="AL171" i="196"/>
  <c r="AL173" i="196"/>
  <c r="AL175" i="196"/>
  <c r="AL177" i="196"/>
  <c r="AL179" i="196"/>
  <c r="AL181" i="196"/>
  <c r="AL183" i="196"/>
  <c r="AL185" i="196"/>
  <c r="AL187" i="196"/>
  <c r="AL189" i="196"/>
  <c r="AP149" i="196"/>
  <c r="AP150" i="196"/>
  <c r="AP151" i="196"/>
  <c r="AP152" i="196"/>
  <c r="AP153" i="196"/>
  <c r="AP154" i="196"/>
  <c r="AP155" i="196"/>
  <c r="AQ158" i="196"/>
  <c r="AP158" i="196"/>
  <c r="AO158" i="196"/>
  <c r="AM158" i="196"/>
  <c r="AQ162" i="196"/>
  <c r="AP162" i="196"/>
  <c r="AO162" i="196"/>
  <c r="AM162" i="196"/>
  <c r="AS164" i="196"/>
  <c r="AO167" i="196"/>
  <c r="AO169" i="196"/>
  <c r="AO171" i="196"/>
  <c r="AO173" i="196"/>
  <c r="AO175" i="196"/>
  <c r="AO177" i="196"/>
  <c r="AO179" i="196"/>
  <c r="AO181" i="196"/>
  <c r="AO183" i="196"/>
  <c r="AO185" i="196"/>
  <c r="AO187" i="196"/>
  <c r="AO189" i="196"/>
  <c r="AQ156" i="196"/>
  <c r="AP156" i="196"/>
  <c r="AQ166" i="196"/>
  <c r="AN166" i="196"/>
  <c r="AM166" i="196"/>
  <c r="AL166" i="196"/>
  <c r="AK166" i="196"/>
  <c r="AS166" i="196"/>
  <c r="AQ168" i="196"/>
  <c r="AN168" i="196"/>
  <c r="AM168" i="196"/>
  <c r="AL168" i="196"/>
  <c r="AK168" i="196"/>
  <c r="AS168" i="196"/>
  <c r="AQ170" i="196"/>
  <c r="AN170" i="196"/>
  <c r="AM170" i="196"/>
  <c r="AL170" i="196"/>
  <c r="AK170" i="196"/>
  <c r="AS170" i="196"/>
  <c r="AQ172" i="196"/>
  <c r="AN172" i="196"/>
  <c r="AM172" i="196"/>
  <c r="AL172" i="196"/>
  <c r="AK172" i="196"/>
  <c r="AS172" i="196"/>
  <c r="AQ174" i="196"/>
  <c r="AN174" i="196"/>
  <c r="AM174" i="196"/>
  <c r="AL174" i="196"/>
  <c r="AK174" i="196"/>
  <c r="AS174" i="196"/>
  <c r="AQ176" i="196"/>
  <c r="AN176" i="196"/>
  <c r="AM176" i="196"/>
  <c r="AL176" i="196"/>
  <c r="AK176" i="196"/>
  <c r="AS176" i="196"/>
  <c r="AQ178" i="196"/>
  <c r="AN178" i="196"/>
  <c r="AM178" i="196"/>
  <c r="AL178" i="196"/>
  <c r="AK178" i="196"/>
  <c r="AS178" i="196"/>
  <c r="AQ180" i="196"/>
  <c r="AN180" i="196"/>
  <c r="AM180" i="196"/>
  <c r="AL180" i="196"/>
  <c r="AK180" i="196"/>
  <c r="AS180" i="196"/>
  <c r="AQ182" i="196"/>
  <c r="AN182" i="196"/>
  <c r="AM182" i="196"/>
  <c r="AL182" i="196"/>
  <c r="AK182" i="196"/>
  <c r="AS182" i="196"/>
  <c r="AQ184" i="196"/>
  <c r="AN184" i="196"/>
  <c r="AM184" i="196"/>
  <c r="AL184" i="196"/>
  <c r="AK184" i="196"/>
  <c r="AS184" i="196"/>
  <c r="AQ186" i="196"/>
  <c r="AN186" i="196"/>
  <c r="AM186" i="196"/>
  <c r="AL186" i="196"/>
  <c r="AK186" i="196"/>
  <c r="AS186" i="196"/>
  <c r="AQ188" i="196"/>
  <c r="AN188" i="196"/>
  <c r="AM188" i="196"/>
  <c r="AL188" i="196"/>
  <c r="AK188" i="196"/>
  <c r="AS188" i="196"/>
  <c r="AR149" i="196"/>
  <c r="AR150" i="196"/>
  <c r="AR151" i="196"/>
  <c r="AR152" i="196"/>
  <c r="AR153" i="196"/>
  <c r="AR154" i="196"/>
  <c r="AR155" i="196"/>
  <c r="AK156" i="196"/>
  <c r="AQ157" i="196"/>
  <c r="AP157" i="196"/>
  <c r="AO157" i="196"/>
  <c r="AM157" i="196"/>
  <c r="AQ161" i="196"/>
  <c r="AP161" i="196"/>
  <c r="AO161" i="196"/>
  <c r="AM161" i="196"/>
  <c r="AO166" i="196"/>
  <c r="AO168" i="196"/>
  <c r="AO170" i="196"/>
  <c r="AO172" i="196"/>
  <c r="AO174" i="196"/>
  <c r="AO176" i="196"/>
  <c r="AO178" i="196"/>
  <c r="AO180" i="196"/>
  <c r="AO182" i="196"/>
  <c r="AO184" i="196"/>
  <c r="AO186" i="196"/>
  <c r="AO188" i="196"/>
  <c r="AK149" i="196"/>
  <c r="AK150" i="196"/>
  <c r="AK151" i="196"/>
  <c r="AK152" i="196"/>
  <c r="AK153" i="196"/>
  <c r="AK154" i="196"/>
  <c r="AK155" i="196"/>
  <c r="AL156" i="196"/>
  <c r="AK157" i="196"/>
  <c r="AN158" i="196"/>
  <c r="W161" i="196"/>
  <c r="AK161" i="196"/>
  <c r="AN162" i="196"/>
  <c r="AP166" i="196"/>
  <c r="AP168" i="196"/>
  <c r="AP170" i="196"/>
  <c r="AP172" i="196"/>
  <c r="AP174" i="196"/>
  <c r="AP176" i="196"/>
  <c r="AP178" i="196"/>
  <c r="AP180" i="196"/>
  <c r="AP182" i="196"/>
  <c r="AP184" i="196"/>
  <c r="AP186" i="196"/>
  <c r="AP188" i="196"/>
  <c r="AS165" i="196"/>
  <c r="AK165" i="196"/>
  <c r="AN190" i="196"/>
  <c r="AN191" i="196"/>
  <c r="AN192" i="196"/>
  <c r="AN193" i="196"/>
  <c r="AN194" i="196"/>
  <c r="AN195" i="196"/>
  <c r="AN196" i="196"/>
  <c r="AN197" i="196"/>
  <c r="AN198" i="196"/>
  <c r="AN199" i="196"/>
  <c r="AN200" i="196"/>
  <c r="AN201" i="196"/>
  <c r="AN202" i="196"/>
  <c r="AN203" i="196"/>
  <c r="AN204" i="196"/>
  <c r="AN205" i="196"/>
  <c r="AN206" i="196"/>
  <c r="AQ190" i="196"/>
  <c r="AQ191" i="196"/>
  <c r="AQ192" i="196"/>
  <c r="AQ193" i="196"/>
  <c r="AQ194" i="196"/>
  <c r="AQ195" i="196"/>
  <c r="AQ196" i="196"/>
  <c r="AQ197" i="196"/>
  <c r="AQ198" i="196"/>
  <c r="AQ199" i="196"/>
  <c r="AQ200" i="196"/>
  <c r="AQ201" i="196"/>
  <c r="AQ202" i="196"/>
  <c r="AQ203" i="196"/>
  <c r="AQ204" i="196"/>
  <c r="AQ205" i="196"/>
  <c r="AQ206" i="196"/>
  <c r="Y28" i="191" l="1"/>
  <c r="N188" i="191"/>
  <c r="N189" i="191" s="1"/>
  <c r="N190" i="191" s="1"/>
  <c r="N191" i="191" s="1"/>
  <c r="N192" i="191" s="1"/>
  <c r="N193" i="191" s="1"/>
  <c r="N194" i="191" s="1"/>
  <c r="N195" i="191" s="1"/>
  <c r="N196" i="191" s="1"/>
  <c r="N197" i="191" s="1"/>
  <c r="N198" i="191" s="1"/>
  <c r="N199" i="191" s="1"/>
  <c r="N200" i="191" s="1"/>
  <c r="N201" i="191" s="1"/>
  <c r="N202" i="191" s="1"/>
  <c r="N203" i="191" s="1"/>
  <c r="N204" i="191" s="1"/>
  <c r="N205" i="191" s="1"/>
  <c r="N206" i="191" s="1"/>
  <c r="N207" i="191" s="1"/>
  <c r="N208" i="191" s="1"/>
  <c r="G63" i="191"/>
  <c r="G64" i="191" s="1"/>
  <c r="G65" i="191" s="1"/>
  <c r="G66" i="191" s="1"/>
  <c r="G67" i="191" s="1"/>
  <c r="G68" i="191" s="1"/>
  <c r="G69" i="191" s="1"/>
  <c r="G70" i="191" s="1"/>
  <c r="G71" i="191" s="1"/>
  <c r="G72" i="191" s="1"/>
  <c r="G73" i="191" s="1"/>
  <c r="G74" i="191" s="1"/>
  <c r="G75" i="191" s="1"/>
  <c r="G76" i="191" s="1"/>
  <c r="G77" i="191" s="1"/>
  <c r="G78" i="191" s="1"/>
  <c r="G79" i="191" s="1"/>
  <c r="G80" i="191" s="1"/>
  <c r="G81" i="191" s="1"/>
  <c r="G82" i="191" s="1"/>
  <c r="G83" i="191" s="1"/>
  <c r="G84" i="191" s="1"/>
  <c r="G85" i="191" s="1"/>
  <c r="G86" i="191" s="1"/>
  <c r="G87" i="191" s="1"/>
  <c r="G88" i="191" s="1"/>
  <c r="G89" i="191" s="1"/>
  <c r="G90" i="191" s="1"/>
  <c r="G91" i="191" s="1"/>
  <c r="G92" i="191" s="1"/>
  <c r="G93" i="191" s="1"/>
  <c r="G94" i="191" s="1"/>
  <c r="G95" i="191" s="1"/>
  <c r="G96" i="191" s="1"/>
  <c r="G97" i="191" s="1"/>
  <c r="G98" i="191" s="1"/>
  <c r="G99" i="191" s="1"/>
  <c r="G100" i="191" s="1"/>
  <c r="G101" i="191" s="1"/>
  <c r="G102" i="191" s="1"/>
  <c r="G103" i="191" s="1"/>
  <c r="V6" i="191"/>
  <c r="S13" i="191"/>
  <c r="V8" i="191" s="1"/>
  <c r="N184" i="191"/>
  <c r="N185" i="191" s="1"/>
  <c r="N186" i="191" s="1"/>
  <c r="N187" i="191" s="1"/>
  <c r="Y12" i="191"/>
  <c r="AB8" i="191" s="1"/>
  <c r="G59" i="191"/>
  <c r="G60" i="191" s="1"/>
  <c r="G61" i="191" s="1"/>
  <c r="G62" i="191" s="1"/>
  <c r="S29" i="191"/>
  <c r="N80" i="191"/>
  <c r="N81" i="191" s="1"/>
  <c r="N82" i="191" s="1"/>
  <c r="N83" i="191" s="1"/>
  <c r="N84" i="191" s="1"/>
  <c r="N85" i="191" s="1"/>
  <c r="N86" i="191" s="1"/>
  <c r="N87" i="191" s="1"/>
  <c r="N88" i="191" s="1"/>
  <c r="N89" i="191" s="1"/>
  <c r="N90" i="191" s="1"/>
  <c r="N91" i="191" s="1"/>
  <c r="N92" i="191" s="1"/>
  <c r="N93" i="191" s="1"/>
  <c r="N94" i="191" s="1"/>
  <c r="N95" i="191" s="1"/>
  <c r="N96" i="191" s="1"/>
  <c r="N97" i="191" s="1"/>
  <c r="N98" i="191" s="1"/>
  <c r="N99" i="191" s="1"/>
  <c r="N100" i="191" s="1"/>
  <c r="N101" i="191" s="1"/>
  <c r="N102" i="191" s="1"/>
  <c r="N103" i="191" s="1"/>
  <c r="Y13" i="191"/>
  <c r="Y11" i="191"/>
  <c r="AB23" i="191"/>
  <c r="S10" i="191"/>
  <c r="V7" i="191" s="1"/>
  <c r="S28" i="191"/>
  <c r="Y27" i="191"/>
  <c r="Y29" i="191"/>
  <c r="G188" i="191"/>
  <c r="G189" i="191" s="1"/>
  <c r="G190" i="191" s="1"/>
  <c r="G191" i="191" s="1"/>
  <c r="G192" i="191" s="1"/>
  <c r="G193" i="191" s="1"/>
  <c r="G194" i="191" s="1"/>
  <c r="G195" i="191" s="1"/>
  <c r="G196" i="191" s="1"/>
  <c r="G197" i="191" s="1"/>
  <c r="G198" i="191" s="1"/>
  <c r="G199" i="191" s="1"/>
  <c r="G200" i="191" s="1"/>
  <c r="G201" i="191" s="1"/>
  <c r="G202" i="191" s="1"/>
  <c r="G203" i="191" s="1"/>
  <c r="G204" i="191" s="1"/>
  <c r="G205" i="191" s="1"/>
  <c r="G206" i="191" s="1"/>
  <c r="G207" i="191" s="1"/>
  <c r="G208" i="191" s="1"/>
  <c r="S11" i="191"/>
  <c r="G184" i="191"/>
  <c r="G185" i="191" s="1"/>
  <c r="G186" i="191" s="1"/>
  <c r="G187" i="191" s="1"/>
  <c r="S27" i="191"/>
  <c r="V23" i="191" s="1"/>
  <c r="Y10" i="191"/>
  <c r="AB7" i="191" s="1"/>
  <c r="S9" i="191"/>
  <c r="AB24" i="191" l="1"/>
  <c r="V24" i="191"/>
  <c r="B19" i="142" l="1"/>
  <c r="D33" i="121" l="1"/>
  <c r="C33" i="121"/>
  <c r="E33" i="121" s="1"/>
  <c r="B33" i="121"/>
  <c r="B8" i="114"/>
  <c r="C8" i="114" s="1"/>
  <c r="U16" i="98"/>
  <c r="T16" i="98"/>
  <c r="S16" i="98"/>
  <c r="R16" i="98"/>
  <c r="Q16" i="98"/>
  <c r="P16" i="98"/>
  <c r="O16" i="98"/>
  <c r="N16" i="98"/>
  <c r="M16" i="98"/>
  <c r="L16" i="98"/>
  <c r="K16" i="98"/>
  <c r="J16" i="98"/>
  <c r="I16" i="98"/>
  <c r="H16" i="98"/>
  <c r="G16" i="98"/>
  <c r="F16" i="98"/>
  <c r="E16" i="98"/>
  <c r="D16" i="98"/>
  <c r="C16" i="98"/>
  <c r="B16" i="98"/>
  <c r="G36" i="96"/>
  <c r="G35" i="96"/>
  <c r="F35" i="96"/>
  <c r="E35" i="96"/>
  <c r="H34" i="96"/>
  <c r="F34" i="96"/>
  <c r="E34" i="96"/>
  <c r="G31" i="96"/>
  <c r="G30" i="96"/>
  <c r="F30" i="96"/>
  <c r="E30" i="96"/>
  <c r="F29" i="96"/>
  <c r="E29" i="96"/>
  <c r="O24" i="96"/>
  <c r="O25" i="96" s="1"/>
  <c r="G40" i="96" s="1"/>
  <c r="N24" i="96"/>
  <c r="N25" i="96" s="1"/>
  <c r="F40" i="96" s="1"/>
  <c r="M24" i="96"/>
  <c r="Q24" i="96" s="1"/>
  <c r="L24" i="96"/>
  <c r="L25" i="96" s="1"/>
  <c r="K24" i="96"/>
  <c r="K25" i="96" s="1"/>
  <c r="J24" i="96"/>
  <c r="J25" i="96" s="1"/>
  <c r="G24" i="96"/>
  <c r="F24" i="96"/>
  <c r="E24" i="96"/>
  <c r="H23" i="96"/>
  <c r="H35" i="96" s="1"/>
  <c r="H22" i="96"/>
  <c r="H24" i="96" s="1"/>
  <c r="O20" i="96"/>
  <c r="L20" i="96"/>
  <c r="O19" i="96"/>
  <c r="O21" i="96" s="1"/>
  <c r="N19" i="96"/>
  <c r="M19" i="96"/>
  <c r="L19" i="96"/>
  <c r="L21" i="96" s="1"/>
  <c r="K19" i="96"/>
  <c r="K20" i="96" s="1"/>
  <c r="J19" i="96"/>
  <c r="J20" i="96" s="1"/>
  <c r="G19" i="96"/>
  <c r="F19" i="96"/>
  <c r="E19" i="96"/>
  <c r="H18" i="96"/>
  <c r="H17" i="96"/>
  <c r="H19" i="96" s="1"/>
  <c r="G11" i="96"/>
  <c r="G12" i="96" s="1"/>
  <c r="G41" i="96" s="1"/>
  <c r="F11" i="96"/>
  <c r="F36" i="96" s="1"/>
  <c r="E11" i="96"/>
  <c r="E36" i="96" s="1"/>
  <c r="H10" i="96"/>
  <c r="H9" i="96"/>
  <c r="H11" i="96" s="1"/>
  <c r="G6" i="96"/>
  <c r="F6" i="96"/>
  <c r="F31" i="96" s="1"/>
  <c r="E6" i="96"/>
  <c r="E31" i="96" s="1"/>
  <c r="D6" i="96"/>
  <c r="H5" i="96"/>
  <c r="H30" i="96" s="1"/>
  <c r="H4" i="96"/>
  <c r="H29" i="96" s="1"/>
  <c r="AC7" i="92"/>
  <c r="AB7" i="92"/>
  <c r="AA7" i="92"/>
  <c r="Z7" i="92"/>
  <c r="Y7" i="92"/>
  <c r="X7" i="92"/>
  <c r="W7" i="92"/>
  <c r="V7" i="92"/>
  <c r="U7" i="92"/>
  <c r="T7" i="92"/>
  <c r="S7" i="92"/>
  <c r="R7" i="92"/>
  <c r="Q7" i="92"/>
  <c r="P7" i="92"/>
  <c r="O7" i="92"/>
  <c r="N7" i="92"/>
  <c r="M7" i="92"/>
  <c r="L7" i="92"/>
  <c r="K7" i="92"/>
  <c r="J7" i="92"/>
  <c r="I7" i="92"/>
  <c r="H7" i="92"/>
  <c r="G7" i="92"/>
  <c r="F7" i="92"/>
  <c r="E7" i="92"/>
  <c r="D7" i="92"/>
  <c r="C7" i="92"/>
  <c r="B7" i="92"/>
  <c r="C7" i="114" l="1"/>
  <c r="C4" i="114"/>
  <c r="C5" i="114"/>
  <c r="C6" i="114"/>
  <c r="N21" i="96"/>
  <c r="N20" i="96"/>
  <c r="K21" i="96"/>
  <c r="H36" i="96"/>
  <c r="M21" i="96"/>
  <c r="J21" i="96"/>
  <c r="M20" i="96"/>
  <c r="M25" i="96"/>
  <c r="E40" i="96" s="1"/>
  <c r="E12" i="96"/>
  <c r="E41" i="96" s="1"/>
  <c r="P24" i="96"/>
  <c r="Q25" i="96" s="1"/>
  <c r="H12" i="96" s="1"/>
  <c r="H6" i="96"/>
  <c r="H31" i="96" s="1"/>
  <c r="F12" i="96"/>
  <c r="F41" i="96" s="1"/>
  <c r="B5" i="86" l="1"/>
  <c r="C7" i="85"/>
  <c r="B7" i="85"/>
  <c r="D5" i="78" l="1"/>
  <c r="D4" i="78"/>
  <c r="D3" i="78"/>
  <c r="C5" i="40" l="1"/>
  <c r="D5" i="40"/>
  <c r="E5" i="40"/>
  <c r="F5" i="40"/>
  <c r="G5" i="40"/>
  <c r="H5" i="40"/>
  <c r="I5" i="40"/>
  <c r="J5" i="40"/>
  <c r="K5" i="40"/>
  <c r="L5" i="40"/>
  <c r="M5" i="40"/>
  <c r="N5" i="40"/>
  <c r="O5" i="40"/>
  <c r="P5" i="40"/>
  <c r="Q5" i="40"/>
  <c r="R5" i="40"/>
  <c r="S5" i="40"/>
  <c r="T5" i="40"/>
  <c r="U5" i="40"/>
  <c r="C6" i="40"/>
  <c r="D6" i="40"/>
  <c r="E6" i="40"/>
  <c r="F6" i="40"/>
  <c r="G6" i="40"/>
  <c r="H6" i="40"/>
  <c r="I6" i="40"/>
  <c r="J6" i="40"/>
  <c r="K6" i="40"/>
  <c r="L6" i="40"/>
  <c r="M6" i="40"/>
  <c r="N6" i="40"/>
  <c r="O6" i="40"/>
  <c r="P6" i="40"/>
  <c r="Q6" i="40"/>
  <c r="R6" i="40"/>
  <c r="S6" i="40"/>
  <c r="T6" i="40"/>
  <c r="U6" i="40"/>
  <c r="C7" i="40"/>
  <c r="D7" i="40"/>
  <c r="E7" i="40"/>
  <c r="F7" i="40"/>
  <c r="G7" i="40"/>
  <c r="H7" i="40"/>
  <c r="I7" i="40"/>
  <c r="J7" i="40"/>
  <c r="K7" i="40"/>
  <c r="L7" i="40"/>
  <c r="M7" i="40"/>
  <c r="N7" i="40"/>
  <c r="O7" i="40"/>
  <c r="P7" i="40"/>
  <c r="Q7" i="40"/>
  <c r="R7" i="40"/>
  <c r="S7" i="40"/>
  <c r="T7" i="40"/>
  <c r="U7" i="40"/>
  <c r="C8" i="40"/>
  <c r="D8" i="40"/>
  <c r="E8" i="40"/>
  <c r="F8" i="40"/>
  <c r="G8" i="40"/>
  <c r="H8" i="40"/>
  <c r="I8" i="40"/>
  <c r="J8" i="40"/>
  <c r="K8" i="40"/>
  <c r="L8" i="40"/>
  <c r="M8" i="40"/>
  <c r="N8" i="40"/>
  <c r="O8" i="40"/>
  <c r="P8" i="40"/>
  <c r="Q8" i="40"/>
  <c r="R8" i="40"/>
  <c r="S8" i="40"/>
  <c r="T8" i="40"/>
  <c r="U8" i="40"/>
  <c r="C9" i="40"/>
  <c r="D9" i="40"/>
  <c r="E9" i="40"/>
  <c r="F9" i="40"/>
  <c r="G9" i="40"/>
  <c r="H9" i="40"/>
  <c r="I9" i="40"/>
  <c r="J9" i="40"/>
  <c r="K9" i="40"/>
  <c r="L9" i="40"/>
  <c r="M9" i="40"/>
  <c r="N9" i="40"/>
  <c r="O9" i="40"/>
  <c r="P9" i="40"/>
  <c r="Q9" i="40"/>
  <c r="R9" i="40"/>
  <c r="S9" i="40"/>
  <c r="T9" i="40"/>
  <c r="U9" i="40"/>
  <c r="C10" i="40"/>
  <c r="D10" i="40"/>
  <c r="E10" i="40"/>
  <c r="F10" i="40"/>
  <c r="G10" i="40"/>
  <c r="H10" i="40"/>
  <c r="I10" i="40"/>
  <c r="J10" i="40"/>
  <c r="K10" i="40"/>
  <c r="L10" i="40"/>
  <c r="M10" i="40"/>
  <c r="N10" i="40"/>
  <c r="O10" i="40"/>
  <c r="P10" i="40"/>
  <c r="Q10" i="40"/>
  <c r="R10" i="40"/>
  <c r="S10" i="40"/>
  <c r="T10" i="40"/>
  <c r="U10" i="40"/>
  <c r="C11" i="40"/>
  <c r="D11" i="40"/>
  <c r="E11" i="40"/>
  <c r="F11" i="40"/>
  <c r="G11" i="40"/>
  <c r="H11" i="40"/>
  <c r="I11" i="40"/>
  <c r="J11" i="40"/>
  <c r="K11" i="40"/>
  <c r="L11" i="40"/>
  <c r="M11" i="40"/>
  <c r="N11" i="40"/>
  <c r="O11" i="40"/>
  <c r="P11" i="40"/>
  <c r="Q11" i="40"/>
  <c r="R11" i="40"/>
  <c r="S11" i="40"/>
  <c r="T11" i="40"/>
  <c r="U11" i="40"/>
  <c r="C12" i="40"/>
  <c r="D12" i="40"/>
  <c r="E12" i="40"/>
  <c r="F12" i="40"/>
  <c r="G12" i="40"/>
  <c r="H12" i="40"/>
  <c r="I12" i="40"/>
  <c r="J12" i="40"/>
  <c r="K12" i="40"/>
  <c r="L12" i="40"/>
  <c r="M12" i="40"/>
  <c r="N12" i="40"/>
  <c r="O12" i="40"/>
  <c r="P12" i="40"/>
  <c r="Q12" i="40"/>
  <c r="R12" i="40"/>
  <c r="S12" i="40"/>
  <c r="T12" i="40"/>
  <c r="U12" i="40"/>
  <c r="C13" i="40"/>
  <c r="D13" i="40"/>
  <c r="E13" i="40"/>
  <c r="F13" i="40"/>
  <c r="G13" i="40"/>
  <c r="H13" i="40"/>
  <c r="I13" i="40"/>
  <c r="J13" i="40"/>
  <c r="K13" i="40"/>
  <c r="L13" i="40"/>
  <c r="M13" i="40"/>
  <c r="N13" i="40"/>
  <c r="O13" i="40"/>
  <c r="P13" i="40"/>
  <c r="Q13" i="40"/>
  <c r="R13" i="40"/>
  <c r="S13" i="40"/>
  <c r="T13" i="40"/>
  <c r="U13" i="40"/>
  <c r="C14" i="40"/>
  <c r="D14" i="40"/>
  <c r="E14" i="40"/>
  <c r="F14" i="40"/>
  <c r="G14" i="40"/>
  <c r="H14" i="40"/>
  <c r="I14" i="40"/>
  <c r="J14" i="40"/>
  <c r="K14" i="40"/>
  <c r="L14" i="40"/>
  <c r="M14" i="40"/>
  <c r="N14" i="40"/>
  <c r="O14" i="40"/>
  <c r="P14" i="40"/>
  <c r="Q14" i="40"/>
  <c r="R14" i="40"/>
  <c r="S14" i="40"/>
  <c r="T14" i="40"/>
  <c r="U14" i="40"/>
  <c r="G15" i="40"/>
  <c r="X15" i="40"/>
  <c r="C15" i="40" s="1"/>
  <c r="Y15" i="40"/>
  <c r="D15" i="40" s="1"/>
  <c r="Z15" i="40"/>
  <c r="E15" i="40" s="1"/>
  <c r="AA15" i="40"/>
  <c r="F15" i="40" s="1"/>
  <c r="AB15" i="40"/>
  <c r="AC15" i="40"/>
  <c r="H15" i="40" s="1"/>
  <c r="AD15" i="40"/>
  <c r="I15" i="40" s="1"/>
  <c r="AE15" i="40"/>
  <c r="J15" i="40" s="1"/>
  <c r="AF15" i="40"/>
  <c r="K15" i="40" s="1"/>
  <c r="AG15" i="40"/>
  <c r="L15" i="40" s="1"/>
  <c r="AH15" i="40"/>
  <c r="M15" i="40" s="1"/>
  <c r="AI15" i="40"/>
  <c r="N15" i="40" s="1"/>
  <c r="AJ15" i="40"/>
  <c r="O15" i="40" s="1"/>
  <c r="AK15" i="40"/>
  <c r="P15" i="40" s="1"/>
  <c r="AL15" i="40"/>
  <c r="Q15" i="40" s="1"/>
  <c r="AM15" i="40"/>
  <c r="R15" i="40" s="1"/>
  <c r="AN15" i="40"/>
  <c r="S15" i="40" s="1"/>
  <c r="AO15" i="40"/>
  <c r="T15" i="40" s="1"/>
  <c r="AP15" i="40"/>
  <c r="U15" i="40" s="1"/>
  <c r="X16" i="40"/>
  <c r="C16" i="40" s="1"/>
  <c r="Y16" i="40"/>
  <c r="D16" i="40" s="1"/>
  <c r="Z16" i="40"/>
  <c r="E16" i="40" s="1"/>
  <c r="AA16" i="40"/>
  <c r="F16" i="40" s="1"/>
  <c r="AB16" i="40"/>
  <c r="G16" i="40" s="1"/>
  <c r="AC16" i="40"/>
  <c r="H16" i="40" s="1"/>
  <c r="AD16" i="40"/>
  <c r="I16" i="40" s="1"/>
  <c r="AE16" i="40"/>
  <c r="J16" i="40" s="1"/>
  <c r="AF16" i="40"/>
  <c r="K16" i="40" s="1"/>
  <c r="AG16" i="40"/>
  <c r="L16" i="40" s="1"/>
  <c r="AH16" i="40"/>
  <c r="M16" i="40" s="1"/>
  <c r="AI16" i="40"/>
  <c r="N16" i="40" s="1"/>
  <c r="AJ16" i="40"/>
  <c r="O16" i="40" s="1"/>
  <c r="AK16" i="40"/>
  <c r="P16" i="40" s="1"/>
  <c r="AL16" i="40"/>
  <c r="Q16" i="40" s="1"/>
  <c r="AM16" i="40"/>
  <c r="R16" i="40" s="1"/>
  <c r="AN16" i="40"/>
  <c r="S16" i="40" s="1"/>
  <c r="AO16" i="40"/>
  <c r="T16" i="40" s="1"/>
  <c r="AP16" i="40"/>
  <c r="U16" i="40" s="1"/>
  <c r="X17" i="40"/>
  <c r="C17" i="40" s="1"/>
  <c r="Y17" i="40"/>
  <c r="D17" i="40" s="1"/>
  <c r="Z17" i="40"/>
  <c r="E17" i="40" s="1"/>
  <c r="AA17" i="40"/>
  <c r="F17" i="40" s="1"/>
  <c r="AB17" i="40"/>
  <c r="G17" i="40" s="1"/>
  <c r="AC17" i="40"/>
  <c r="H17" i="40" s="1"/>
  <c r="AD17" i="40"/>
  <c r="I17" i="40" s="1"/>
  <c r="AE17" i="40"/>
  <c r="J17" i="40" s="1"/>
  <c r="AF17" i="40"/>
  <c r="K17" i="40" s="1"/>
  <c r="AG17" i="40"/>
  <c r="L17" i="40" s="1"/>
  <c r="AH17" i="40"/>
  <c r="M17" i="40" s="1"/>
  <c r="AI17" i="40"/>
  <c r="N17" i="40" s="1"/>
  <c r="AJ17" i="40"/>
  <c r="O17" i="40" s="1"/>
  <c r="AK17" i="40"/>
  <c r="P17" i="40" s="1"/>
  <c r="AL17" i="40"/>
  <c r="Q17" i="40" s="1"/>
  <c r="AM17" i="40"/>
  <c r="R17" i="40" s="1"/>
  <c r="AN17" i="40"/>
  <c r="S17" i="40" s="1"/>
  <c r="AO17" i="40"/>
  <c r="T17" i="40" s="1"/>
  <c r="AP17" i="40"/>
  <c r="U17" i="40" s="1"/>
  <c r="X18" i="40"/>
  <c r="C18" i="40" s="1"/>
  <c r="Y18" i="40"/>
  <c r="D18" i="40" s="1"/>
  <c r="Z18" i="40"/>
  <c r="E18" i="40" s="1"/>
  <c r="AA18" i="40"/>
  <c r="F18" i="40" s="1"/>
  <c r="AB18" i="40"/>
  <c r="G18" i="40" s="1"/>
  <c r="AC18" i="40"/>
  <c r="H18" i="40" s="1"/>
  <c r="AD18" i="40"/>
  <c r="I18" i="40" s="1"/>
  <c r="AE18" i="40"/>
  <c r="J18" i="40" s="1"/>
  <c r="AF18" i="40"/>
  <c r="K18" i="40" s="1"/>
  <c r="AG18" i="40"/>
  <c r="L18" i="40" s="1"/>
  <c r="AH18" i="40"/>
  <c r="M18" i="40" s="1"/>
  <c r="AI18" i="40"/>
  <c r="N18" i="40" s="1"/>
  <c r="AJ18" i="40"/>
  <c r="O18" i="40" s="1"/>
  <c r="AK18" i="40"/>
  <c r="P18" i="40" s="1"/>
  <c r="AL18" i="40"/>
  <c r="Q18" i="40" s="1"/>
  <c r="AM18" i="40"/>
  <c r="R18" i="40" s="1"/>
  <c r="AN18" i="40"/>
  <c r="S18" i="40" s="1"/>
  <c r="AO18" i="40"/>
  <c r="T18" i="40" s="1"/>
  <c r="AP18" i="40"/>
  <c r="U18" i="40" s="1"/>
  <c r="X19" i="40"/>
  <c r="C19" i="40" s="1"/>
  <c r="Y19" i="40"/>
  <c r="D19" i="40" s="1"/>
  <c r="Z19" i="40"/>
  <c r="E19" i="40" s="1"/>
  <c r="AA19" i="40"/>
  <c r="F19" i="40" s="1"/>
  <c r="AB19" i="40"/>
  <c r="G19" i="40" s="1"/>
  <c r="AC19" i="40"/>
  <c r="H19" i="40" s="1"/>
  <c r="AD19" i="40"/>
  <c r="I19" i="40" s="1"/>
  <c r="AE19" i="40"/>
  <c r="J19" i="40" s="1"/>
  <c r="AF19" i="40"/>
  <c r="K19" i="40" s="1"/>
  <c r="AG19" i="40"/>
  <c r="L19" i="40" s="1"/>
  <c r="AH19" i="40"/>
  <c r="M19" i="40" s="1"/>
  <c r="AI19" i="40"/>
  <c r="N19" i="40" s="1"/>
  <c r="AJ19" i="40"/>
  <c r="O19" i="40" s="1"/>
  <c r="AK19" i="40"/>
  <c r="P19" i="40" s="1"/>
  <c r="AL19" i="40"/>
  <c r="Q19" i="40" s="1"/>
  <c r="AM19" i="40"/>
  <c r="R19" i="40" s="1"/>
  <c r="AN19" i="40"/>
  <c r="S19" i="40" s="1"/>
  <c r="AO19" i="40"/>
  <c r="T19" i="40" s="1"/>
  <c r="AP19" i="40"/>
  <c r="U19" i="40" s="1"/>
  <c r="F24" i="20" l="1"/>
  <c r="G35" i="16" l="1"/>
  <c r="F35" i="16"/>
  <c r="E35" i="16"/>
  <c r="F34" i="16"/>
  <c r="E34" i="16"/>
  <c r="G30" i="16"/>
  <c r="F30" i="16"/>
  <c r="E30" i="16"/>
  <c r="F29" i="16"/>
  <c r="E29" i="16"/>
  <c r="M25" i="16"/>
  <c r="E40" i="16" s="1"/>
  <c r="P24" i="16"/>
  <c r="O24" i="16"/>
  <c r="N24" i="16"/>
  <c r="M24" i="16"/>
  <c r="L24" i="16"/>
  <c r="K24" i="16"/>
  <c r="J24" i="16"/>
  <c r="G24" i="16"/>
  <c r="G12" i="16" s="1"/>
  <c r="G41" i="16" s="1"/>
  <c r="F24" i="16"/>
  <c r="F12" i="16" s="1"/>
  <c r="F41" i="16" s="1"/>
  <c r="E24" i="16"/>
  <c r="H23" i="16"/>
  <c r="H22" i="16"/>
  <c r="J20" i="16"/>
  <c r="M20" i="16" s="1"/>
  <c r="O19" i="16"/>
  <c r="N19" i="16"/>
  <c r="K20" i="16" s="1"/>
  <c r="N20" i="16" s="1"/>
  <c r="N21" i="16" s="1"/>
  <c r="M19" i="16"/>
  <c r="L19" i="16"/>
  <c r="K19" i="16"/>
  <c r="J19" i="16"/>
  <c r="G19" i="16"/>
  <c r="F19" i="16"/>
  <c r="E19" i="16"/>
  <c r="H18" i="16"/>
  <c r="H17" i="16"/>
  <c r="G11" i="16"/>
  <c r="F11" i="16"/>
  <c r="F36" i="16" s="1"/>
  <c r="E11" i="16"/>
  <c r="E36" i="16" s="1"/>
  <c r="H10" i="16"/>
  <c r="H35" i="16" s="1"/>
  <c r="H9" i="16"/>
  <c r="H11" i="16" s="1"/>
  <c r="G6" i="16"/>
  <c r="G31" i="16" s="1"/>
  <c r="F6" i="16"/>
  <c r="F31" i="16" s="1"/>
  <c r="E6" i="16"/>
  <c r="E31" i="16" s="1"/>
  <c r="D6" i="16"/>
  <c r="H5" i="16"/>
  <c r="H4" i="16"/>
  <c r="H29" i="16" s="1"/>
  <c r="N25" i="16" l="1"/>
  <c r="F40" i="16" s="1"/>
  <c r="H19" i="16"/>
  <c r="O25" i="16"/>
  <c r="G40" i="16" s="1"/>
  <c r="J25" i="16"/>
  <c r="H6" i="16"/>
  <c r="H31" i="16" s="1"/>
  <c r="K25" i="16"/>
  <c r="J21" i="16"/>
  <c r="L25" i="16"/>
  <c r="E12" i="16"/>
  <c r="E41" i="16" s="1"/>
  <c r="K21" i="16"/>
  <c r="H24" i="16"/>
  <c r="Q24" i="16"/>
  <c r="M21" i="16"/>
  <c r="H36" i="16"/>
  <c r="Q25" i="16"/>
  <c r="H12" i="16" s="1"/>
  <c r="G36" i="16"/>
  <c r="H34" i="16"/>
  <c r="H30" i="16"/>
  <c r="L20" i="16"/>
  <c r="O20" i="16" s="1"/>
  <c r="O21" i="16" s="1"/>
  <c r="L21" i="1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capital64" type="1" refreshedVersion="4" savePassword="1" saveData="1">
    <dbPr connection="DSN=capital64;UID=stockread;PWD=stockread;DBQ=CAPITAL;DBA=W;APA=T;EXC=F;FEN=T;QTO=T;FRC=10;FDL=10;LOB=T;RST=T;BTD=F;BNF=F;BAM=IfAllSuccessful;NUM=US;DPM=F;MTS=T;MDI=F;CSR=F;FWC=F;FBS=64000;TLO=O;MLD=0;ODA=F;STE=F;TSZ=8192;AST=FLOAT;" command="SELECT * FROM STOCK.V_CALCULOS V_CALCULOS_x000d__x000a_WHERE (V_CALCULOS.CODNIV1=9) AND (V_CALCULOS.CODNIV2=6525) AND  (V_CALCULOS.CODNIV3 IN (6520,6521,6522,6523,6524,6566,6567,6568,6569,6570,6573)) AND (V_CALCULOS.CODNIV4=6526) AND (V_CALCULOS.CODNIV5=6528) AND V_CALCULOS.CODUNIDAD=54 AND_x000d__x000a_ANYO&gt;=1985"/>
  </connection>
  <connection id="2" xr16:uid="{00000000-0015-0000-FFFF-FFFF01000000}" name="Consulta desde capital641" type="1" refreshedVersion="4" savePassword="1" saveData="1">
    <dbPr connection="DSN=capital64;UID=stockread;PWD=stockread;DBQ=CAPITAL;DBA=W;APA=T;EXC=F;FEN=T;QTO=T;FRC=10;FDL=10;LOB=T;RST=T;BTD=F;BNF=F;BAM=IfAllSuccessful;NUM=US;DPM=F;MTS=T;MDI=F;CSR=F;FWC=F;FBS=64000;TLO=O;MLD=0;ODA=F;STE=F;TSZ=8192;AST=FLOAT;" command="SELECT * FROM STOCK.V_CALCULOS V_CALCULOS_x000d__x000a_WHERE (V_CALCULOS.CODNIV1=9) AND (V_CALCULOS.CODNIV2=6525) AND  (V_CALCULOS.CODNIV3 IN (6520,6522,6523,6524,6566,6568,6569,6570)) AND (V_CALCULOS.CODNIV4=6526) AND (V_CALCULOS.CODNIV5=6528) AND V_CALCULOS.CODUNIDAD=54 AND_x000d__x000a_ANYO&gt;=1985"/>
  </connection>
  <connection id="3" xr16:uid="{00000000-0015-0000-FFFF-FFFF02000000}" name="Consulta desde capital642" type="1" refreshedVersion="4" savePassword="1" saveData="1">
    <dbPr connection="DSN=capital64;UID=stockread;PWD=stockread;DBQ=CAPITAL;DBA=W;APA=T;EXC=F;FEN=T;QTO=T;FRC=10;FDL=10;LOB=T;RST=T;BTD=F;BNF=F;BAM=IfAllSuccessful;NUM=US;DPM=F;MTS=T;MDI=F;CSR=F;FWC=F;FBS=64000;TLO=O;MLD=0;ODA=F;STE=F;TSZ=8192;AST=FLOAT;" command="SELECT * FROM STOCK.V_CALCULOS_x000d__x000a_WHERE V_CALCULOS.CODNIV1=6404 AND V_CALCULOS.CODNIV3 in (2004,2005,2006,2007, 2008,2009,2040,2041,2030, 2025) and V_CALCULOS.CODNIV5=1032 and  V_CALCULOS.CODUNIDAD=1_x000d__x000a_and ANYO&gt;=1985 and ANYO&lt;=2016"/>
  </connection>
  <connection id="4" xr16:uid="{00000000-0015-0000-FFFF-FFFF03000000}" name="Consulta desde capital643" type="1" refreshedVersion="4" savePassword="1" saveData="1">
    <dbPr connection="DSN=capital64;UID=stockread;PWD=stockread;DBQ=CAPITAL;DBA=W;APA=T;EXC=F;FEN=T;QTO=T;FRC=10;FDL=10;LOB=T;RST=T;BTD=F;BNF=F;BAM=IfAllSuccessful;NUM=US;DPM=F;MTS=T;MDI=F;CSR=F;FWC=F;FBS=64000;TLO=O;MLD=0;ODA=F;STE=F;TSZ=8192;AST=FLOAT;" command="SELECT * FROM STOCK.V_CALCULOS_x000d__x000a_WHERE V_CALCULOS.CODNIV1=9 AND V_CALCULOS.CODNIV3 in (2004,2005,2006,2007, 2008,2009,2040,2041,2030, 2025) and V_CALCULOS.CODNIV5=1032 and  V_CALCULOS.CODUNIDAD=54_x000d__x000a_and ANYO&gt;=1985 and ANYO&lt;=2016"/>
  </connection>
</connections>
</file>

<file path=xl/sharedStrings.xml><?xml version="1.0" encoding="utf-8"?>
<sst xmlns="http://schemas.openxmlformats.org/spreadsheetml/2006/main" count="5187" uniqueCount="1635">
  <si>
    <t>PIBpm</t>
  </si>
  <si>
    <t>Miles de euros</t>
  </si>
  <si>
    <t>PESO DE LAS INFRAESTRUCTURAS DE TRANSPORTE SOBRE EL PIB</t>
  </si>
  <si>
    <t>Infraestructuras de transporte</t>
  </si>
  <si>
    <t>Infraestructuras viarias</t>
  </si>
  <si>
    <t>Infraestructuras ferroviarias</t>
  </si>
  <si>
    <t>Infraestructuras aeroportuarias</t>
  </si>
  <si>
    <t>Infraestructuras portuarias</t>
  </si>
  <si>
    <t>Infr. de transporte</t>
  </si>
  <si>
    <t>Porcentaje</t>
  </si>
  <si>
    <t>Año</t>
  </si>
  <si>
    <t>GRÁFICO 1. INVERSIÓN BRUTA EN INFRAESTRUCTURAS DE TRANSPORTE</t>
  </si>
  <si>
    <t>GRÁFICO 2. PESO DE LA INVERSIÓN BRUTA EN INFRAESTRUCTURAS DE TRANSPORTE SOBRE EL PIB. PORCENTAJE</t>
  </si>
  <si>
    <t>Niveles</t>
  </si>
  <si>
    <t>Miles de euros corrientes</t>
  </si>
  <si>
    <t>Millones de euros corrientes</t>
  </si>
  <si>
    <t>Inf. viarias</t>
  </si>
  <si>
    <t>Infr. ferroviarias</t>
  </si>
  <si>
    <t>Infr. aeroportuarias</t>
  </si>
  <si>
    <t>Inf. portuarias</t>
  </si>
  <si>
    <t>PIB precios mercado</t>
  </si>
  <si>
    <t>1985-2018</t>
  </si>
  <si>
    <t>1985-2007</t>
  </si>
  <si>
    <t>2007-2013</t>
  </si>
  <si>
    <t>2013-2018</t>
  </si>
  <si>
    <t>Total infraestructuras de transporte</t>
  </si>
  <si>
    <t>AA.PP.</t>
  </si>
  <si>
    <t>Administración central</t>
  </si>
  <si>
    <t>Comunidades autónomas</t>
  </si>
  <si>
    <t>Corporaciones locales</t>
  </si>
  <si>
    <t>Otros agentes</t>
  </si>
  <si>
    <t>Otros agentes (autopistas de peaje)</t>
  </si>
  <si>
    <t>Otros agentes (ADIF, RENFE, FEVE y otros ff.cc.)</t>
  </si>
  <si>
    <t>Otros agentes (AENA y aeropuertos privados)</t>
  </si>
  <si>
    <t>Otros agentes (Puertos del Estado)</t>
  </si>
  <si>
    <t xml:space="preserve"> INVERSIÓN BRUTA NOMINAL EN INFRAESTRUCTURAS DE TRANSPORTE POR AGENTES. 1985-2018 
(Porcentaje sobre la inversión total en infraestructuras de transporte, promedio del periodo)</t>
  </si>
  <si>
    <t>Fuente: Dirección General de Fondos Europeos</t>
  </si>
  <si>
    <t>% Infraestructruas</t>
  </si>
  <si>
    <t>Total</t>
  </si>
  <si>
    <t>2014 - 2020</t>
  </si>
  <si>
    <t>2007 - 2013</t>
  </si>
  <si>
    <t>2000 - 2006</t>
  </si>
  <si>
    <t>INVERSIÓN EN INFRAESTRUCTURAS DE TRANSPORTE Y PESO DE LAS INFRAESTRUCTURAS DE TRANSPORTE SOBRE EL PIB</t>
  </si>
  <si>
    <t>GRÁFICO 3. PESO DE LA INVERSIÓN BRUTA EN INFRAESTRUCTURAS DE TRANSPORTE SOBRE EL PIB  1985-2018. PORCENTAJE</t>
  </si>
  <si>
    <t>ÍNDICE 1975=100 y 2007=100</t>
  </si>
  <si>
    <t>Denominación</t>
  </si>
  <si>
    <t>t</t>
  </si>
  <si>
    <t>t+1</t>
  </si>
  <si>
    <t>t+2</t>
  </si>
  <si>
    <t>t+3</t>
  </si>
  <si>
    <t>t+4</t>
  </si>
  <si>
    <t>t+5</t>
  </si>
  <si>
    <t>t+6</t>
  </si>
  <si>
    <t>t+7</t>
  </si>
  <si>
    <t>t+8</t>
  </si>
  <si>
    <t>t+9</t>
  </si>
  <si>
    <t>t+10</t>
  </si>
  <si>
    <t>t+11</t>
  </si>
  <si>
    <t>1975=100</t>
  </si>
  <si>
    <t>2007=100</t>
  </si>
  <si>
    <t>Inversión</t>
  </si>
  <si>
    <t>Peso infraestructuras de transporte/PIB</t>
  </si>
  <si>
    <t>1994 - 1999</t>
  </si>
  <si>
    <t>Gasto ejecutado</t>
  </si>
  <si>
    <t>Cohesión</t>
  </si>
  <si>
    <t>FEDER</t>
  </si>
  <si>
    <t>Ayuda derivada del gasto</t>
  </si>
  <si>
    <t>TOTAL</t>
  </si>
  <si>
    <t>% SOBRE TOTAL</t>
  </si>
  <si>
    <t>Nota: La ejecución de una inversión dada (Gasto ejecutado) conlleva un retorno de ayuda FEDER o Cohesión en función de la tasa de cofinanciación que se de en la CCAA / periodo en el que se desarrolle la operación, siendo la diferencia entre ambos conceptos la aportación nacional con la que debe contribuir el estado miembro. Por tanto, Gasto = Ayuda + Nacional</t>
  </si>
  <si>
    <t>2000-2020</t>
  </si>
  <si>
    <t>TOTAL1</t>
  </si>
  <si>
    <t>TOTAL2</t>
  </si>
  <si>
    <t>%</t>
  </si>
  <si>
    <t>% A / B</t>
  </si>
  <si>
    <t>% AVF</t>
  </si>
  <si>
    <t>FONDOS EUROPEOS DEDICADOS INFRAESTRUCTURAS Y ALTA VELOCIDAD</t>
  </si>
  <si>
    <t>INVERSIÓN DE LA INVERSIÓN EN INFRAESTRUCTURAS DE TRANSPORTE</t>
  </si>
  <si>
    <t>GRAFICO 6. ECOLUCIÓN DE LA INVERSIÓN BRUTA REAL EN INFRAESTRUCTURAS DE TRANSPORTE EN LAS FASES DE RECESIÓN Y RECUPERACIÓN CÍCLICA. INDICE 1975, 2007 = 100</t>
  </si>
  <si>
    <t>Millones de euros constantes</t>
  </si>
  <si>
    <t>1995=100</t>
  </si>
  <si>
    <t>Gasto público neto</t>
  </si>
  <si>
    <t>Inversión en infraestructuras de transporte</t>
  </si>
  <si>
    <t>C) CCAA</t>
  </si>
  <si>
    <t>D) CCLL</t>
  </si>
  <si>
    <t>Evolución del gasto público neto y la inversión en infraestructuras de transprote por AAPP, 1995-2017 (1995=100)</t>
  </si>
  <si>
    <t>Total AAPP</t>
  </si>
  <si>
    <t>España=100</t>
  </si>
  <si>
    <t>ORDENADO POR 1985-2018</t>
  </si>
  <si>
    <t>NUM</t>
  </si>
  <si>
    <t>COMUNIDADES AUTÓNOMAS</t>
  </si>
  <si>
    <t>RANKING 1985-2018</t>
  </si>
  <si>
    <t>Andalucía</t>
  </si>
  <si>
    <t>Cataluña</t>
  </si>
  <si>
    <t>Aragón</t>
  </si>
  <si>
    <t>Principado de Asturias</t>
  </si>
  <si>
    <t>P. de Asturias</t>
  </si>
  <si>
    <t>C. de Madrid</t>
  </si>
  <si>
    <t>Illes Balears</t>
  </si>
  <si>
    <t>I. Balears</t>
  </si>
  <si>
    <t>Castilla y León</t>
  </si>
  <si>
    <t>Canarias</t>
  </si>
  <si>
    <t>Galicia</t>
  </si>
  <si>
    <t>Cantabria</t>
  </si>
  <si>
    <t>C. Valenciana</t>
  </si>
  <si>
    <t>Castilla-La Mancha</t>
  </si>
  <si>
    <t>País Vasco</t>
  </si>
  <si>
    <t>Comunitat Valenciana</t>
  </si>
  <si>
    <t>Extremadura</t>
  </si>
  <si>
    <t>Comunidad de Madrid</t>
  </si>
  <si>
    <t>R. de Murcia</t>
  </si>
  <si>
    <t>Región de Murcia</t>
  </si>
  <si>
    <t>Comunidad Foral de Navarra</t>
  </si>
  <si>
    <t>C. F. de Navarra</t>
  </si>
  <si>
    <t>La Rioja</t>
  </si>
  <si>
    <t>Ciudad autónoma de Ceuta</t>
  </si>
  <si>
    <t>C. a. de Ceuta</t>
  </si>
  <si>
    <t>C. a. de Melilla</t>
  </si>
  <si>
    <t>Ciudad autónoma de Melilla</t>
  </si>
  <si>
    <t>España</t>
  </si>
  <si>
    <t>GRAFICO 8. INVERSIÓN BRUTA NOMINAL 1985-2018. PORCENTAJE SOBRE EL TOTAL</t>
  </si>
  <si>
    <t>Fuente: MITMA e Ivie</t>
  </si>
  <si>
    <t>INVERSIÓN EN INFRAESTRUCTURAS DE TRANSPORTE POR HABITANTE</t>
  </si>
  <si>
    <t>Euros de 2010 por habitante</t>
  </si>
  <si>
    <t>GRÁFICO 8 INVERSIÓN BRUTA EN INFRAESTRUCTURAS DE TRANSPORTE POR HABITANTE. 1985-2018</t>
  </si>
  <si>
    <t>(Miles de euros de 2010 por habitante)</t>
  </si>
  <si>
    <t>INVERSIÓN EN INFRAESTRUCTURAS DE TRANSPORTE</t>
  </si>
  <si>
    <t>EVOLUCIÓN DEL STOCK NETO DE INFRAESTRUCTURAS PÚBLICAS E INDICADORES ECONÓMICOS BÁSICOS</t>
  </si>
  <si>
    <t>TASA DE VARIACIÓN</t>
  </si>
  <si>
    <t>Capital neto infr. de Transporte</t>
  </si>
  <si>
    <t>Total capital neto</t>
  </si>
  <si>
    <t>PIB real</t>
  </si>
  <si>
    <t>Población</t>
  </si>
  <si>
    <t>ÍNDICE</t>
  </si>
  <si>
    <t>Capital neto infr. de transporte</t>
  </si>
  <si>
    <t>2000=100</t>
  </si>
  <si>
    <t>Capital neto total</t>
  </si>
  <si>
    <t/>
  </si>
  <si>
    <t>GRÁFICO 10 EVOLUCIÓN DEL CAPITAL NETO REAL EN INFRAESTRUCTURAS DE TRANSPORTE Y OTROS INDICADORTES ECONÓMICOS BÁSICOS. 1985-2018 (1985=100)</t>
  </si>
  <si>
    <t>EVOLUCIÓN DEL STOCK NETO DE INFRAESTRUCTURAS PÚBLICAS</t>
  </si>
  <si>
    <t>TASA DE VARIACIÓN REAL</t>
  </si>
  <si>
    <t>Infr. viarias</t>
  </si>
  <si>
    <t>porcentaje</t>
  </si>
  <si>
    <t>Infr. portuarias</t>
  </si>
  <si>
    <t>Total economía</t>
  </si>
  <si>
    <t>1985=100</t>
  </si>
  <si>
    <t>GRÁFICO 11 EVOLUCIÓN DEL CAPITAL NETO REAL EN INFRAESTRUCTURAS DE 'TRANSPORTE. 1985-2018 (1985=100)</t>
  </si>
  <si>
    <t>CAPITAL NETO INFRAESTRUCTURAS DE TRANSPORTE</t>
  </si>
  <si>
    <t>RANKING 2015</t>
  </si>
  <si>
    <t>RANKING 2018</t>
  </si>
  <si>
    <t>PROVINCIAS</t>
  </si>
  <si>
    <t>Almería</t>
  </si>
  <si>
    <t>Barcelona</t>
  </si>
  <si>
    <t>Cádiz</t>
  </si>
  <si>
    <t>Madrid</t>
  </si>
  <si>
    <t>Córdoba</t>
  </si>
  <si>
    <t>València/Valencia</t>
  </si>
  <si>
    <t>Granada</t>
  </si>
  <si>
    <t>Asturias</t>
  </si>
  <si>
    <t>Huelva</t>
  </si>
  <si>
    <t>Málaga</t>
  </si>
  <si>
    <t>Jaén</t>
  </si>
  <si>
    <t>A Coruña</t>
  </si>
  <si>
    <t>Bizkaia</t>
  </si>
  <si>
    <t>Sevilla</t>
  </si>
  <si>
    <t>Alacant/Alicante</t>
  </si>
  <si>
    <t>Huesca</t>
  </si>
  <si>
    <t>Pontevedra</t>
  </si>
  <si>
    <t>Teruel</t>
  </si>
  <si>
    <t>Tarragona</t>
  </si>
  <si>
    <t>Zaragoza</t>
  </si>
  <si>
    <t>León</t>
  </si>
  <si>
    <t>Las Palmas</t>
  </si>
  <si>
    <t>Girona</t>
  </si>
  <si>
    <t>Santa Cruz de Tenerife</t>
  </si>
  <si>
    <t>Ávila</t>
  </si>
  <si>
    <t>Murcia</t>
  </si>
  <si>
    <t>Burgos</t>
  </si>
  <si>
    <t>Toledo</t>
  </si>
  <si>
    <t>Palencia</t>
  </si>
  <si>
    <t>Lugo</t>
  </si>
  <si>
    <t>Salamanca</t>
  </si>
  <si>
    <t>Ourense</t>
  </si>
  <si>
    <t>Segovia</t>
  </si>
  <si>
    <t>Soria</t>
  </si>
  <si>
    <t>Cuenca</t>
  </si>
  <si>
    <t>Valladolid</t>
  </si>
  <si>
    <t>Gipuzkoa</t>
  </si>
  <si>
    <t>Zamora</t>
  </si>
  <si>
    <t>Lleida</t>
  </si>
  <si>
    <t>Albacete</t>
  </si>
  <si>
    <t>Ciudad Real</t>
  </si>
  <si>
    <t>Guadalajara</t>
  </si>
  <si>
    <t>Castelló/Castellón</t>
  </si>
  <si>
    <t>Cáceres</t>
  </si>
  <si>
    <t>Navarra</t>
  </si>
  <si>
    <t>Badajoz</t>
  </si>
  <si>
    <t>Araba/Álava</t>
  </si>
  <si>
    <t>Ceuta</t>
  </si>
  <si>
    <t>Melilla</t>
  </si>
  <si>
    <t>GRÁFICO 12 CAPITAL NETO NOMINAL EN INFRAESTRUCTURAS DE TRANSPORTE DISTRIBUCIÓN POR CC.AA. Y PROVINCIAS. 1985, 2007 y 2018 (PORCENTAJE, ESPAÑA=100)</t>
  </si>
  <si>
    <r>
      <rPr>
        <b/>
        <sz val="8"/>
        <color theme="1"/>
        <rFont val="Arial"/>
        <family val="2"/>
      </rPr>
      <t>Nota</t>
    </r>
    <r>
      <rPr>
        <sz val="8"/>
        <color theme="1"/>
        <rFont val="Arial"/>
        <family val="2"/>
      </rPr>
      <t>: Entre paréntesis el estadístico t</t>
    </r>
  </si>
  <si>
    <t>GRÁFICO 14 CAPITAL NETO NOMINAL EN INFRAESTRUCTURAS DE TRANSPORTE Y PIB NOMINAL, 2018 (PORCENTAJE)</t>
  </si>
  <si>
    <t>GRÁFICO 15 CAPITAL NETO NOMINAL EN INFRAESTRUCTURAS DE TRANSPORTE Y SUPERFICIE, 2018 (PORCENTAJE)</t>
  </si>
  <si>
    <t>ABREVIATURA</t>
  </si>
  <si>
    <t>%KINF</t>
  </si>
  <si>
    <t>%POB</t>
  </si>
  <si>
    <t>Constante</t>
  </si>
  <si>
    <t>Coeficiente</t>
  </si>
  <si>
    <t>Error típico coef</t>
  </si>
  <si>
    <t>R²</t>
  </si>
  <si>
    <t>F</t>
  </si>
  <si>
    <t>Suma cuad reg</t>
  </si>
  <si>
    <t>Estadístico t</t>
  </si>
  <si>
    <t>Coeficiente de correlación*</t>
  </si>
  <si>
    <t>AND</t>
  </si>
  <si>
    <t>CCAA</t>
  </si>
  <si>
    <t>ARA</t>
  </si>
  <si>
    <t>AST</t>
  </si>
  <si>
    <t>BAL</t>
  </si>
  <si>
    <t>CANA</t>
  </si>
  <si>
    <t>CANT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</si>
  <si>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</si>
  <si>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</si>
  <si>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</si>
  <si>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</si>
  <si>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</si>
  <si>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</si>
  <si>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</si>
  <si>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</si>
  <si>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</si>
  <si>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</si>
  <si>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RIO</t>
  </si>
  <si>
    <t>CEU</t>
  </si>
  <si>
    <t>MEL</t>
  </si>
  <si>
    <t>ES</t>
  </si>
  <si>
    <t>MIN</t>
  </si>
  <si>
    <t>MAX</t>
  </si>
  <si>
    <t>%PIB</t>
  </si>
  <si>
    <t>%SUP</t>
  </si>
  <si>
    <t>GRÁFICO 13 CAPITAL NETO NOMINAL EN INFRAESTRUCTURAS DE TRANSPORTE EN RELACIÓN CON LA POBLACIÓN</t>
  </si>
  <si>
    <t>CAPITAL NETO NOMINAL EN INFRAESTRUCTURAS DE TRANSPORTE EN RELACIÓN CON LA POBLACIÓN</t>
  </si>
  <si>
    <t>CAPITAL NETO NOMINAL EN INFRAESTRUCTURAS DE TRANSPORTE Y PIB NOMINAL, 2018 (PORCENTAJE)</t>
  </si>
  <si>
    <t>CAPITAL NETO EN INFRAESTRUCTURAS DE TRANSPORTE POR HABITANTE</t>
  </si>
  <si>
    <t>España sin CYM</t>
  </si>
  <si>
    <t>Coeficiente de variación sin CYM SIMPLE</t>
  </si>
  <si>
    <t>Coeficiente de variación sin CYM PONDERADO</t>
  </si>
  <si>
    <t>Coeficiente de variación SIMPLE sin CYM</t>
  </si>
  <si>
    <t>CAPITAL NETO EN INFRAESTRUCTURAS DE TRANSPORTE/PIB</t>
  </si>
  <si>
    <t>CAPITAL NETO EN INFRAESTRUCTURAS DE TRANSPORTE POR KM²</t>
  </si>
  <si>
    <t>Miles de euros de 2010 por km²</t>
  </si>
  <si>
    <r>
      <rPr>
        <b/>
        <sz val="8"/>
        <color theme="1"/>
        <rFont val="Arial"/>
        <family val="2"/>
      </rPr>
      <t>Nota</t>
    </r>
    <r>
      <rPr>
        <sz val="8"/>
        <color theme="1"/>
        <rFont val="Arial"/>
        <family val="2"/>
      </rPr>
      <t>: No incluye a Ceuta y Melilla en todos los casos y a Canarias y sus provincias (Santa Cruz de Tenerife y Las Palmas de Gran Canaria)</t>
    </r>
  </si>
  <si>
    <t>en infraestructuras ferroviarias</t>
  </si>
  <si>
    <t>Euros de capital por cada mil euros de producto</t>
  </si>
  <si>
    <r>
      <t>B</t>
    </r>
    <r>
      <rPr>
        <b/>
        <sz val="9.5"/>
        <color theme="4"/>
        <rFont val="Century Gothic"/>
        <family val="2"/>
      </rPr>
      <t xml:space="preserve">-CONVERGENCIA EN CAPITAL NETO REAL EN INFRAESTRUCTURAS DE TRANSPORTE. 1985-2018. </t>
    </r>
    <r>
      <rPr>
        <b/>
        <sz val="11"/>
        <color theme="4"/>
        <rFont val="Century Gothic"/>
        <family val="2"/>
      </rPr>
      <t>(COEFICIENTE DE VARIACIÓN)</t>
    </r>
  </si>
  <si>
    <t>GRÁFICOS 16 Y 17</t>
  </si>
  <si>
    <t>Inversión NETA</t>
  </si>
  <si>
    <t>Consumo de capital fijo</t>
  </si>
  <si>
    <t>g) Infraestructuras portuarias</t>
  </si>
  <si>
    <t>f) Infraestructuras aeroportuarias</t>
  </si>
  <si>
    <t>c) Infraestructuras ferroviarias</t>
  </si>
  <si>
    <t>b) Infraestructuras viarias</t>
  </si>
  <si>
    <t>a) Total infraestructuras de transporte</t>
  </si>
  <si>
    <t>GRÁFICO 18 EVOLUCIÓN REAL DE LA INVERSIÓN BRUTA, INVERSIÓN NETA Y CONSUMO DE CAPITAL FIJO. 'INFRAESTRUCTURAS DE TRANSPORTE. ESPAÑA, 2000-2018 (MILLONES DE EUROS DE 2010)</t>
  </si>
  <si>
    <t>€ CONSTANTES (2010)</t>
  </si>
  <si>
    <t>Inversión bruta</t>
  </si>
  <si>
    <t>INVERSIÓN BRUTA, INVERSIÓN NETA Y CONSUMO DE CAPITAL FIJO. INFRAESTRUCTURAS DE TRANSPORTE</t>
  </si>
  <si>
    <t>Inversión neta</t>
  </si>
  <si>
    <t>Edad</t>
  </si>
  <si>
    <t>+40</t>
  </si>
  <si>
    <t>35-40</t>
  </si>
  <si>
    <t>30-35</t>
  </si>
  <si>
    <t>25-30</t>
  </si>
  <si>
    <t>20-25</t>
  </si>
  <si>
    <t>15-20</t>
  </si>
  <si>
    <t>10-15</t>
  </si>
  <si>
    <t>5-10</t>
  </si>
  <si>
    <t>0-5</t>
  </si>
  <si>
    <t>más de 10</t>
  </si>
  <si>
    <t>más de 15</t>
  </si>
  <si>
    <t>más de 20</t>
  </si>
  <si>
    <t>Edad del stock de Infraestructuras de transporte</t>
  </si>
  <si>
    <t>GRÁFICO 19 ENVEJECIMIENTO DEL STOCK DE INFRAESTRUCTURAS DE TRANSPORTE PORCENTAJE DE INVERSIONES CON MÁS DE 10 y 20 AÑOS. ESPAÑA, 2000-2018</t>
  </si>
  <si>
    <t>Spain AIREF</t>
  </si>
  <si>
    <t>Road infrastructure</t>
  </si>
  <si>
    <t>Millions of 2010 euros</t>
  </si>
  <si>
    <t>Spain</t>
  </si>
  <si>
    <t>Persons, Thousands</t>
  </si>
  <si>
    <t>Rail infrastructure</t>
  </si>
  <si>
    <t>France</t>
  </si>
  <si>
    <t>Airport infrastructure</t>
  </si>
  <si>
    <t>Germany</t>
  </si>
  <si>
    <t>Port infrastructure</t>
  </si>
  <si>
    <t>Italy</t>
  </si>
  <si>
    <t>Transport infrastructure</t>
  </si>
  <si>
    <t>United Kingdom</t>
  </si>
  <si>
    <t>United States</t>
  </si>
  <si>
    <t>Spain OECD</t>
  </si>
  <si>
    <t>France OECD</t>
  </si>
  <si>
    <t>Germany OECD</t>
  </si>
  <si>
    <t>Italy OECD</t>
  </si>
  <si>
    <t>United Kingdom OECD</t>
  </si>
  <si>
    <t>United States OECD</t>
  </si>
  <si>
    <t>(Millones de euros de 2010)</t>
  </si>
  <si>
    <t>GRÁFICO 21.1 INVERSIÓN BRUTA EN INFRAESTRUCTURAS DE TRANSPORTE. 1995-2017 COMPARACIONES INTERNACIONALES</t>
  </si>
  <si>
    <t>(Porcentaje)</t>
  </si>
  <si>
    <t>Millions of euros</t>
  </si>
  <si>
    <t>(Euros de 2010 por habitante)</t>
  </si>
  <si>
    <t>Spain FBBVA-IVIE</t>
  </si>
  <si>
    <t>2010 euros per inhabitant</t>
  </si>
  <si>
    <t>GRÁFICO 21.3. INVERSIÓN BRUTA EN INFRAESTRUCTURAS DE TRANSPORTE/POBLACIÓN. 1995-2017 COMPARACIONES INTERNACIONALES</t>
  </si>
  <si>
    <t>INVERSIÓN EN INFRAESTRUCTURAS/PIB</t>
  </si>
  <si>
    <t>PIB</t>
  </si>
  <si>
    <t>INVERSIÓN EN INFRAESTRUCTURAS/POBLACIÓN</t>
  </si>
  <si>
    <t>INVERSIÓN EN INFRAESTRUCTURAS</t>
  </si>
  <si>
    <t>POBLACIÓN</t>
  </si>
  <si>
    <t>(Miles de euros por km²)</t>
  </si>
  <si>
    <t>2010 thousand euros per square kilometre</t>
  </si>
  <si>
    <t>Square kilometres</t>
  </si>
  <si>
    <t>Última actualización</t>
  </si>
  <si>
    <t>INVERSIÓN EN INFRAESTRUCTURAS/SUPERFICIE</t>
  </si>
  <si>
    <t>SUPERFICIE</t>
  </si>
  <si>
    <t>a) Infraestructuras viarias</t>
  </si>
  <si>
    <t>b) Infraestructuras ferroviarias</t>
  </si>
  <si>
    <t>c) Infraestructuras aeroportuarias</t>
  </si>
  <si>
    <t>d) Infraestructuras portuarias</t>
  </si>
  <si>
    <t>INVERSIONES EN INFRAESTRUCTURAS DE TRANSPORTE PIB</t>
  </si>
  <si>
    <t>INVERSIONES EN INFRAESTRUCTURAS DE TRANSPORTE</t>
  </si>
  <si>
    <t>Alemania</t>
  </si>
  <si>
    <t>Francia</t>
  </si>
  <si>
    <t>Italia</t>
  </si>
  <si>
    <t>UE 28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</si>
  <si>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</si>
  <si>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</si>
  <si>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</si>
  <si>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</si>
  <si>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</si>
  <si>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</si>
  <si>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</si>
  <si>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</si>
  <si>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</si>
  <si>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</si>
  <si>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</si>
  <si>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</si>
  <si>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</si>
  <si>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</si>
  <si>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% sobre total</t>
  </si>
  <si>
    <t>GRÁFICO 23. PORCENTAJE DE LA INVERSIÓN DEDICADO A TRANSPORTES</t>
  </si>
  <si>
    <t>GRÁFICO 24. PORCENTAJE DE LA INVERSIÓN DEDICADO A EDUCACIÓN</t>
  </si>
  <si>
    <t>GRÁFICO 25. PORCENTAJE DE LA INVERSIÓN DEDICADO A I+D+I</t>
  </si>
  <si>
    <t>Fuente: Eurostat</t>
  </si>
  <si>
    <t>PORCENTAJE DE LA INVERSIÓN DEDICADO A SALUD</t>
  </si>
  <si>
    <t>PORCENTAJE DE LA INVERSIÓN DEDICADO A I+D+I</t>
  </si>
  <si>
    <t>PORCENTAJE DE LA INVERSIÓN DEDICADO A TRANSPORTE</t>
  </si>
  <si>
    <t>PORCENTAJE DE LA INVERSIÓN DEDICADO A EDUCACIÓN</t>
  </si>
  <si>
    <t>GRÁFICO 26. PORCENTAJE DE LA INVERSIÓN DEDICADO A SALUD</t>
  </si>
  <si>
    <t>d) Infraestructuras aeroportuarias</t>
  </si>
  <si>
    <t>e) Infraestructuras portuarias</t>
  </si>
  <si>
    <t>CAPITAL EN INFRAESTRUCTURAS DE TRANSPORTE. 1995-2017.</t>
  </si>
  <si>
    <t>GRÁFICO 27 CAPITAL EN INFRAESTRUCTURAS DE TRANSPORTE. COMPARACIONES INTERNACIONALES 1995-2017 (MILLONES DE EUROS DE 2010)</t>
  </si>
  <si>
    <t>Euros por unidad de producto</t>
  </si>
  <si>
    <t>GRÁFICO 28 CAPITAL EN INFRAESTRUCTURAS DE TRANSPORTE/PIB. COMPARACIONES INTERNACIONALES '1995-2017 (EUROS POR UNIDAD DE PRODUCTO)</t>
  </si>
  <si>
    <t>CAPITAL EN INFRAESTRUCTURAS DE TRANSPORTE/PIB.</t>
  </si>
  <si>
    <t>CAPITAL EN INFRAESTRUCTURAS DE TRANSPORTE</t>
  </si>
  <si>
    <t>Unidad: km</t>
  </si>
  <si>
    <t>R. Unido</t>
  </si>
  <si>
    <t>EU-28</t>
  </si>
  <si>
    <t xml:space="preserve">-  </t>
  </si>
  <si>
    <t>Longitud de Autopistas y Autovías</t>
  </si>
  <si>
    <t>GRÁFICO 29. COMPARATIVA DE LONGITUD DE AUTOPISTAS Y AUTOVÍAS. EVOLUCIÓN Y AÑO 2017</t>
  </si>
  <si>
    <t>GRÁFICO 30. COMPARATIVA DE LONGITUD DE LÍNEAS DE ALTA VELOCIDAD. EVOLUCIÓN Y AÑO 2018</t>
  </si>
  <si>
    <t>Fuente: Eurostat.</t>
  </si>
  <si>
    <t>Longitud de líneas de ferrocarril de Alta Velocidad</t>
  </si>
  <si>
    <t>Fuente: FBBVA-IVIE, ITF/OCDE.</t>
  </si>
  <si>
    <t>Fuente: FBBVA-IVIE, ITF/OCDE y MITMA.</t>
  </si>
  <si>
    <t>Fuente: MITMA e IVIE</t>
  </si>
  <si>
    <t>Fuente: IVIE y Airef</t>
  </si>
  <si>
    <t>CAPITAL NETO NOMINAL EN INFRAESTRUCTURAS DE TRANSPORTE Y SUPERFICIE, 2018 (PORCENTAJE)</t>
  </si>
  <si>
    <t>Fuente: MITMA e IVIE.</t>
  </si>
  <si>
    <t>Fuente: IGAE, MITMA e IV</t>
  </si>
  <si>
    <t>Gráfico 7 . Evolución del gasto público neto y la inversión en infraestructuras de transporte por AAPP, 1995-2017 (1995=100)</t>
  </si>
  <si>
    <t>GRÁFICO 21.4. INVERSIÓN BRUTA EN INFRAESTRUCTURAS DE TRANSPORTE/KM². 1995-2017 COMPARACIONES INTERNACIONALES</t>
  </si>
  <si>
    <t>GRÁFICO 21.2. INVERSIÓN BRUTA EN INFRAESTRUCTURAS DE TRANSPORTE/PIB. 1995-2017 COMPARACIONES INTERNACIONALES</t>
  </si>
  <si>
    <t>Fuente: MITMA e Ivie.</t>
  </si>
  <si>
    <t>GRÁFICO 5. PORCENTAJE DE FONDOS EUROPEOS DEDICADO A  INFRAESTRUCTURAS</t>
  </si>
  <si>
    <t>Fondos no gastados en infraestructuras</t>
  </si>
  <si>
    <t>Fondos  gastados en infraestructuras</t>
  </si>
  <si>
    <t>GRÁFICO 4. lNVERSIÓN POR AGENTES Y SUBPERIODOS. PORCENTAJE PROMEDIO DEL PERÍODO</t>
  </si>
  <si>
    <r>
      <rPr>
        <b/>
        <sz val="10"/>
        <color theme="1"/>
        <rFont val="Century Gothic"/>
        <family val="2"/>
      </rPr>
      <t>Fuente</t>
    </r>
    <r>
      <rPr>
        <sz val="10"/>
        <color theme="1"/>
        <rFont val="Century Gothic"/>
        <family val="2"/>
      </rPr>
      <t>: MITMA e IVIE</t>
    </r>
  </si>
  <si>
    <t>Fuente: MITMA, INE e Ivie.</t>
  </si>
  <si>
    <t>Fuente: MITMA, Instituto Nacional de Estadística (INE) e Ivie.</t>
  </si>
  <si>
    <t>GRÁFICO 20. ENVEJECIMIENTO DEL STOCK DE INFRAESTRUCTURAS DE TRANSPORTE EN 2030 ESCENARIO TENDENCIAL CON EL PATRÓN DE INVERSIÓN REAL DE LOS ÚLTIMOS AÑOS PORCENTAJE DE INVERSIONES CON MÁS DE 10 y 20 AÑOS</t>
  </si>
  <si>
    <t>EDAD DEL STOCK DE INFRAESTRUCTURAS DE TRANSPORTE</t>
  </si>
  <si>
    <t>GRAFICO 22. INVERSIÓN BRUTA EN INFRAESTRUCTURAS DE TRANSPORTE POR UNIDAD DE PIB. PORCENTAJE</t>
  </si>
  <si>
    <t>CUADRO 1. EVOLUCIÓN DEL ESFUERZO INVERSOR (INVERSIÓN BRUTA/PIB). EUROS DE 2010</t>
  </si>
  <si>
    <t>Período</t>
  </si>
  <si>
    <t>% PIB</t>
  </si>
  <si>
    <t>Total (miles €)</t>
  </si>
  <si>
    <t>1985-1989</t>
  </si>
  <si>
    <t>1990-1999</t>
  </si>
  <si>
    <t>2000-2009</t>
  </si>
  <si>
    <t>2010-2018</t>
  </si>
  <si>
    <t>Fuente: MITMA, INE e Ivie</t>
  </si>
  <si>
    <t>CUADRO 2. INVERSIÓN BRUTA EN INFRAESTRUCTURAS DE TRANSPORTE. 1985-2018.  PORCENTAJE</t>
  </si>
  <si>
    <t>a) Estructura porcentual (promedio del periodo)</t>
  </si>
  <si>
    <t>b) Tasa de variación media anual real</t>
  </si>
  <si>
    <t>Fuente: IVIE AIReF</t>
  </si>
  <si>
    <t>CUADRO 3. INVERSIÓN BRUTA NOMINAL EN INFRAESTRUCTURAS DE TRANSPORTE POR AGENTES. PROMEDIO DEL PERIODO. PORCENTAJE</t>
  </si>
  <si>
    <t>Comunidades Autónomas</t>
  </si>
  <si>
    <t>Fuente MITMA e IVIE</t>
  </si>
  <si>
    <t>CUADRO 4. AYUDAS EUROPEAS A LA INVERSIÓN EN INFRAESTRUCTURAS. EUROS CORRIENTES</t>
  </si>
  <si>
    <t>Marco financiero</t>
  </si>
  <si>
    <t>Inversión total</t>
  </si>
  <si>
    <t>Gasto ejecutado con ayudas</t>
  </si>
  <si>
    <t>Ayuda europea</t>
  </si>
  <si>
    <t>Fuente: Dirección General de Fondos Europeos.</t>
  </si>
  <si>
    <t xml:space="preserve">  CUADRO 5. INVERSIÓN BRUTA EN INFRAESTRUCTURAS DE TRANSPORTE/PIB. 1995-2017. PORCENTAJE</t>
  </si>
  <si>
    <t>1995-2017</t>
  </si>
  <si>
    <t>1995-2007</t>
  </si>
  <si>
    <t>2013-2017</t>
  </si>
  <si>
    <t>Italia¹</t>
  </si>
  <si>
    <t>Reino Unido²</t>
  </si>
  <si>
    <t>-</t>
  </si>
  <si>
    <t>¹ El último año disponible es 2016</t>
  </si>
  <si>
    <t>² El último año disponible es 2005</t>
  </si>
  <si>
    <t>Fuente: AIReF e ITF/OCDE</t>
  </si>
  <si>
    <t>CUADRO 6. DISTRIBUCIÓN SECTORIAL DE LA INVERSIÓN. AÑO 2017.</t>
  </si>
  <si>
    <t>Zona Euro</t>
  </si>
  <si>
    <t>Investigación básica e I+D</t>
  </si>
  <si>
    <t>Transporte</t>
  </si>
  <si>
    <t>Orden publico, Deporte, Ocio, Cultura, Protección social</t>
  </si>
  <si>
    <t>Comercio, Agricultura, Energia, Medio Ambiente</t>
  </si>
  <si>
    <t>Defensa militar</t>
  </si>
  <si>
    <t>Educación</t>
  </si>
  <si>
    <t>Vivienda y servicios comunitarios</t>
  </si>
  <si>
    <t xml:space="preserve">Salud </t>
  </si>
  <si>
    <t>COMPARATIVA DE LONGITUD DE AUTOPISTAS Y AUTOVÍAS. EVOLUCIÓN Y AÑO 2017</t>
  </si>
  <si>
    <t>País</t>
  </si>
  <si>
    <t>Km Autopistas y autovias</t>
  </si>
  <si>
    <t>Km por mil habitantes</t>
  </si>
  <si>
    <t>Km por superficie (Miles Km2)</t>
  </si>
  <si>
    <t>COMPARATIVA DE LONGITUD DE LÍNEAS DE ALTA VELOCIDAD. EVOLUCIÓN Y AÑO 2018</t>
  </si>
  <si>
    <t>Km FFCC Alta Velocidad</t>
  </si>
  <si>
    <t>Deflactor de la FBCF (2018=100)</t>
  </si>
  <si>
    <t>Construcción e ingeniería</t>
  </si>
  <si>
    <t>Millones de euros 2018</t>
  </si>
  <si>
    <t>3 ANÁLISIS GENERAL DE LAS INVERSIONES EN INFRAESTRUCTURAS DE TRANSPORTE</t>
  </si>
  <si>
    <t>3.1. La inversión en infraestructuras en España (1985-2020)</t>
  </si>
  <si>
    <r>
      <t>ESTUDIO</t>
    </r>
    <r>
      <rPr>
        <b/>
        <sz val="24"/>
        <color theme="4"/>
        <rFont val="Century Gothic"/>
        <family val="2"/>
      </rPr>
      <t xml:space="preserve"> INFRAESTRUCTURAS DE TRANSPORTE</t>
    </r>
  </si>
  <si>
    <t>Capítulo</t>
  </si>
  <si>
    <t>Título Nivel 1</t>
  </si>
  <si>
    <t>Página</t>
  </si>
  <si>
    <t>Fuente</t>
  </si>
  <si>
    <t>Datos Gráficos 1 y 2</t>
  </si>
  <si>
    <t>Tabla 1</t>
  </si>
  <si>
    <t>Datos Gráfico 3</t>
  </si>
  <si>
    <t>Datos Gráfico 4</t>
  </si>
  <si>
    <t>Datos Gráfico 5</t>
  </si>
  <si>
    <t>Datos Gráfico 6</t>
  </si>
  <si>
    <t>Datos Gráfico 7</t>
  </si>
  <si>
    <t>Datos Gráfico 8</t>
  </si>
  <si>
    <t>Datos Gráfico 9</t>
  </si>
  <si>
    <t>Datos Gráfico 10</t>
  </si>
  <si>
    <t>Datos Gráfico 11</t>
  </si>
  <si>
    <t xml:space="preserve"> Datos Gráfico 12</t>
  </si>
  <si>
    <t>Datos Gráfico 13</t>
  </si>
  <si>
    <t>Datos Gráfico 14</t>
  </si>
  <si>
    <t>Datos Gráfico 15</t>
  </si>
  <si>
    <t>Datos Gráficos 16 y 17 a</t>
  </si>
  <si>
    <t>Datos Gráficos 16 y 17 b</t>
  </si>
  <si>
    <t>Datos Gráficos 16 y 17c</t>
  </si>
  <si>
    <t>Datos Gráfico 18</t>
  </si>
  <si>
    <t>Datos Gráfico 19</t>
  </si>
  <si>
    <t>Datos Gráfico 20</t>
  </si>
  <si>
    <t>Datos Gráfico 21.1</t>
  </si>
  <si>
    <t>Datos Gráfico 21.2</t>
  </si>
  <si>
    <t>Datos Gráfico 21.3</t>
  </si>
  <si>
    <t>Datos Gráfico 21.4</t>
  </si>
  <si>
    <t>Datos Gráfico 22</t>
  </si>
  <si>
    <t>Datos Gráfico 23</t>
  </si>
  <si>
    <t>Datos Gráfico 24</t>
  </si>
  <si>
    <t>Datos Gráfico 25</t>
  </si>
  <si>
    <t>Datos Gráfico 26</t>
  </si>
  <si>
    <t>Datos Gráfico 27</t>
  </si>
  <si>
    <t>Datos Gráfico 28</t>
  </si>
  <si>
    <t>Datos Gráfico 29 y 30</t>
  </si>
  <si>
    <t>Tabla 2</t>
  </si>
  <si>
    <t>Tabla 3</t>
  </si>
  <si>
    <t>Tabla 4</t>
  </si>
  <si>
    <t>Tabla 5</t>
  </si>
  <si>
    <t>Tabla 6</t>
  </si>
  <si>
    <t>GRÁFICO 3. PESO DE LA INVERSIÓN BRUTA EN INFRAESTRUCTURAS DE TRANSPORTE SOBRE EL PIB. PORCENTAJE.</t>
  </si>
  <si>
    <t>CUADRO 2. INVERSIÓN BRUTA EN INFRAESTRUCTURAS DE TRANSPORTE. 1985-2018. PORCENTAJE</t>
  </si>
  <si>
    <t>Fuente: IVIE y AIReF.</t>
  </si>
  <si>
    <t>GRÁFICO 4. INVERSIÓN POR AGENTES Y SUBPERIODOS. PORCENTAJE PROMEDIO DEL PERÍODO</t>
  </si>
  <si>
    <t>GRÁFICO 5. PORCENTAJE DE FONDOS EUROPEOS DEDICADOS A INVERSIÓN EN INFRAESTRUCTURAS POR PERIODO</t>
  </si>
  <si>
    <t>CUADRO 4. AYUDAS EUROPEAS A LA INVERSIÓN EN INFRAESTRUCTURAS. EUROS CORRIENTES.</t>
  </si>
  <si>
    <t>Fuente: Ivie y Dirección General de Fondos Europeos.</t>
  </si>
  <si>
    <t>GRÁFICO 6. EVOLUCIÓN DE LA INVERSIÓN BRUTA REAL EN INFRAESTRUCTURAS DE TRANSPORTE EN LAS FASES DE RECESIÓN Y RECUPERACIÓN CÍCLICA. ÍNDICE 1975, 2007 = 100</t>
  </si>
  <si>
    <t>GRÁFICO 7. EVOLUCIÓN REAL DEL GASTO PÚBLICO NETO Y DE LA INVERSIÓN BRUTA EN INFRAESTRUCTURAS DE TRANSPORTE DE LAS ADMINISTRACIONES PÚBLICAS EN LAS FASES DE RECESIÓN Y RECUPERACIÓN CÍCLICA (1995=100)</t>
  </si>
  <si>
    <t>Fuente: IGAE, MITMA e IVIE.</t>
  </si>
  <si>
    <t>GRÁFICO 8. INVERSIÓN BRUTA NOMINAL 1985-2018 PORCENTAJE SOBRE EL TOTAL</t>
  </si>
  <si>
    <t>GRÁFICO 9. INVERSIÓN BRUTA POR HABITANTE MILES DE EUROS DE 2010 POR HABITANTE</t>
  </si>
  <si>
    <t>Hoja DATOS</t>
  </si>
  <si>
    <t>Hoja GRÁFICO/CUADRO</t>
  </si>
  <si>
    <t>MAPA 1. INVERSIÓN BRUTA NOMINAL 1985-2018. PORCENTAJE SOBRE EL TOTAL</t>
  </si>
  <si>
    <t>MAPA 2. INVERSIÓN BRUTA REAL POR HABITANTE. 1985-2018 ESPAÑA = 100</t>
  </si>
  <si>
    <t>GRÁFICO 10. EVOLUCIÓN DEL CAPITAL NETO REAL EN INFRAESTRUCTURAS DE TRANSPORTE Y OTROS INDICADORES ECONÓMICOS BÁSICOS. 1985=100.</t>
  </si>
  <si>
    <t>GRÁFICO 11. EVOLUCIÓN DEL CAPITAL NETO REAL EN INFRAESTRUCTURAS DE TRANSPORTE. 1985=100</t>
  </si>
  <si>
    <t>GRÁFICO 12. CAPITAL NETO NOMINAL EN INFRAESTRUCTURAS DE TRANSPORTE DISTRIBUCIÓN POR COMUNIDADES AUTÓNOMAS. PORCENTAJE, ESPAÑA=100</t>
  </si>
  <si>
    <t>CAPITAL NETO NOMINAL EN INFRAESTRUCTURAS DE TRANSPORTE EN RELACIÓN CON LA POBLACIÓN, EL PIB Y LA SUPERFICIE DE LAS COMUNIDADES AUTÓNOMAS. GRÁFICO 13. POBLACIÓN</t>
  </si>
  <si>
    <t>CAPITAL NETO NOMINAL EN INFRAESTRUCTURAS DE TRANSPORTE EN RELACIÓN CON LA POBLACIÓN, EL PIB Y LA SUPERFICIE DE LAS COMUNIDADES AUTÓNOMAS. GRÁFICO 14. PIB</t>
  </si>
  <si>
    <t>CAPITAL NETO NOMINAL EN INFRAESTRUCTURAS DE TRANSPORTE EN RELACIÓN CON LA POBLACIÓN, EL PIB Y LA SUPERFICIE DE LAS COMUNIDADES AUTÓNOMAS. GRÁFICO 15. SUPERFICIE</t>
  </si>
  <si>
    <t>β-CONVERGENCIA EN CAPITAL NETO REAL EN INFRAESTRUCTURAS DE TRANSPORTE. 1985-2018. COEFICIENTE DE VARIACIÓN. GRÁFICO 16. COMUNIDADES AUTÓNOMAS</t>
  </si>
  <si>
    <t>β-CONVERGENCIA EN CAPITAL NETO REAL EN INFRAESTRUCTURAS DE TRANSPORTE. 1985-2018. COEFICIENTE DE VARIACIÓN. GRÁFICO 17. PROVINCIAS</t>
  </si>
  <si>
    <t>GRÁFICO 18. EVOLUCIÓN REAL DE LA INVERSIÓN BRUTA, INVERSIÓN NETA Y CONSUMO DE CAPITAL FIJO. INFRAESTRUCTURAS DE TRANSPORTE. 2000-2018 MILLONES DE EUROS DE 2010</t>
  </si>
  <si>
    <t>GRÁFICO 19. ENVEJECIMIENTO DEL STOCK DE INFRAESTRUCTURAS DE TRANSPORTE. PORCENTAJE DE INVERSIONES CON MÁS DE 10 Y 20 AÑOS. ESPAÑA, 2000-2018</t>
  </si>
  <si>
    <t>GRÁFICO 20. ENVEJECIMIENTO DEL STOCK DE INFRAESTRUCTURAS DE TRANSPORTE EN 2030. ESCENARIO TENDENCIAL CON EL PATRÓN DE INVERSIÓN REAL DE LOS ÚLTIMOS AÑOS. PORCENTAJE DE INVERSIONES CON MÁS DE 10 Y 20 AÑOS</t>
  </si>
  <si>
    <t>3.2. Comparación internacional</t>
  </si>
  <si>
    <t>CUADRO 5. INVERSIÓN BRUTA EN INFRAESTRUCTURAS DE TRANSPORTE/PIB. 1995-2017. PORCENTAJE</t>
  </si>
  <si>
    <t>Fuente: AIReF e ITF/OCDE.</t>
  </si>
  <si>
    <t>Fuente: Ivie, ITF/OCDE y MITMA.</t>
  </si>
  <si>
    <t>GRÁFICO 21. INVERSIÓN BRUTA EN INFRAESTRUCTURAS DE TRANSPORTE 1995-2017. COMPARACIONES INTERNACIONALES</t>
  </si>
  <si>
    <t>GRÁFICO 22. INVERSIÓN BRUTA EN INFRAESTRUCTURAS DE TRANSPORTE POR UNIDAD DE PIB. PORCENTAJE</t>
  </si>
  <si>
    <t>PORCENTAJE DE LA INVERSIÓN DEDICADO A EDUCACIÓN, I+D+I Y SALUD. GRÁFICO 24. EDUCACIÓN</t>
  </si>
  <si>
    <t>PORCENTAJE DE LA INVERSIÓN DEDICADO A EDUCACIÓN, I+D+I Y SALUD. GRÁFICO 25. I+D+I</t>
  </si>
  <si>
    <t xml:space="preserve">PORCENTAJE DE LA INVERSIÓN DEDICADO A EDUCACIÓN, I+D+I Y SALUD. GRÁFICO 26. SALUD </t>
  </si>
  <si>
    <t>CUADRO 6. DISTRIBUCIÓN SECTORIAL DE LA INVERSIÓN. AÑO 2017. PORCENTAJES</t>
  </si>
  <si>
    <t>GRÁFICO 27. EVOLUCIÓN DEL CAPITAL EN INFRAESTRUCTURAS DE TRANSPORTE. 1995-2017. MILLONES DE EUROS DE 2010</t>
  </si>
  <si>
    <t>Fuente: ITF/OCDE.</t>
  </si>
  <si>
    <t>GRÁFICO 28. CAPITAL EN INFRAESTRUCTURAS DE TRANSPORTE/PIB. 1995-2017</t>
  </si>
  <si>
    <t>Grafico 1</t>
  </si>
  <si>
    <t>Grafico 2</t>
  </si>
  <si>
    <t>Gráfico 3</t>
  </si>
  <si>
    <t>Gráfico 4</t>
  </si>
  <si>
    <t>Gráfico 5</t>
  </si>
  <si>
    <t>Grafico 6</t>
  </si>
  <si>
    <t>Gráfico 7</t>
  </si>
  <si>
    <t>Gráfico 8</t>
  </si>
  <si>
    <t>Grafico 9</t>
  </si>
  <si>
    <t>Gráfico 10</t>
  </si>
  <si>
    <t>Grafico 11</t>
  </si>
  <si>
    <t>Grafico 12</t>
  </si>
  <si>
    <t>Gráfico 13</t>
  </si>
  <si>
    <t>Gráfico 14</t>
  </si>
  <si>
    <t>Gráfico 15</t>
  </si>
  <si>
    <t>Gráficos 16 y 17</t>
  </si>
  <si>
    <t>Gráfico 18</t>
  </si>
  <si>
    <t>Gráfico 19</t>
  </si>
  <si>
    <t>Gráfico 20</t>
  </si>
  <si>
    <t>Gráfico 21.1</t>
  </si>
  <si>
    <t>Gráfico 21.2</t>
  </si>
  <si>
    <t>Gráfico 21.3</t>
  </si>
  <si>
    <t>Gráfico 21.4</t>
  </si>
  <si>
    <t>Gráfico 22</t>
  </si>
  <si>
    <t>Grafico 23</t>
  </si>
  <si>
    <t>Gráfico 24</t>
  </si>
  <si>
    <t>Gráfico 25</t>
  </si>
  <si>
    <t>Gráfico 26</t>
  </si>
  <si>
    <t>Gráfico 27</t>
  </si>
  <si>
    <t>Gráfico 28</t>
  </si>
  <si>
    <t>Gráfico 29</t>
  </si>
  <si>
    <t>Gráfico 30</t>
  </si>
  <si>
    <t>4 LA GOBERNANZA DE LAS INFRAESTRUCTURAS</t>
  </si>
  <si>
    <t>4.3.   La planificación estratégica de las infraestructuras en España (1995-2020)</t>
  </si>
  <si>
    <t>Tabla 7</t>
  </si>
  <si>
    <t xml:space="preserve">CUADRO 7. PREVISIONES DE LOS PLANES ESTRATÉGICOS  DE INFRAESTRUCTURAS </t>
  </si>
  <si>
    <t>Fuente: MITMA y AIReF.</t>
  </si>
  <si>
    <t>4.4.   La gobernanza más allá de los planes: la gestión  de los proyectos</t>
  </si>
  <si>
    <t>Tabla 8</t>
  </si>
  <si>
    <t>CUADRO 8.COSTES Y DESVIACIONES EN LA CONSTRUCCIÓN DE LA LÍNEA DE ALTA VELOCIDAD FERROVIARIA MADRID-VALENCIA. EUROS DE 2018.</t>
  </si>
  <si>
    <t xml:space="preserve">Fuente: MITMA y ADIF.
</t>
  </si>
  <si>
    <t>Datos gráfico 31</t>
  </si>
  <si>
    <t>Gráfico 31</t>
  </si>
  <si>
    <t>GRÁFICO 31.DEMANDA REAL VS DEMANDA PREVISTA (2015). PASAJEROS</t>
  </si>
  <si>
    <t>Fuente: MITMA y ADIF.</t>
  </si>
  <si>
    <t>4.5.   El proceso de toma de decisiones sobre los proyectos de infraestructuras</t>
  </si>
  <si>
    <t>Tabla 9</t>
  </si>
  <si>
    <t>CUADRO 9.DIFERENCIAS ENTRE PREVISIÓN DE COSTES Y COSTE REAL.  EUROS DE 2018</t>
  </si>
  <si>
    <t xml:space="preserve">  Estudios previos</t>
  </si>
  <si>
    <t xml:space="preserve">   Demanda real (2015)</t>
  </si>
  <si>
    <t>Estudio informativo. 1999</t>
  </si>
  <si>
    <t>Estudio rentabilidad. 2002</t>
  </si>
  <si>
    <t>Revisión estudio de rentanbilidad. 2008</t>
  </si>
  <si>
    <t>Estudio impacto económico. 2010</t>
  </si>
  <si>
    <t>GRÁFICO 31. DEMANDA REAL VS DEMANDA PREVISTA (2015). PASAJEROS</t>
  </si>
  <si>
    <t>CUADRO 7. PREVISIONES DE LOS PLANES ESTRATÉGICOS DE INFRAESTRUCTURAS</t>
  </si>
  <si>
    <t>PIT</t>
  </si>
  <si>
    <t>PEIT</t>
  </si>
  <si>
    <t>PITVI</t>
  </si>
  <si>
    <t>Situación actual</t>
  </si>
  <si>
    <t>Año previsto de finalización de obras</t>
  </si>
  <si>
    <t>Km de AVE previstos</t>
  </si>
  <si>
    <t>Presupuesto (M€ 2018)</t>
  </si>
  <si>
    <t>S.D.</t>
  </si>
  <si>
    <t>Coste por Km (M€ 2018)</t>
  </si>
  <si>
    <t>Fuente: Mitma y AIReF</t>
  </si>
  <si>
    <t>CUADRO 8. COSTES Y DESVIACIONES EN LA CONSTRUCCIÓN DE LA LÍNEA DE ALTA VELOCIDAD FERROVIARIA MADRID-VALENCIA. EUROS DE 2018.</t>
  </si>
  <si>
    <t>Estudio Informativo 2001 (Escala 1:50.000)</t>
  </si>
  <si>
    <t>Coste de la iversión prevista para la construcción de la línea Madrid – Valencia (2001)</t>
  </si>
  <si>
    <t>Coste final de la inversión final línea Madrid – Valencia (2010)</t>
  </si>
  <si>
    <t>Desviación:</t>
  </si>
  <si>
    <t>CIUADRO 9. DIFERENCIAS ENTRE PREVISIÓN DE COSTES Y COSTE REAL. EUROS DE 2018</t>
  </si>
  <si>
    <t>Línea / Tramo</t>
  </si>
  <si>
    <t xml:space="preserve">Previsión </t>
  </si>
  <si>
    <t>Inversión Real</t>
  </si>
  <si>
    <t>Diferencia</t>
  </si>
  <si>
    <t>Diferencia (%)</t>
  </si>
  <si>
    <t>Madrid - Barcelona</t>
  </si>
  <si>
    <t>Estudio de Optimización</t>
  </si>
  <si>
    <t>Córdoba-Málaga</t>
  </si>
  <si>
    <t>Estudio Informativo</t>
  </si>
  <si>
    <t>Madrid-Valladolid</t>
  </si>
  <si>
    <t>Madrid - Valencia</t>
  </si>
  <si>
    <t>Zaragoza - Huesca</t>
  </si>
  <si>
    <t>Palencia - León</t>
  </si>
  <si>
    <t xml:space="preserve"> Alta Velocidad (A)</t>
  </si>
  <si>
    <t>Todas las actuaciones     (B)</t>
  </si>
  <si>
    <t>5 LA ALTA VELOCIDAD FERROVIARIA</t>
  </si>
  <si>
    <t>5.1. La alta velocidad ferroviaria en España</t>
  </si>
  <si>
    <t>Datos Gráfico 32</t>
  </si>
  <si>
    <t>Gráfico 32</t>
  </si>
  <si>
    <t>GRÁFICO 32. LA RED ALTA VELOCIDAD FERROVIARIA EN EL MUNDO. KILÓMETROS</t>
  </si>
  <si>
    <t>Fuente: UIC, 2019.</t>
  </si>
  <si>
    <t>Tabla 10</t>
  </si>
  <si>
    <t>CUADRO 10. LA RED ALTA VELOCIDAD FERROVIARIA  EN EL MUNDO</t>
  </si>
  <si>
    <t>Datos Gráfico 33</t>
  </si>
  <si>
    <t>Gráfico 33</t>
  </si>
  <si>
    <t>GRÁFICO 33. ESTADO DE LA RED DE ALTA VELOCIDAD  FERROVIARIA EN EUROPA</t>
  </si>
  <si>
    <t>Tabla 11</t>
  </si>
  <si>
    <t>CUADRO 11.INTENSIDAD DE USO DE LA RED DE ALTA VELOCIDAD</t>
  </si>
  <si>
    <t>Datos Gráfico 34</t>
  </si>
  <si>
    <t>Gráfico 34</t>
  </si>
  <si>
    <t>GRÁFICO 34.EVOLUCIÓN DE LAS LÍNEAS DE ALTA VELOCIDAD EN ESPAÑA. KILÓMETROS</t>
  </si>
  <si>
    <t>Fuente: ADIF.</t>
  </si>
  <si>
    <t>Tabla 12</t>
  </si>
  <si>
    <t>CUADRO 12.INVERSIÓN TOTAL EN LA ALTA VELOCIDAD FERROVIARIA.  1987-2018. EUROS DE 2018</t>
  </si>
  <si>
    <t>Fuente: ADIF y RENFE.</t>
  </si>
  <si>
    <t>Datos Grafico 35</t>
  </si>
  <si>
    <t>Grafico 35</t>
  </si>
  <si>
    <t>GRÁFICO 35.EVOLUCIÓN DE LA INVERSIÓN EN LÍNEAS DE ALTA VELOCIDAD FERROVIARIA. EUROS DE 2018</t>
  </si>
  <si>
    <t>Tabla 13</t>
  </si>
  <si>
    <t>CUADRO 13.AYUDA EUROPEA RECIBIDA O PREVISTA PARA  LA CONSTRUCCIÓN DE LÍNEAS DE ALTA VELOCIDAD FERROVIARIA  (1993-2020)</t>
  </si>
  <si>
    <t>Fuente: Dirección General de Fondos Europeos y MITMA.</t>
  </si>
  <si>
    <t>Datos Grafico 36</t>
  </si>
  <si>
    <t>Grafico 36</t>
  </si>
  <si>
    <t>GRÁFICO 36. IMPORTANCIA DE LAS INFRAESTRUCTURAS Y LA ALTA VELOCIDAD FERROVIARIA SOBRE EL TOTAL DE LOS FONDOS  EUROPEOS RECIBIDOS POR ESPAÑA</t>
  </si>
  <si>
    <t xml:space="preserve">Fuente: Dirección General de Fondos Europeos. </t>
  </si>
  <si>
    <t>Tabla 14</t>
  </si>
  <si>
    <t>CUADRO 14.AYUDA RECIBIDA O PREVISTA CLASIFICADA  POR LÍNEAS DE ALTA VELOCIDAD</t>
  </si>
  <si>
    <t>Datos grafico 37</t>
  </si>
  <si>
    <t>Grafico 37</t>
  </si>
  <si>
    <t>GRÁFICO 37. EVOLUCIÓN DE LA DEUDA DE ADIF AV.  MILES DE EUROS CORRIENTES.</t>
  </si>
  <si>
    <t>Tabla 15</t>
  </si>
  <si>
    <t>CUADRO 15. COSTE DE LAS LÍNEAS DE ALTA VELOCIDAD FERROVIARIA  EN ESPAÑA. MILLONES DE EUROS DE 2018</t>
  </si>
  <si>
    <t xml:space="preserve">Fuente: ADIF.
</t>
  </si>
  <si>
    <t>Tabla 16</t>
  </si>
  <si>
    <t>CUADRO 16. COSTE DE LAS LÍNEAS DE ALTA VELOCIDAD FERROVIARIA  Y RELEVANCIA DE LAS ESTRUCTURAS. MILLONES DE EUROS DE 2018</t>
  </si>
  <si>
    <t>Tabla 17</t>
  </si>
  <si>
    <t>CUADRO 17. COSTE DE LAS LÍNEAS DE ALTA VELOCIDAD FERROVIARIA  EN EL MUNDO</t>
  </si>
  <si>
    <t>Fuentes: Tribunal de Cuentas Europeo (2018), PWC (2016), Cour des Comptes (2014), Preston, ITF (2013).</t>
  </si>
  <si>
    <t>Datos Grafico 38</t>
  </si>
  <si>
    <t>Graficos 38</t>
  </si>
  <si>
    <t>GRÁFICO 38. ESTIMACIÓN DEL RESULTADO DE EXPLOTACIÓN DE LAS LÍNEAS DE ALTA VELOCIDAD. EUROS DE 2018.</t>
  </si>
  <si>
    <t>Tabla 18</t>
  </si>
  <si>
    <t>CUARO 18. ESTIMACIÓN DEL RESULTADO OPERATIVO POR CORREDOR.  AÑO 2018. EUROS</t>
  </si>
  <si>
    <t xml:space="preserve">Fuente: ADIF y RENFE.
</t>
  </si>
  <si>
    <t>Tabla 19</t>
  </si>
  <si>
    <t>CUADRO 19. INVERSIONES PENDIENTES DE EJECUTAR DE ADIF AV.  MILES DE EUROS DE 2018</t>
  </si>
  <si>
    <t xml:space="preserve"> Fuente: ADIF.
</t>
  </si>
  <si>
    <t>5.2.   Los efectos de la alta velocidad ferroviaria sobre  la accesibilidad, la cohesión territorial y social</t>
  </si>
  <si>
    <t>Tabla 20</t>
  </si>
  <si>
    <t>CUADRO 20.INDICADOR DE TIEMPO/COSTE GENERALIZADO DE VIAJE (MEDIA). MINUTOS Y EUROS</t>
  </si>
  <si>
    <t>Fuente: AIReF.</t>
  </si>
  <si>
    <t>Tabla 21</t>
  </si>
  <si>
    <t>CUADRO 21.  INDICADOR DE EFICIENCIA DE LA RED (MEDIA).  MINUTOS Y EUROS</t>
  </si>
  <si>
    <t>Tabla 22</t>
  </si>
  <si>
    <t>CUADRO 22. ESTIMACIÓN DE LA PROCEDENCIA DE LOS VIAJEROS DE ALTA VELOCIDAD (PONDERADA POR VIAJEROS-KM)</t>
  </si>
  <si>
    <t>Datos Grafico 41</t>
  </si>
  <si>
    <t>Grafico 41</t>
  </si>
  <si>
    <t>GRÁFICO 41.FLUJOS DE CAJA DEL CORREDOR NORTE</t>
  </si>
  <si>
    <t>Tabla 23</t>
  </si>
  <si>
    <t>CUADRO 23. RESULTADOS SOCIOECONÓMICOS DEL CORREDOR NORTE</t>
  </si>
  <si>
    <t>Tabla 24</t>
  </si>
  <si>
    <t>CUADRO 24.ESTIMACIÓN DE LA PROCEDENCIA DE LOS VIAJEROS DE ALTA VELOCIDAD (PONDERADA POR VIAJEROS-KM)</t>
  </si>
  <si>
    <t>Datos Gráfico 42</t>
  </si>
  <si>
    <t>Gráfico 42</t>
  </si>
  <si>
    <t>GRÁFICO 42. FLUJOS DE CAJA DEL CORREDOR DE LEVANTE</t>
  </si>
  <si>
    <t>Tabla 25</t>
  </si>
  <si>
    <t>CUADRO 25. RESULTADOS SOCIOECONÓMICOS  DEL CORREDOR DE LEVANTE</t>
  </si>
  <si>
    <t>Tabla 26</t>
  </si>
  <si>
    <t>CUADRO 26.ESTIMACIÓN DE LA PROCEDENCIA DE LOS VIAJEROS DE AV (PONDERADA POR VIAJEROS-KM)</t>
  </si>
  <si>
    <t>Datos Gráfico 43</t>
  </si>
  <si>
    <t>Gráfico 43</t>
  </si>
  <si>
    <t>GRÁFICO 43. FLUJOS DE CAJA DEL CORREDOR NORDESTE</t>
  </si>
  <si>
    <t>Tabla 27</t>
  </si>
  <si>
    <t>CUADRO 27.RESULTADOS SOCIOECONÓMICOS  DEL CORREDOR NORDESTE</t>
  </si>
  <si>
    <t>Tabla 28</t>
  </si>
  <si>
    <t>CUADRO 28.ESTIMACIÓN DE LA PROCEDENCIA DE LOS VIAJEROS DE AV (PONDERADA POR VIAJEROS-KM)</t>
  </si>
  <si>
    <t>Datos Gráfico 44</t>
  </si>
  <si>
    <t>Gráfico 44</t>
  </si>
  <si>
    <t>GRÁFICO 44.FLUJOS DE CAJA DEL CORREDOR SUR</t>
  </si>
  <si>
    <t>Tabla 29</t>
  </si>
  <si>
    <t>CUADRO 29.RESULTADOS SOCIOECONÓMICOS  DEL CORREDOR SUR</t>
  </si>
  <si>
    <t>Datos Gráfico 45</t>
  </si>
  <si>
    <t>Gráfico 45</t>
  </si>
  <si>
    <t>GRÁFICO 45. RESUMEN DE RESULTADOS ACB POR CORREDORES</t>
  </si>
  <si>
    <t>Tabla 30</t>
  </si>
  <si>
    <t>CUADRO 30.RESUMEN DE RESULTADOS POR CORREDORES.  EUROS DE 2018</t>
  </si>
  <si>
    <t>Tabla 31</t>
  </si>
  <si>
    <t>CUADRO 31.RESULTADOS DEL ACB  CON UNA TASA SOCIAL DE DESCUENTO (TSD) DEL 5%</t>
  </si>
  <si>
    <t>Tabla 32</t>
  </si>
  <si>
    <t>CUADRO 32. ESCENARIO DE APERTURA A LA COMPETENCIA EN 2021</t>
  </si>
  <si>
    <t>Tabla 33</t>
  </si>
  <si>
    <t>CUADRO 33.ESCENARIO DE PROHIBICIÓN DE VUELOS NACIONALES (TODOS LOS PASAJEROS CAPTADOS POR LA AV) EN 2021</t>
  </si>
  <si>
    <t>Tabla 34</t>
  </si>
  <si>
    <t>CUADRO 34.RESULTADOS UTILIZANDO UN HORIZONTE  DE EVALUACIÓN DE 30 AÑOS</t>
  </si>
  <si>
    <t>Tabla 35</t>
  </si>
  <si>
    <t>CUADRO 35.RESULTADOS APLICANDO DISTINTOS PRECIOS SOMBRA  Y RESTO DE SUPUESTOS DEL ESCENARIO BASE</t>
  </si>
  <si>
    <t>Tabla 36</t>
  </si>
  <si>
    <t>CUADRO 36.RESULTADOS ANTE CAMBIOS EN LOS VALORES DEL TIEMPO</t>
  </si>
  <si>
    <t>Tabla 37</t>
  </si>
  <si>
    <t>CUADRO 37.RESULTADOS ANTE AUMENTOS DE LAS EXTERNALIDADES  DE POLUCIÓN ATMOSFÉRICA Y CAMBIO CLIMÁTICO</t>
  </si>
  <si>
    <t>Tabla 38</t>
  </si>
  <si>
    <t>CUADRO 38.RESULTADOS ANTE DISTINTOS ESCENARIOS DE CRECIMIENTO INTERANUAL DE LA DEMANDA DE 2023 EN ADELANTECorredorTIR Escenario base(+2,5%)TIR (+1%)TIR (+2%)TIR (+4%)</t>
  </si>
  <si>
    <t>Tabla 39</t>
  </si>
  <si>
    <t>CUADRO 39.RESULTADOS ANTE UNA REDUCCIÓN DE COSTES VARIABLES  DEL OPERADOR FERROVIARIO A FUTURO</t>
  </si>
  <si>
    <t>Km alta velocidad ferroviaria</t>
  </si>
  <si>
    <t>Paises bajos</t>
  </si>
  <si>
    <t>Reino Unido</t>
  </si>
  <si>
    <t>Suiza</t>
  </si>
  <si>
    <t>Marruecos</t>
  </si>
  <si>
    <t>Bélgica</t>
  </si>
  <si>
    <t>Polonia</t>
  </si>
  <si>
    <t>Austria</t>
  </si>
  <si>
    <t>Taiwan</t>
  </si>
  <si>
    <t>Arabia Saudi</t>
  </si>
  <si>
    <t>Turquia</t>
  </si>
  <si>
    <t>EEUU</t>
  </si>
  <si>
    <t>Corea del Sur</t>
  </si>
  <si>
    <t>Japón</t>
  </si>
  <si>
    <t>China</t>
  </si>
  <si>
    <t>Fuente: UIC, 2019</t>
  </si>
  <si>
    <t>Fuente: UIC 2019</t>
  </si>
  <si>
    <t>ESTADO DE LA RED DE AVF EN EUROPA</t>
  </si>
  <si>
    <t>Resto de Europa</t>
  </si>
  <si>
    <t>En funcionamiento</t>
  </si>
  <si>
    <t>En construcción</t>
  </si>
  <si>
    <t>Planificadas</t>
  </si>
  <si>
    <t>GRÁFICO 33. ESTADO DE LA RED DE ALTA VELOCIDAD FERROVIARIA EN EUROPA</t>
  </si>
  <si>
    <t>EVOLUCIÓN DE LAS LÍNEAS DE ALTA VELOCIDAD EN ESPAÑA</t>
  </si>
  <si>
    <t>AÑO</t>
  </si>
  <si>
    <t>SUR</t>
  </si>
  <si>
    <t>NORTE</t>
  </si>
  <si>
    <t>NORDESTE</t>
  </si>
  <si>
    <t>LEVANTE</t>
  </si>
  <si>
    <t>GRÁFICO 34. EVOLUCIÓN DE LAS LÍNEAS DE ALTA VELOCIDAD EN ESPAÑA. KILÓMETROS</t>
  </si>
  <si>
    <t>Fuente: ADIF</t>
  </si>
  <si>
    <t>ESTACIONES</t>
  </si>
  <si>
    <t>LINEAS</t>
  </si>
  <si>
    <t>CORREDOR SUR</t>
  </si>
  <si>
    <t>CORREDOR NO</t>
  </si>
  <si>
    <t>CORREDOR LEVANTE</t>
  </si>
  <si>
    <t>CORREDOR NE</t>
  </si>
  <si>
    <t>OTROS</t>
  </si>
  <si>
    <t>GRÁFICO 35. EVOLUCIÓN DE LA INVERSIÓN EN LÍNEAS DE ALTA VELOCIDAD FERROVIARIA. EUROS DE 2018</t>
  </si>
  <si>
    <t>GRÁFICO 36. IMPORTANCIA DE LAS INFRAESTRUCTURAS Y LA ALTA VELOCIDAD FERROVIARIA SOBRE EL TOTAL DE LOS FONDOS EUROPEOS RECIBIDOS POR ESPAÑA</t>
  </si>
  <si>
    <t>DEUDA  A LARGO PLAZO CON ENTIDADES DE CRÉDITO Y POR EMISIONES DE RENTA FIJA (en valor nominal)</t>
  </si>
  <si>
    <t>Cifras en miles de €</t>
  </si>
  <si>
    <t>2012 (*)</t>
  </si>
  <si>
    <t>2013(**)</t>
  </si>
  <si>
    <t>Deuda a 31-12</t>
  </si>
  <si>
    <t>(*) Año 2012: se incluyen los préstamos de la extinta FEVE, asumidos por ADIF en base al RD-Ley 22/2012, de 20 de julio.</t>
  </si>
  <si>
    <t>(**) Año 2013: creación de ADIF AV mediante RD-Ley 15/2013, de 13 de diciembre, con la asunción de la parte correspondiente de la deuda de ADIF.</t>
  </si>
  <si>
    <t>ADIF AV</t>
  </si>
  <si>
    <t>Fuente: Adif</t>
  </si>
  <si>
    <t>GRÁFICO 37. EVOLUCIÓN DE LA DEUDA DE ADIF AV. MILES DE EUROS CORRIENTES.</t>
  </si>
  <si>
    <t>RESULTADO DE EXPLOTACIÓN DE LAS LÍNEAS DE ALTA VELOCIDAD.</t>
  </si>
  <si>
    <t>Renfe</t>
  </si>
  <si>
    <t>Adif</t>
  </si>
  <si>
    <t>FLUJOS DE CAJA DEL CORREDOR NORTE</t>
  </si>
  <si>
    <t>FLUJO FINAL ACB</t>
  </si>
  <si>
    <t>Tasa de Descuento</t>
  </si>
  <si>
    <t>Fuete: Airef</t>
  </si>
  <si>
    <t>GRÁFICO 41. FLUJOS DE CAJA DEL CORREDOR NORTE</t>
  </si>
  <si>
    <t>Fuente: Airef</t>
  </si>
  <si>
    <t>FLUJOS DE CAJA DEL CORREDOR LEVANTE</t>
  </si>
  <si>
    <t>GRÁFICO 42 FLUJOS DE CAJA DEL CORREDOR DE LEVANTE</t>
  </si>
  <si>
    <t>FLUJOS DE CAJA DEL CORREDOR NORDESTE</t>
  </si>
  <si>
    <t>FLUJOS DE CAJA DEL CORREDOR SUR</t>
  </si>
  <si>
    <t>GRÁFICO 44. FLUJOS DE CAJA DEL CORREDOR SUR</t>
  </si>
  <si>
    <t>RESUMEN DE RESULTADOS</t>
  </si>
  <si>
    <t>Inversiones y Reposicones</t>
  </si>
  <si>
    <t>Beneficios sociales netos</t>
  </si>
  <si>
    <t>Norte</t>
  </si>
  <si>
    <t>Levante</t>
  </si>
  <si>
    <t>Nordeste</t>
  </si>
  <si>
    <t>Sur</t>
  </si>
  <si>
    <t>CUADRO 10. LA RED ALTA VELOCIDAD FERROVIARIA EN EL MUNDO</t>
  </si>
  <si>
    <t>Km AVF operación</t>
  </si>
  <si>
    <t>Km AVF construcción</t>
  </si>
  <si>
    <t>Km AVF planificados</t>
  </si>
  <si>
    <t>km AVF (op. +constr.) por millón hab</t>
  </si>
  <si>
    <t>km AVF (op.+constr.) por 1.000 km2</t>
  </si>
  <si>
    <t>Fuente UIC 2019</t>
  </si>
  <si>
    <t>CUADRO 11. INTENSIDAD DE USO DE LA RED DE ALTA VELOCIDAD</t>
  </si>
  <si>
    <t>Pasajeros-kilómetro (1.000 millones)</t>
  </si>
  <si>
    <t>Pasajeros-km por km de vía en operación (2017)</t>
  </si>
  <si>
    <t>CUADRO 12. INVERSIÓN TOTAL EN LA ALTA VELOCIDAD FERROVIARIA. 1987-2018. EUROS DE 2018</t>
  </si>
  <si>
    <t>Concepto de inversión</t>
  </si>
  <si>
    <t>Construcción de infraestructuras</t>
  </si>
  <si>
    <t>Construcción de estaciones</t>
  </si>
  <si>
    <t>Adquisición y reforma de trenes y material ferroviario</t>
  </si>
  <si>
    <t>Estudios</t>
  </si>
  <si>
    <t>Fuente: ADIF y RENFE</t>
  </si>
  <si>
    <t>CUADRO 13. AYUDA RECIBIDA O PREVISTA CLASIFICADA PARA LÍNEAS DE ALTA VELOCIDAD FERROVIARIA</t>
  </si>
  <si>
    <t>MARCOS FINANCIEROS</t>
  </si>
  <si>
    <t>1993-1999</t>
  </si>
  <si>
    <t>2000-2006</t>
  </si>
  <si>
    <t>2014-2020</t>
  </si>
  <si>
    <t>Total (€ corrientes)</t>
  </si>
  <si>
    <t>Total (€ 2018)</t>
  </si>
  <si>
    <r>
      <t>Los  datos de los periodos financieros 1994-1999, 2000-2006, 2007-2013 son ayudas realmente recibidas, las correspondientes al periodo 2014-2020 son ayudas aprobadas cuyos retornos se producirían a lo largo del periodo.</t>
    </r>
    <r>
      <rPr>
        <sz val="9"/>
        <rFont val="Century Gothic"/>
        <family val="2"/>
      </rPr>
      <t xml:space="preserve"> </t>
    </r>
  </si>
  <si>
    <t>CUADRO 14. AYUDA RECIBIDA O PREVISTA CLASIFICADA POR LÍNEAS DE ALTA VELOCIDAD</t>
  </si>
  <si>
    <t>Líneas</t>
  </si>
  <si>
    <t>% de financiación europea</t>
  </si>
  <si>
    <t>Bobadilla-Granada</t>
  </si>
  <si>
    <t>Madrid-Toledo</t>
  </si>
  <si>
    <t>Madrid-Levante (Madrid-Cuenca-Valencia/Alicante-Murcia)</t>
  </si>
  <si>
    <t>Sevilla-Cádiz</t>
  </si>
  <si>
    <t>León-Asturias</t>
  </si>
  <si>
    <t>Madrid-Barcelona-Frontera Francesa</t>
  </si>
  <si>
    <t>Venta De Baños-Palencia-León</t>
  </si>
  <si>
    <t>Chamartín-Atocha-Torrejón</t>
  </si>
  <si>
    <t>Madrid-Galicia (Olmedo - Lubian - Orense)</t>
  </si>
  <si>
    <t>Eje Atlántico</t>
  </si>
  <si>
    <t>Madrid-Sevilla</t>
  </si>
  <si>
    <t>CUADRO 15. COSTE DE LAS LÍNEAS DE ALTA VELOCIDAD FERROVIARIA EN ESPAÑA. MILLONES DE EUROS DE 2018</t>
  </si>
  <si>
    <t>Línea AVF</t>
  </si>
  <si>
    <t>Inversión en líneas</t>
  </si>
  <si>
    <t>Inversión estaciones</t>
  </si>
  <si>
    <t>Km</t>
  </si>
  <si>
    <t>Coste líneas por km</t>
  </si>
  <si>
    <t>Coste líneas + estaciones</t>
  </si>
  <si>
    <t>SANTIAGO DE COMPOSTELA - VIGO</t>
  </si>
  <si>
    <t>SANTIAGO DE COMPOSTELA - OURENSE</t>
  </si>
  <si>
    <t>ATOCHA - CHAMARTÍN</t>
  </si>
  <si>
    <t>MADRID - VALLADOLID</t>
  </si>
  <si>
    <t>BARCELONA - FRONTERA FRANCESA</t>
  </si>
  <si>
    <t>CÓRDOBA - MÁLAGA</t>
  </si>
  <si>
    <t>SANTIAGO DE COMPOSTELA - A CORUÑA</t>
  </si>
  <si>
    <t>MADRID - ZARAGOZA - BARCELONA</t>
  </si>
  <si>
    <t>MADRID - CUENCA - VALENCIA</t>
  </si>
  <si>
    <t>BOBADILLA - GRANADA</t>
  </si>
  <si>
    <t>MADRID - TOLEDO</t>
  </si>
  <si>
    <t>MOTILLA DEL PALANCAR - ALBACETE - ALICANTE</t>
  </si>
  <si>
    <t xml:space="preserve">MADRID - CÓRDOBA - SEVILLA </t>
  </si>
  <si>
    <t>Línea AVF singulares</t>
  </si>
  <si>
    <t>VENTA BAÑOS - PALENCIA - LEON</t>
  </si>
  <si>
    <t>SEVILLA - CADIZ</t>
  </si>
  <si>
    <t>ZARAGOZA - HUESCA</t>
  </si>
  <si>
    <t>TRAMO DE ENSAYO OLMEDO - MEDINA</t>
  </si>
  <si>
    <t>VALENCIA - CASTELLÓN</t>
  </si>
  <si>
    <t>CUADRO 16. COSTE DE LAS LÍNEAS DE ALTA VELOCIDAD FERROVIARIA Y RELEVANCIA DE LAS ESTRUCTURAS. MILLONES DE EUROS DE 2018</t>
  </si>
  <si>
    <t>Longitud de las estructuras</t>
  </si>
  <si>
    <t>Ourense Santiago</t>
  </si>
  <si>
    <t>Madrid Valladolid</t>
  </si>
  <si>
    <t>Códoba Málaga</t>
  </si>
  <si>
    <t>Madrid Barcelona Figueras</t>
  </si>
  <si>
    <t>Madrid Valencia</t>
  </si>
  <si>
    <t>Madrid Sevilla</t>
  </si>
  <si>
    <t>Km de túnel</t>
  </si>
  <si>
    <t>% de túnel</t>
  </si>
  <si>
    <t>Km viaductos</t>
  </si>
  <si>
    <t>% viaductos</t>
  </si>
  <si>
    <t>Coste KM</t>
  </si>
  <si>
    <t>Ambito</t>
  </si>
  <si>
    <t>Millones euros / km</t>
  </si>
  <si>
    <t>Tribunal de Cuentas Europeo (2018)</t>
  </si>
  <si>
    <t>Europa</t>
  </si>
  <si>
    <t>PWC (2016)</t>
  </si>
  <si>
    <t>Cour des Comptes (Francia) (2014)</t>
  </si>
  <si>
    <t>OCDE (2014)</t>
  </si>
  <si>
    <t>Mundo</t>
  </si>
  <si>
    <t>ITF (2013)</t>
  </si>
  <si>
    <t>CUARO 18. ESTIMACIÓN DEL RESULTADO OPERATIVO POR CORREDOR. AÑO 2018. EUROS</t>
  </si>
  <si>
    <t>Renfe/ Adif</t>
  </si>
  <si>
    <t>Corredor Sur</t>
  </si>
  <si>
    <t>Corredor Norte</t>
  </si>
  <si>
    <t>Corredor Noroeste</t>
  </si>
  <si>
    <t>Corredor Levante</t>
  </si>
  <si>
    <t>CUADRO 19. INVERSIONES PENDIENTES DE EJECUTAR DE ADIF AV. MILES DE EUROS DE 2018.</t>
  </si>
  <si>
    <t>Proyecto</t>
  </si>
  <si>
    <t>Coste total</t>
  </si>
  <si>
    <t>Inversión pendiente</t>
  </si>
  <si>
    <t>Inversión realizada</t>
  </si>
  <si>
    <t>% pendiente</t>
  </si>
  <si>
    <t>LÍNEAS EN OBRAS</t>
  </si>
  <si>
    <t>LAV Venta de Baños-Palencia-León-Asturias (Variante Pajares)</t>
  </si>
  <si>
    <t>Eje Atlántico. Santiago -Vigo.</t>
  </si>
  <si>
    <t>Corredor Mediterráneo. Tarragona-Vandellós.</t>
  </si>
  <si>
    <t>LAV Levante</t>
  </si>
  <si>
    <t>LAV Galicia. Olmedo-Lubián-Ourense.</t>
  </si>
  <si>
    <t>LAV Venta de Baños-Palencia-León-Asturias</t>
  </si>
  <si>
    <t>LAV Bobadilla - Granada</t>
  </si>
  <si>
    <t>Conexión Chamartín-Atocha-Torrejón de Velasco</t>
  </si>
  <si>
    <t>Imputable al conjunto de la red</t>
  </si>
  <si>
    <t>LAV Valladolid-Burgos-Vitoria</t>
  </si>
  <si>
    <t>LAV Vitoria - Bilbao - San Sebastián (Y vasca)</t>
  </si>
  <si>
    <t>Corredor Mediterráneo. Vandellós-Valencia.</t>
  </si>
  <si>
    <t>LAV Madrid-Extremadura</t>
  </si>
  <si>
    <t>LAV. Murcia-Almería</t>
  </si>
  <si>
    <t>LÍNEAS NO INICIADAS</t>
  </si>
  <si>
    <t>LAV Zaragoza-Pamplona-Y vasca</t>
  </si>
  <si>
    <t>Cabecera norte de Chamartin</t>
  </si>
  <si>
    <t>Conexión LAV Córdoba – Málaga, Córdoba – Sevilla.</t>
  </si>
  <si>
    <t>LAV Galicia. Variante de Ourense</t>
  </si>
  <si>
    <t>LAV Cantabria</t>
  </si>
  <si>
    <t>Murcia-Cartagena</t>
  </si>
  <si>
    <t>Canal de acceso a Valencia.</t>
  </si>
  <si>
    <t>Conexión LAV Barcelona – LAV Levante.</t>
  </si>
  <si>
    <t>Corredor Mediterráneo. Valencia-Castellón. (Nueva plataforma UIC).</t>
  </si>
  <si>
    <t>Eje Atlántico. Ourense-Vigo (por Cerdedo).</t>
  </si>
  <si>
    <t>LAV Sevilla-Huelva</t>
  </si>
  <si>
    <t xml:space="preserve">Renovación estación de Valladolid </t>
  </si>
  <si>
    <t>Túnel pasante Valencia</t>
  </si>
  <si>
    <t>CUADRO 20. INDICADOR DE TIEMPO/COSTE GENERALIZADO DE VIAJE (MEDIA). MINUTOS Y EUROS</t>
  </si>
  <si>
    <t>Sin AVE</t>
  </si>
  <si>
    <t>Con AVE</t>
  </si>
  <si>
    <t>Diferencia (minutos)</t>
  </si>
  <si>
    <t>Tiempo medio</t>
  </si>
  <si>
    <t>Coste generalizado</t>
  </si>
  <si>
    <t>CUADRO 21. INDICADOR DE EFICIENCIA DE LA RED (MEDIA). MINUTOS Y EUROS</t>
  </si>
  <si>
    <t xml:space="preserve">Diferencia </t>
  </si>
  <si>
    <t>CUADRO 22. ESTIMACIÓN DE LA PROCEDENCIA DE LOS VIAJEROS DE ALTA VELOCIDAD (PONDERADA POR VIAJEROS-KM). CORREDOR NORTE</t>
  </si>
  <si>
    <t>Avión</t>
  </si>
  <si>
    <t>Autobús</t>
  </si>
  <si>
    <t>Tren convencional</t>
  </si>
  <si>
    <t>Vehículo privado</t>
  </si>
  <si>
    <t>Demanda generada</t>
  </si>
  <si>
    <t>Costes Netos</t>
  </si>
  <si>
    <t>Inversiones y reposiciones</t>
  </si>
  <si>
    <t>8.105 M€</t>
  </si>
  <si>
    <t>Gestor de Infraestructuras</t>
  </si>
  <si>
    <t>1.504 M€</t>
  </si>
  <si>
    <t>Operador ferroviario</t>
  </si>
  <si>
    <t>2.104 M€</t>
  </si>
  <si>
    <t>Externalidades de la AV</t>
  </si>
  <si>
    <t>1.095 M€</t>
  </si>
  <si>
    <t>12.808 M€</t>
  </si>
  <si>
    <t>Beneficios Netos</t>
  </si>
  <si>
    <t>Aéreo</t>
  </si>
  <si>
    <t>1.659 M€</t>
  </si>
  <si>
    <t>Ahorros de tiempo</t>
  </si>
  <si>
    <t>-282 M€</t>
  </si>
  <si>
    <t>Costes operacionales evitados</t>
  </si>
  <si>
    <t>1.758 M€</t>
  </si>
  <si>
    <t>Externalidades Evitadas</t>
  </si>
  <si>
    <t>183 M€</t>
  </si>
  <si>
    <t>544 M€</t>
  </si>
  <si>
    <t>221 M€</t>
  </si>
  <si>
    <t>253 M€</t>
  </si>
  <si>
    <t>70 M€</t>
  </si>
  <si>
    <t>Tren Convencional</t>
  </si>
  <si>
    <t>1.804 M€</t>
  </si>
  <si>
    <t>1.316 M€</t>
  </si>
  <si>
    <t>316 M€</t>
  </si>
  <si>
    <t>172 M€</t>
  </si>
  <si>
    <t>2.404 M€</t>
  </si>
  <si>
    <t>-380 M€</t>
  </si>
  <si>
    <t>1.690 M€</t>
  </si>
  <si>
    <t>1.094 M€</t>
  </si>
  <si>
    <t>DAP Demanda Generada</t>
  </si>
  <si>
    <t>726 M€</t>
  </si>
  <si>
    <t>Fuente: Airef.</t>
  </si>
  <si>
    <t>CUADRO 24. ESTIMACIÓN DE LA PROCEDENCIA DE LOS VIAJEROS DE ALTA VELOCIDAD (PONDERADA POR VIAJEROS-KM). CORREDOR LEVANTE</t>
  </si>
  <si>
    <t>Tren conv.</t>
  </si>
  <si>
    <t>CUADRO 25. RESULTADOS SOCIOECONÓMICOS DEL CORREDOR DE LEVANTE</t>
  </si>
  <si>
    <t>5.991 M€</t>
  </si>
  <si>
    <t>1.272 M€</t>
  </si>
  <si>
    <t>2.154 M€</t>
  </si>
  <si>
    <t>1.023 M€</t>
  </si>
  <si>
    <t>10.440 M€</t>
  </si>
  <si>
    <t>988 M€</t>
  </si>
  <si>
    <t>-1.153 M€</t>
  </si>
  <si>
    <t>1.796 M€</t>
  </si>
  <si>
    <t>345 M€</t>
  </si>
  <si>
    <t>546 M€</t>
  </si>
  <si>
    <t>370 M€</t>
  </si>
  <si>
    <t>139 M€</t>
  </si>
  <si>
    <t>37 M€</t>
  </si>
  <si>
    <t>3.851 M€</t>
  </si>
  <si>
    <t>2.892 M€</t>
  </si>
  <si>
    <t>612 M€</t>
  </si>
  <si>
    <t>347 M€</t>
  </si>
  <si>
    <t>1.105 M€</t>
  </si>
  <si>
    <t>39 M€</t>
  </si>
  <si>
    <t>636 M€</t>
  </si>
  <si>
    <t>430 M€</t>
  </si>
  <si>
    <t>275 M€</t>
  </si>
  <si>
    <t>6.765 M€</t>
  </si>
  <si>
    <t>CUADRO 26. ESTIMACIÓN DE LA PROCEDENCIA DE LOS VIAJEROS DE ALTA VELOCIDAD (PONDERADA POR VIAJEROS-KM). CORREDOR NORDESTE</t>
  </si>
  <si>
    <t>CUADRO 25. RESULTADOS SOCIOECONÓMICOS DEL CORREDOR NORDESTE</t>
  </si>
  <si>
    <t>11.248 M€</t>
  </si>
  <si>
    <t>2.177 M€</t>
  </si>
  <si>
    <t>4.516 M€</t>
  </si>
  <si>
    <t>1.873 M€</t>
  </si>
  <si>
    <t>19.814 M€</t>
  </si>
  <si>
    <t>5.306 M€</t>
  </si>
  <si>
    <t>-387 M€</t>
  </si>
  <si>
    <t>4.630 M€</t>
  </si>
  <si>
    <t>1.063 M€</t>
  </si>
  <si>
    <t>724 M€</t>
  </si>
  <si>
    <t>537 M€</t>
  </si>
  <si>
    <t>145 M€</t>
  </si>
  <si>
    <t>42 M€</t>
  </si>
  <si>
    <t>4.078 M€</t>
  </si>
  <si>
    <t>3.314 M€</t>
  </si>
  <si>
    <t>512 M€</t>
  </si>
  <si>
    <t>252 M€</t>
  </si>
  <si>
    <t>4.710 M€</t>
  </si>
  <si>
    <t>2.421 M€</t>
  </si>
  <si>
    <t>2.037 M€</t>
  </si>
  <si>
    <t>3.880 M€</t>
  </si>
  <si>
    <t>18.698 M€</t>
  </si>
  <si>
    <t>CUADRO 27. ESTIMACIÓN DE LA PROCEDENCIA DE LOS VIAJEROS DE ALTA VELOCIDAD (PONDERADA POR VIAJEROS-KM). CORREDOR SUR</t>
  </si>
  <si>
    <t>CUADRO 25. RESULTADOS SOCIOECONÓMICOS DEL CORREDOR SUR</t>
  </si>
  <si>
    <t>8.736 M€</t>
  </si>
  <si>
    <t>1.869 M€</t>
  </si>
  <si>
    <t>3.622 M€</t>
  </si>
  <si>
    <t>1.460 M€</t>
  </si>
  <si>
    <t>15.687 M€</t>
  </si>
  <si>
    <t>3.671 M€</t>
  </si>
  <si>
    <t>785 M€</t>
  </si>
  <si>
    <t>2.181 M€</t>
  </si>
  <si>
    <t>705 M€</t>
  </si>
  <si>
    <t>475 M€</t>
  </si>
  <si>
    <t>277 M€</t>
  </si>
  <si>
    <t>124 M€</t>
  </si>
  <si>
    <t>74 M€</t>
  </si>
  <si>
    <t>4.590 M€</t>
  </si>
  <si>
    <t>3.197 M€</t>
  </si>
  <si>
    <t>984 M€</t>
  </si>
  <si>
    <t>409 M€</t>
  </si>
  <si>
    <t>5.754 M€</t>
  </si>
  <si>
    <t>-585 M€</t>
  </si>
  <si>
    <t>3.569 M€</t>
  </si>
  <si>
    <t>2.770 M€</t>
  </si>
  <si>
    <t>1.466 M€</t>
  </si>
  <si>
    <t>15.956 M€</t>
  </si>
  <si>
    <t>CUADRO 30. RESUMEN DE RESULTADOS POR CORREDORES. EUROS DE 2018</t>
  </si>
  <si>
    <t>VAN</t>
  </si>
  <si>
    <t>-5.672 M€</t>
  </si>
  <si>
    <t>-3.636 M€</t>
  </si>
  <si>
    <t>-1.115 M€</t>
  </si>
  <si>
    <t>270 M€</t>
  </si>
  <si>
    <t>TIR</t>
  </si>
  <si>
    <t>CUADRO 31. RESULTADOS DEL ACB CON UNA TASA SOCIAL DE DESCUENTO (TSD) DEL 5%</t>
  </si>
  <si>
    <t>CORREDOR</t>
  </si>
  <si>
    <t xml:space="preserve">TIR </t>
  </si>
  <si>
    <t>VAN Escenario base</t>
  </si>
  <si>
    <t>Escenario base</t>
  </si>
  <si>
    <t xml:space="preserve"> TSD=5%</t>
  </si>
  <si>
    <t>-5.371 M€</t>
  </si>
  <si>
    <t>-3.777 M€</t>
  </si>
  <si>
    <t>-4.406 M€</t>
  </si>
  <si>
    <t>-2.632 M€</t>
  </si>
  <si>
    <t>TIR Escenario base</t>
  </si>
  <si>
    <t>TIR Competencia</t>
  </si>
  <si>
    <t>CUADRO 33. ESCENARIO DE PROHIBICIÓN DE VUELOS NACIONALES (TODOS LOS PASAJEROS CAPTADOS POR LA AV) EN 2021</t>
  </si>
  <si>
    <t>TIR Prohibición de vuelos</t>
  </si>
  <si>
    <t>CUADRO 34. RESULTADOS UTILIZANDO UN HORIZONTE DE EVALUACIÓN DE 30 AÑOS</t>
  </si>
  <si>
    <t>(50 años)</t>
  </si>
  <si>
    <t>30 años</t>
  </si>
  <si>
    <t>CUADRO 35. RESULTADOS APLICANDO DISTINTOS PRECIOS SOMBRA Y RESTO DE SUPUESTOS DEL ESCENARIO BASE</t>
  </si>
  <si>
    <t>(calculado)</t>
  </si>
  <si>
    <t>[0,81]</t>
  </si>
  <si>
    <t>Guía C.E.</t>
  </si>
  <si>
    <t>Manual ADIF</t>
  </si>
  <si>
    <t>[0,88-0,91]</t>
  </si>
  <si>
    <t>[0,70-0,88]</t>
  </si>
  <si>
    <t>CUADRO 36. RESULTADOS ANTE CAMBIOS EN LOS VALORES DEL TIEMPO</t>
  </si>
  <si>
    <t xml:space="preserve"> Escenario base</t>
  </si>
  <si>
    <t>Valor del tiempo +25%</t>
  </si>
  <si>
    <t>Valor del tiempo</t>
  </si>
  <si>
    <t>+25%</t>
  </si>
  <si>
    <t>-25%</t>
  </si>
  <si>
    <t>Fuente: AIReF</t>
  </si>
  <si>
    <t>CUADRO 37. RESULTADOS ANTE AUMENTOS DE LAS EXTERNALIDADES DE POLUCIÓN ATMOSFÉRICA Y CAMBIO CLIMÁTICO</t>
  </si>
  <si>
    <t xml:space="preserve"> </t>
  </si>
  <si>
    <t>+50%</t>
  </si>
  <si>
    <t>Doble del valor</t>
  </si>
  <si>
    <t>CUADRO 38. RESULTADOS ANTE DISTINTOS ESCENARIOS DE CRECIMIENTO INTERANUAL DE LA DEMANDA DE 2023 EN ADELANTE</t>
  </si>
  <si>
    <t>(+2,5%)</t>
  </si>
  <si>
    <t>(+1%)</t>
  </si>
  <si>
    <t>(+2%)</t>
  </si>
  <si>
    <t>(+4%)</t>
  </si>
  <si>
    <t>(+5%)</t>
  </si>
  <si>
    <t>CUADRO 39. RESULTADOS ANTE UNA REDUCCIÓN DE COSTES VARIABLES DEL OPERADOR FERROVIARIO A FUTURO</t>
  </si>
  <si>
    <t>Costes reducidos</t>
  </si>
  <si>
    <t>6 EL TRANSPORTE METROPOLITANO DE CERCANÍAS</t>
  </si>
  <si>
    <t>Tabla 40</t>
  </si>
  <si>
    <t>CUADRO 40. COMPARACIÓN DE COSTES DE EXPLOTACIÓN DE DIFERENTES MODOS DE TRANSPORTE URBANO Y METROPOLITANO</t>
  </si>
  <si>
    <t>Fuente: ATUC, 2009.</t>
  </si>
  <si>
    <t>6.1. La red de Cercanías</t>
  </si>
  <si>
    <t>Datos Gráfico 46</t>
  </si>
  <si>
    <t>Gráfico 46</t>
  </si>
  <si>
    <t>GRÁFICO 46. DISTRIBUCIÓN DE LOS VIAJEROS ENTRE LOS NÚCLEOS DE CERCANÍAS. AÑO 2018</t>
  </si>
  <si>
    <t>Fuente: RENFE.</t>
  </si>
  <si>
    <t>Tabla 41</t>
  </si>
  <si>
    <t>CUADRO 41. VIAJEROS DE LA RED FERROVIARIA POR TIPO DE SERVICIO. AÑO 2018</t>
  </si>
  <si>
    <t>Fuente: Observatorio del Ferrocarril de España, 2018</t>
  </si>
  <si>
    <t>6.2. La inversión en Cercanías</t>
  </si>
  <si>
    <t>Datos Gráfico 47</t>
  </si>
  <si>
    <t>Gráfico 47</t>
  </si>
  <si>
    <t>GRÁFICO 47. INVERSIÓN EN FFCC METROPOLITANO (CERCANÍAS). EUROS DE 2018</t>
  </si>
  <si>
    <t>Tabla 42</t>
  </si>
  <si>
    <t>CUADRO 42. PESO DE LAS INVERSIONES EN CERCANÍAS EN EL PERIODO 1990-2018</t>
  </si>
  <si>
    <t>Datos Gráfico 48</t>
  </si>
  <si>
    <t>Gráfico 48</t>
  </si>
  <si>
    <t>GRÁFICO 48. ANTIGÜEDAD DEL PARQUE MÓVIL DE CERCANÍAS. EDAD EN AÑOS</t>
  </si>
  <si>
    <t>Datos Gráfico 49</t>
  </si>
  <si>
    <t>Gráfico 49</t>
  </si>
  <si>
    <t>GRÁFICO 49. INVERSIÓN EN CERCANÍAS Y ALTA VELOCIDAD. EUROS CONSTANTES DE 2018</t>
  </si>
  <si>
    <t>Fuente: MITMA.</t>
  </si>
  <si>
    <t>FIGURA 4. VALORACIÓN POR PARTE DE LOS USUARIOS DE LOS DISTINTOS MODOS DE TRANSPORTE DE COMPETENCIA ESTATAL. AÑO 2018</t>
  </si>
  <si>
    <t>Fuente: Ministerio de Fomento, 2018.</t>
  </si>
  <si>
    <t>Datos Gráfico 50</t>
  </si>
  <si>
    <t>Gráfico 50</t>
  </si>
  <si>
    <t>GRÁFICO 50. EVOLUCIÓN DE LOS VIAJEROS EN CERCANÍAS</t>
  </si>
  <si>
    <t>Fuente: Observatorio del Transporte y la Logística en España.</t>
  </si>
  <si>
    <t>Tabla 43</t>
  </si>
  <si>
    <t>CUADRO 43. MILES DE VIAJEROS POR NÚCLEO DE RENFE CERCANÍAS</t>
  </si>
  <si>
    <t>Datos Gráfico 51</t>
  </si>
  <si>
    <t>Gráfico 51</t>
  </si>
  <si>
    <t>GRÁFICO 51. EVOLUCIÓN DE LA OFERTA EN TRENES-KM Y PLAZAS-KM DE RENFE</t>
  </si>
  <si>
    <t>Fuente: Observatorio del Ferrocarril en España y Observatorio del Trasnporte y la Logística en España.</t>
  </si>
  <si>
    <t>Tabla 44</t>
  </si>
  <si>
    <t>CUADRO 44. PRINCIPALES OPERADORES DE FERROCARRIL METROPOLITANO19</t>
  </si>
  <si>
    <t>Fuente: ADIF, OFE y SFM.</t>
  </si>
  <si>
    <t>Tabla 45</t>
  </si>
  <si>
    <t>CUADRO 45. EVOLUCIÓN DE LA RED FERROVIARIA DE MADRID Y BARCELONA</t>
  </si>
  <si>
    <t>Fuente: ATM Barcelona, Consorcio de transportes de Madrid.</t>
  </si>
  <si>
    <t>6.3. La gobernanza del ferrocarril metropolitano</t>
  </si>
  <si>
    <t>Tabla 46</t>
  </si>
  <si>
    <t>CUADRO 46. INVERSIONES PREVISTAS EN EL PLAN DE CERCANÍAS PARA MADRID (2009-2015). MILLONES DE EUROS</t>
  </si>
  <si>
    <t>Fuente: Ministerio de Fomento. Plan de Infraestructuras ferroviarias de cercanías para Madrid (2009-2015).</t>
  </si>
  <si>
    <t>Tabla 47</t>
  </si>
  <si>
    <t>CUADRO 47. INVERSIONES PREVISTAS EN EL PLAN DE CERCANÍAS DE BARCELONA (2008-2015). MILLONES DE EUROS</t>
  </si>
  <si>
    <t>Fuente: Ministerio de Fomento. Plan de Infraestructuras ferroviarias de cercanías de Barcelona (2008-2015).</t>
  </si>
  <si>
    <t>Tabla 48</t>
  </si>
  <si>
    <t>CUADRO 48. INVERSIONES PREVISTAS EN EL PLAN DE CERCANÍAS DE LA COMUNITAT VALENCIANA (2010-2020). MILLONES DE EUROS</t>
  </si>
  <si>
    <t>Fuente: Ministerio de Fomento. Plan de Infraestructuras ferroviarias para la Comunitat Valenciana (2010-2020).</t>
  </si>
  <si>
    <t>Tabla 49</t>
  </si>
  <si>
    <t>CUADRO 49. INVERSIÓN PLANIFICADA VS EJECUTADA POR NÚCLEO DE CERCANÍAS. MILLONES DE EUROS.</t>
  </si>
  <si>
    <t>Fuente: Ministerio de Fomento, 2007, 2008, 2009. MITMA.</t>
  </si>
  <si>
    <t>6.4. La financiación del sistema</t>
  </si>
  <si>
    <t>Datos Gráfico 52</t>
  </si>
  <si>
    <t>Grafico 52</t>
  </si>
  <si>
    <t>GRÁFICO 52. RESULTADO DE EXPLOTACIÓN SIN OSP POR NÚCLEOS DE CERCANÍAS. EUROS. AÑO 2017</t>
  </si>
  <si>
    <t>Fuente: AIReF, RENFE y ADIF.</t>
  </si>
  <si>
    <t xml:space="preserve"> DISTRIBUCIÓN DE LOS VIAJEROS ENTRE LOS NÚCLEOS DE CERCANÍAS. AÑO 2018</t>
  </si>
  <si>
    <t>FGC</t>
  </si>
  <si>
    <t>Euskotren</t>
  </si>
  <si>
    <t>Valencia</t>
  </si>
  <si>
    <t>Bilbao</t>
  </si>
  <si>
    <t>Renfe Ancho Metrico</t>
  </si>
  <si>
    <t>San Sebastián</t>
  </si>
  <si>
    <t>Santander</t>
  </si>
  <si>
    <t>Fuente: RENFE</t>
  </si>
  <si>
    <t>INVERSIÓN EN FFCC METROPOLITANO (CERCANÍAS). EUROS DE 2018</t>
  </si>
  <si>
    <t>ALICANTE</t>
  </si>
  <si>
    <t>BARCELONA</t>
  </si>
  <si>
    <t>BILBAO (VIZCAYA)</t>
  </si>
  <si>
    <t>CÁDIZ</t>
  </si>
  <si>
    <t>MADRID</t>
  </si>
  <si>
    <t>MÁLAGA</t>
  </si>
  <si>
    <t>NO REGIONALIZABLE</t>
  </si>
  <si>
    <t>OVIEDO (ASTURIAS)</t>
  </si>
  <si>
    <t>SANTANDER</t>
  </si>
  <si>
    <t>SEVILLA</t>
  </si>
  <si>
    <t>VALENCIA</t>
  </si>
  <si>
    <t>VARIAS PROVINCIAS C.A. DE CATALUÑA</t>
  </si>
  <si>
    <t>VARIAS PROVINCIAS C.A. DE GALICIA</t>
  </si>
  <si>
    <t>VARIAS PROVINCIAS C.A. DE VALENCIA</t>
  </si>
  <si>
    <t>VARIAS PROVINCIAS DE DISTINTAS C.A.</t>
  </si>
  <si>
    <t>ZARAGOZA</t>
  </si>
  <si>
    <t>SEITT</t>
  </si>
  <si>
    <t>ANTIGÜEDAD DEL PARQUE</t>
  </si>
  <si>
    <t>Serie</t>
  </si>
  <si>
    <t>Nº de trenes</t>
  </si>
  <si>
    <t>Antigüedad media (eje secundario)</t>
  </si>
  <si>
    <t>592.2</t>
  </si>
  <si>
    <t>592.3</t>
  </si>
  <si>
    <t> Total</t>
  </si>
  <si>
    <t>INVERSIÓN EN CERCANÍAS Y ALTA VELOCIDAD</t>
  </si>
  <si>
    <t>Cercanías</t>
  </si>
  <si>
    <t>Alta Velocidad</t>
  </si>
  <si>
    <t>EVOLUCIÓN DE LOS VIAJEROS EN CERCANÍAS</t>
  </si>
  <si>
    <t>Miles de viajeros</t>
  </si>
  <si>
    <t>Millones de viajeros-km (eje secundario)</t>
  </si>
  <si>
    <t>Fuente: Observatorio del Transporte y la Logística en España</t>
  </si>
  <si>
    <t>EVOLUCIÓN DE LA OFERTA EN TRENES-KM Y PLAZAS-KM DE RENFE</t>
  </si>
  <si>
    <t>Concepto</t>
  </si>
  <si>
    <t>Unidad</t>
  </si>
  <si>
    <t>Trenes-km 
(millones)</t>
  </si>
  <si>
    <t>Millones</t>
  </si>
  <si>
    <t>Plazas-km
(eje secundario - millones)</t>
  </si>
  <si>
    <t>Millones de plazas km</t>
  </si>
  <si>
    <t>Plazas por tren</t>
  </si>
  <si>
    <t>pl.km /trenes.km</t>
  </si>
  <si>
    <t>Aprovechamiento</t>
  </si>
  <si>
    <t>% viajeros.km /pl.km</t>
  </si>
  <si>
    <t>Viajeros</t>
  </si>
  <si>
    <t>v.km/trenes.km</t>
  </si>
  <si>
    <t>RESULTADO DE EXPLOTACIÓN SIN OSP POR NÚCLEOS DE CERCANÍAS.</t>
  </si>
  <si>
    <t>Costes agregados</t>
  </si>
  <si>
    <t>Ingresos Comerciales</t>
  </si>
  <si>
    <t>% Comercial / Ctes Agregados</t>
  </si>
  <si>
    <t>% Medio</t>
  </si>
  <si>
    <t>BILBAO</t>
  </si>
  <si>
    <t>SAN SEBASTIAN</t>
  </si>
  <si>
    <t>ASTURIAS</t>
  </si>
  <si>
    <t>MURCIA-ALICANTE</t>
  </si>
  <si>
    <t>CADIZ</t>
  </si>
  <si>
    <t>CUADRO 40. COMPARACIÓN DE COSTES DE EXPLOTACIÓN DE DIFERENTES MODOS DE TRANSPORTE URBANO Y METROPOLITANOMODOS DE TRANSPORTE URBANO Y METROPOLITANO</t>
  </si>
  <si>
    <t>Coste explotación (euros/km)</t>
  </si>
  <si>
    <t>Capacidad (pax/veh)</t>
  </si>
  <si>
    <t>Coste (euros/plaza-km)</t>
  </si>
  <si>
    <t>Metro</t>
  </si>
  <si>
    <t>Tranvía</t>
  </si>
  <si>
    <t>Autobús alto nivel de servicio</t>
  </si>
  <si>
    <t>Autobús convencional</t>
  </si>
  <si>
    <t>Fuente: ATUC(2009).</t>
  </si>
  <si>
    <t>Millones viajeros-kilómetro</t>
  </si>
  <si>
    <t>Servicios convencionales (Larga y media distancia)</t>
  </si>
  <si>
    <t>Servicios de Alta Velocidad (Larga y media distancia)</t>
  </si>
  <si>
    <t>Fuente: Observatorio del Ferrocarril de España, 2018.</t>
  </si>
  <si>
    <t>Núcleo</t>
  </si>
  <si>
    <t>Euros de 2018</t>
  </si>
  <si>
    <t>Peso</t>
  </si>
  <si>
    <t>Resto de núcleos</t>
  </si>
  <si>
    <t>Δ 2008-2013</t>
  </si>
  <si>
    <t>Δ 2013-2018</t>
  </si>
  <si>
    <t>Fuente: MITMA</t>
  </si>
  <si>
    <t>CUADRO 44. PRINCIPALES OPERADORES DE FERROCARRIL METROPOLITANO</t>
  </si>
  <si>
    <t>Operador Ferroviario</t>
  </si>
  <si>
    <t>Miles de pasajeros</t>
  </si>
  <si>
    <t>RENFE Cercanías</t>
  </si>
  <si>
    <t>RENFE Métrica</t>
  </si>
  <si>
    <t>SFM</t>
  </si>
  <si>
    <t>Fuente: ADIF, OFE y SFM</t>
  </si>
  <si>
    <t>Diferencia 2000-2017</t>
  </si>
  <si>
    <t>km</t>
  </si>
  <si>
    <t>FMB (metro)</t>
  </si>
  <si>
    <t>Rodalies RENFE</t>
  </si>
  <si>
    <t>Metro ligero</t>
  </si>
  <si>
    <t>RENFE-Cercanías</t>
  </si>
  <si>
    <t>Plan de Infraestructuras Ferroviarias de Cercanías para Madrid</t>
  </si>
  <si>
    <t>Programas de construcción de infraestructuras</t>
  </si>
  <si>
    <t>Ampliación de la red: Nuevo Eje Transversal</t>
  </si>
  <si>
    <t>Prolongaciones de líneas</t>
  </si>
  <si>
    <t>Ampliación de capacidad (Cuadruplicaciones)</t>
  </si>
  <si>
    <t>Estaciones e Intercambiadores</t>
  </si>
  <si>
    <t>Programas de modernización y mejora de la Red</t>
  </si>
  <si>
    <t xml:space="preserve">TOTAL </t>
  </si>
  <si>
    <r>
      <t>Plan de Infraestructuras Ferroviarias de Cercanías de Barcelona</t>
    </r>
    <r>
      <rPr>
        <sz val="11"/>
        <color theme="1"/>
        <rFont val="Century Gothic"/>
        <family val="2"/>
      </rPr>
      <t xml:space="preserve"> </t>
    </r>
  </si>
  <si>
    <t>Programa de infraestructura</t>
  </si>
  <si>
    <t>Modernización de la infraestructura existente</t>
  </si>
  <si>
    <t>Nuevas infraestructuras (Líneas y Duplicaciones)</t>
  </si>
  <si>
    <t>Programa de estaciones</t>
  </si>
  <si>
    <t xml:space="preserve">Modernizacion de estaciones </t>
  </si>
  <si>
    <t>Nuevos intercambiadores</t>
  </si>
  <si>
    <t>Nuevas estaciones</t>
  </si>
  <si>
    <t>Aparcamientos disuasorios</t>
  </si>
  <si>
    <t>Programa de construcción de infraestructuras</t>
  </si>
  <si>
    <t>Nuevo eje pasante</t>
  </si>
  <si>
    <t>Extensión de la red</t>
  </si>
  <si>
    <t>Ampliación de capacidad: duplicaciones de vía</t>
  </si>
  <si>
    <t>Programa de modernización y mejora de la infraestructura existente</t>
  </si>
  <si>
    <t>Programa de estaciones e intercambiadores</t>
  </si>
  <si>
    <t>Construcción remodelación de estaciones intermodales</t>
  </si>
  <si>
    <t>Mejora de estaciones</t>
  </si>
  <si>
    <t>Construcción de nuevas estaciones</t>
  </si>
  <si>
    <t>Adaptación de las estaciones para PMR</t>
  </si>
  <si>
    <t>Inversión en el núcleo de Cercanías</t>
  </si>
  <si>
    <t>Planificada</t>
  </si>
  <si>
    <t>Ejecutada</t>
  </si>
  <si>
    <t>Planes de cercanías de Madrid (2009-2015), Barcelona (2008-2015) y Comunitat Valenciana (2010.2020) y MITMA.</t>
  </si>
  <si>
    <t>7 EVALUACIÓN DE LAS SUBVENCIONES AL TRANSPORTE AÉREO DE LOS RESIDENTES EN TERRITORIOS NO PENINSULARES</t>
  </si>
  <si>
    <t>7.1. Las políticas de fomento de la movilidad en territorios extrapeninsulares</t>
  </si>
  <si>
    <t>Tabla 50</t>
  </si>
  <si>
    <t>CUADRO 50. EVOLUCIÓN DE LA SUBVENCIÓN AD VALOREM DESTINADA A LOS RESIDENTES EN LOS TERRITORIOS NO PENINSULARES (1982-2020)</t>
  </si>
  <si>
    <t>Tabla 51</t>
  </si>
  <si>
    <t>CUADRO 51. COSTE DE LAS BONIFICACIONES APLICADAS EN LOS AEROPUERTOS DE CANARIAS, ILLES BALEARS, CEUTA Y MELILLA POR SER EXTRAPENINSULARES</t>
  </si>
  <si>
    <t>Fuente: AENA y AIReF.</t>
  </si>
  <si>
    <t>7.2. Evaluación del impacto de los cambios en la cuantía de la subvención</t>
  </si>
  <si>
    <t>Datos Gráfico 53</t>
  </si>
  <si>
    <t>Gráfico 53</t>
  </si>
  <si>
    <t>GRÁFICO 53. COSTE GENERALIZADO INTERPROVINCIAL EN PENÍNSULA POR MODO VS. COSTE GENERALIZADO DE VUELOS DESDE LAS ISLAS A LA PENÍNSULA. AÑO 2019</t>
  </si>
  <si>
    <t>Datos Gráfico 54</t>
  </si>
  <si>
    <t>Gráfico 54</t>
  </si>
  <si>
    <t>GRÁFICO 54. COSTE GENERALIZADO DE VIAJES INTERPROVINCIALES DE LARGO RECORRIDO EN TRANSPORTE COLECTIVO. AÑO 2019</t>
  </si>
  <si>
    <t>Tabla 52</t>
  </si>
  <si>
    <t>CUADRO 52. NÚMERO DE VUELOS ANALIZADOS</t>
  </si>
  <si>
    <t>Fuente: AENA, MITMA y AIReF.</t>
  </si>
  <si>
    <t>Datos Gráfico 55</t>
  </si>
  <si>
    <t>Gráfico 55</t>
  </si>
  <si>
    <t>GRÁFICO 55. GASTO TOTAL EN SUBVENCIONES A RESIDENTES. EUROS CONSTANTES 2018</t>
  </si>
  <si>
    <t>Tabla 53</t>
  </si>
  <si>
    <t>CUADRO 53. DISTRIBUCIÓN DE LA SUBVENCIÓN POR ITINERARIO. EUROS CONSTANTES 2018.</t>
  </si>
  <si>
    <t>Datos Gráfico 56a</t>
  </si>
  <si>
    <t>Gráfico 56</t>
  </si>
  <si>
    <t>GRÁFICO 56. EVOLUCIÓN DEL NÚMERO DE ASIENTOS Y VUELOS OFERTADOS (15-16=100)</t>
  </si>
  <si>
    <t>Datos Gráfico 56b</t>
  </si>
  <si>
    <t>Datos Gráfico 57</t>
  </si>
  <si>
    <t>Gráfico 57</t>
  </si>
  <si>
    <t>GRÁFICO 57. EVOLUCIÓN DEL NÚMERO DE PASAJEROS (15-16=100)</t>
  </si>
  <si>
    <t>Fuente: MITMA, AENA y AIReF.</t>
  </si>
  <si>
    <t>Tabla 54</t>
  </si>
  <si>
    <t>CUADRO 54. VARIACIÓN EN PASAJEROS RESIDENTES Y NO RESIDENTES ANTES Y DESPUÉS DE LA SUBIDA DE LA SUBVENCIÓN AL 75%</t>
  </si>
  <si>
    <t>Datos Gráfico 58</t>
  </si>
  <si>
    <t>Gráfico 58</t>
  </si>
  <si>
    <t>GRÁFICO 58. EVOLUCIÓN DE LOS PASAJEROS POR AERONAVE Y COMPOSICIÓN</t>
  </si>
  <si>
    <t>Datos Gráfico 59</t>
  </si>
  <si>
    <t>Gráfico 59</t>
  </si>
  <si>
    <t>GRÁFICO 59. EVOLUCIÓN DE LAS TARIFAS MEDIAS POR SECTOR DE TRÁFICO (15-16=100)</t>
  </si>
  <si>
    <t>Fuente: MITMA, AENA y AIReF</t>
  </si>
  <si>
    <t>Datos Gráfico 60</t>
  </si>
  <si>
    <t>Gráfico 60</t>
  </si>
  <si>
    <t>GRÁFICO 60. EVOLUCIÓN DE LOS PRECIOS MEDIOS EFECTIVOS DE RESIDENTES Y NO RESIDENTES EN LAS RUTAS DE CANARIAS E ILLES BALEARS. EUROS DE 2018.</t>
  </si>
  <si>
    <t>Datos Gráfico 61</t>
  </si>
  <si>
    <t>Gráfico 61</t>
  </si>
  <si>
    <t>GRÁFICO 61 EVOLUCIÓN DE LAS TARIFAS POR SECTOR DE TRÁFICO EN EL LARGO PLAZO (08-09=100)</t>
  </si>
  <si>
    <t>Datos Gráfico 62</t>
  </si>
  <si>
    <t>Gráfico 62</t>
  </si>
  <si>
    <t>GRÁFICO 62. REGRESIÓN LINEAL DE LA TARIFA MEDIA PONDERADA. EUROS CONSTANTES 2018.</t>
  </si>
  <si>
    <t>Datos Gráfico 63</t>
  </si>
  <si>
    <t>Gráfico 63</t>
  </si>
  <si>
    <t>GRÁFICO 63. EVOLUCIÓN DE LA TARIFA MEDIA PONDERADA POR QUINTILES DE PORCENTAJE DE RESIDENTES EN LOS VUELOS Y TASA DE CRECIMIENTO EN LOS ÚLTIMOS 12 MESES (15-16=100)</t>
  </si>
  <si>
    <t>Tabla 55</t>
  </si>
  <si>
    <t>CUADRO 55. COEFICIENTE ASOCIADO A LA VARIABLE DE INTERÉS EN LOS MODELOS</t>
  </si>
  <si>
    <t>Tabla 56</t>
  </si>
  <si>
    <t>CUADRO 56. COEFICIENTE ASOCIADO A LA VARIABLE DE INTERÉS EN LAS REGRESIONES POR QUINTILES</t>
  </si>
  <si>
    <t>Datos Grafico 64</t>
  </si>
  <si>
    <t>Gráfico 64</t>
  </si>
  <si>
    <t>GRÁFICO 64. COEFICIENTES ASOCIADOS A LA VARIABLE DE INTERÉS EN LAS REGRESIONES POR QUINTILES Y BANDAS DEL INTERVALO DE CONFIANZA DEL 95%.</t>
  </si>
  <si>
    <t>7.3. Análisis distributivo de las subvenciones a residentes</t>
  </si>
  <si>
    <t>Datos Gráfico 66, 67, 68</t>
  </si>
  <si>
    <t>Gráfico 66, 67, 68</t>
  </si>
  <si>
    <t>GRÁFICO 66. SUBVENCIÓN POR PERCENTIL DE RENTA Y DISTRIBUCIÓN POR QUINTILES DE RENTA EN LAS RUTAS DE PENÍNSULA CANARIAS. AÑO 2018</t>
  </si>
  <si>
    <t>Fuente: MITMA, AIReF y AEAT.</t>
  </si>
  <si>
    <t>GRÁFICO 67. SUBVENCIÓN POR PERCENTIL DE RENTA Y DISTRIBUCIÓN POR QUINTILES DE RENTA EN LAS RUTAS DE PENÍNSULA-ILLES BALEARS. AÑO 2018</t>
  </si>
  <si>
    <t>GRÁFICO 68. DISTRIBUCIÓN DE LA SUBVENCIÓN POR QUINTILES DE RENTA EN LAS RUTAS INTERINSULARES. AÑO 2018</t>
  </si>
  <si>
    <t>Datos Gráfico 69, 70</t>
  </si>
  <si>
    <t>Gráficos 69, 70</t>
  </si>
  <si>
    <t>GRÁFICO 69. SUBVENCIÓN MEDIA ANUAL POR DECILES DE RENTA PARA RESIDENTES EN CANARIAS. AÑO 2018</t>
  </si>
  <si>
    <t>GRÁFICO 70. SUBVENCIÓN MEDIA ANUAL POR DECILES DE RENTA PARA RESIDENTES EN ILLES BALEARS. AÑO 2018</t>
  </si>
  <si>
    <t>Datos Gráfico 71 y 72</t>
  </si>
  <si>
    <t>Gráfico 71</t>
  </si>
  <si>
    <t>GRÁFICO 71. NÚMERO DE VUELOS Y RENTA. VUELOS PENÍNSULA – ISLAS. AÑO 2018</t>
  </si>
  <si>
    <t>Datos Gráficos 71 y 72a</t>
  </si>
  <si>
    <t>Gráfico 72</t>
  </si>
  <si>
    <t>GRÁFICO 72. NÚMERO DE VUELOS Y RENTA. VUELOS INTERINSULARES. AÑO 2018</t>
  </si>
  <si>
    <t>Datos Gráfico 73</t>
  </si>
  <si>
    <t>Gráfico 73</t>
  </si>
  <si>
    <t>GRÁFICO 73. SUBVENCIÓN MEDIA POR TRAYECTO Y PERCENTIL DE RENTA EN
VUELOS CON LA PENÍNSULA. AÑO 2018</t>
  </si>
  <si>
    <t>Tabla 57</t>
  </si>
  <si>
    <t>CUADRO 57. DESCOMPOSICIÓN DE LA BRECHA EN SUBVENCIÓN ANUAL RECIBIDA ENTRE EL TOP 10 Y EL TOP 1 CON MAYOR NIVEL DE RENTA Y EL RESTO DE LA POBLACIÓN. AÑO 2018</t>
  </si>
  <si>
    <t>7.4. Escenarios de cambios en la subvención</t>
  </si>
  <si>
    <t>Tabla 58</t>
  </si>
  <si>
    <t>CUADRO 58. IMPORTE DE LA SUBVENCIÓN POR QUINTILES DE RENTA EN LOS
DISTINTOS ESCENARIOS CONTRAFACTUALES (MILLONES DE EUROS). AÑO 2018</t>
  </si>
  <si>
    <t>Datos Gráfico 74</t>
  </si>
  <si>
    <t>Gráfico 74</t>
  </si>
  <si>
    <t>GRÁFICO 74. EFECTO (DISMINUCIÓN) DE LA SUBVENCIÓN FIJA POR PERCENTILES BAJO DISTINTOS ESCENARIOS CON RESPECTO A LA SUBVENCIÓN AD VALOREM ACTUAL. AÑO 2018</t>
  </si>
  <si>
    <t>Tabla 59</t>
  </si>
  <si>
    <t>CUADRO 59. MILLONES DE EUROS RECIBIDOS POR LOS RESIDENTES POR QUINTILES DE RENTA EN LOS DISTINTOS ESCENARIOS CONTRAFACTUALES. AÑO 2018</t>
  </si>
  <si>
    <t>Tabla 60</t>
  </si>
  <si>
    <t>CUADRO 60. MILLONES DE EUROS RECIBIDOS POR LOS RESIDENTES POR QUINTILES DE RENTA EN LOS DISTINTOS ESCENARIOS CONTRAFACTUALES. AÑO 2018</t>
  </si>
  <si>
    <t>COSTE GENERALIZADO INTERPROVINCIAL EN PENÍNSULA POR MODO VS. COSTE GENERALIZADO DE VUELOS DESDE LAS ISLAS A LA PENÍNSULA. AÑO 2019</t>
  </si>
  <si>
    <t>COSTE GENERELAZIADO PROMEDIO AVIÓN PROVINCIAS INSULARES</t>
  </si>
  <si>
    <t>COSTE GENERELAZIADO PROMEDIO ENTRE PROVINCIAS</t>
  </si>
  <si>
    <t>Provincia</t>
  </si>
  <si>
    <t>Sin Subvención</t>
  </si>
  <si>
    <t>Con Subvención</t>
  </si>
  <si>
    <t>Coche</t>
  </si>
  <si>
    <t>Tren</t>
  </si>
  <si>
    <t>Balears, Illes</t>
  </si>
  <si>
    <t>Palmas, Las</t>
  </si>
  <si>
    <t>COSTE GENERALIZADO DE VIAJES INTERPROVINCIALES DE LARGO RECORRIDO EN TRANSPORTE COLECTIVO</t>
  </si>
  <si>
    <t>ITINERARIO</t>
  </si>
  <si>
    <t>Sin subvención</t>
  </si>
  <si>
    <t>Con subvención</t>
  </si>
  <si>
    <t>Modo</t>
  </si>
  <si>
    <t>Baleares - Barcelona</t>
  </si>
  <si>
    <t>Baleares - Madrid</t>
  </si>
  <si>
    <t>G. Canaria - Barcelona</t>
  </si>
  <si>
    <t>G. Canaria - Madrid</t>
  </si>
  <si>
    <t>Tenerife - Madrid</t>
  </si>
  <si>
    <t>Tenerife - Barcelona</t>
  </si>
  <si>
    <t>Sevilla - Barcelona</t>
  </si>
  <si>
    <t>Badajoz - Madrid</t>
  </si>
  <si>
    <t>Málaga - Barcelona</t>
  </si>
  <si>
    <t>A Coruña - Madrid</t>
  </si>
  <si>
    <t>Almería - Madrid</t>
  </si>
  <si>
    <t>A Coruña - Barcelona</t>
  </si>
  <si>
    <t>Almería - Barcelona</t>
  </si>
  <si>
    <t>Badajoz - Barcelona</t>
  </si>
  <si>
    <t>ASTO TOTAL EN SUBVENCIONES A RESIDENTES. EUROS CONSTANTES 2018.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</si>
  <si>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</si>
  <si>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</si>
  <si>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</si>
  <si>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</si>
  <si>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</si>
  <si>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</si>
  <si>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</si>
  <si>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</si>
  <si>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</si>
  <si>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</si>
  <si>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</si>
  <si>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Subvención total</t>
  </si>
  <si>
    <t>GRÁFICO 55. GASTO TOTAL EN SUBVENCIONES A RESIDENTES. EUROS CONSTANTES 2018.</t>
  </si>
  <si>
    <t>EVOLUCIÓN DEL NÚMERO DE ASIENTOS OFERTADOS (15-16=100)</t>
  </si>
  <si>
    <t>Etiquetas de fila</t>
  </si>
  <si>
    <t>Interinsular - Baleares</t>
  </si>
  <si>
    <t>Interinsular - Canarias</t>
  </si>
  <si>
    <t>Península - Baleares</t>
  </si>
  <si>
    <t>Península - Canarias</t>
  </si>
  <si>
    <t>Fuente: Airef y AENA.</t>
  </si>
  <si>
    <t>EVOLUCIÓN DEL NÚMERO DE VUELOS OFERTADOS (15-16=100)</t>
  </si>
  <si>
    <t>EVOLUCIÓN DEL NÚMERO DE PASAJEROS (15-16=100)</t>
  </si>
  <si>
    <t>Otros</t>
  </si>
  <si>
    <t>TOTAL BASE 100</t>
  </si>
  <si>
    <t>EVOLUCIÓN DE LOS PASAJEROS POR AERONAVE Y COMPOSICIÓN</t>
  </si>
  <si>
    <t>Pasajeros Resdientes</t>
  </si>
  <si>
    <t>Pasajeros no Residentes</t>
  </si>
  <si>
    <t>EVOLUCIÓN DE LAS TARIFAS MEDIAS POR SECTOR DE TRÁFICO (15-16=100)</t>
  </si>
  <si>
    <t>TARIFA MEDIA DEFLACTADA</t>
  </si>
  <si>
    <t>TARIFA MEDIA DEFLACTADA BASE 100</t>
  </si>
  <si>
    <t>EVOLUCIÓN DE LOS PRECIOS MEDIOS EFECTIVOS DE RESIDENTES Y NO RESIDENTES EN LAS RUTAS DE CANARIAS E ILLES BALEARS.</t>
  </si>
  <si>
    <t>Interinsular Canarias</t>
  </si>
  <si>
    <t>Interinsular Baleares</t>
  </si>
  <si>
    <t>Península Canarias</t>
  </si>
  <si>
    <t>Península Baleares</t>
  </si>
  <si>
    <t>EVOLUCIÓN DE LAS TARIFAS POR SECTOR DE TRÁFICO EN EL LARGO PLAZO (08-09=100)</t>
  </si>
  <si>
    <t>REGRESIÓN LINEAL DE LA TARIFA MEDIA PONDERADA. EUROS CONSTANTES 2018.</t>
  </si>
  <si>
    <t>Peninsula Canarias</t>
  </si>
  <si>
    <t>Peninsula Baleares</t>
  </si>
  <si>
    <t>Observado</t>
  </si>
  <si>
    <t>Estimado</t>
  </si>
  <si>
    <t>Península-Canarias</t>
  </si>
  <si>
    <t>Península-Illes Balears</t>
  </si>
  <si>
    <t>TARIFA MEDIA PONDERADA POR QUINTILES DE PORCENTAJE DE RESIDENTES EN LOS VUELOS Y TASA DE CRECIMIENTO EN LOS ÚLTIMOS 12 MESES (15-16=100)</t>
  </si>
  <si>
    <t>Quintil</t>
  </si>
  <si>
    <t>Quintil 1</t>
  </si>
  <si>
    <t>Quintil 2</t>
  </si>
  <si>
    <t>Quintil 3</t>
  </si>
  <si>
    <t>Quintil 4</t>
  </si>
  <si>
    <t>Quintil 5</t>
  </si>
  <si>
    <t>COEFICIENTES ASOCIADOS A LA VARIABLE DE INTERÉS EN LAS REGRESIONES POR QUINTILES Y BANDAS DEL INTERVALO DE CONFIANZA DEL 95%.</t>
  </si>
  <si>
    <t>Bandas</t>
  </si>
  <si>
    <t>Q1</t>
  </si>
  <si>
    <t>Q2</t>
  </si>
  <si>
    <t>Q3</t>
  </si>
  <si>
    <t>Q4</t>
  </si>
  <si>
    <t>Q5</t>
  </si>
  <si>
    <t>SUBVENCIÓN POR PERCENTIL DE RENTA Y DISTRIBUCIÓN POR QUINTILES DE RENTA</t>
  </si>
  <si>
    <t>INTERINSULAR CANARIAS</t>
  </si>
  <si>
    <t>PENINSULA CANARIAS</t>
  </si>
  <si>
    <t>PENÍNSULA CANARIAS</t>
  </si>
  <si>
    <t>Percentiles</t>
  </si>
  <si>
    <t>Observaciones</t>
  </si>
  <si>
    <t>Observaciones acumuladas</t>
  </si>
  <si>
    <t>Subvención anual</t>
  </si>
  <si>
    <t>% subvencion</t>
  </si>
  <si>
    <t>% subvencion acumulada</t>
  </si>
  <si>
    <t>Decil</t>
  </si>
  <si>
    <t>INTERINSULAR BALEARES</t>
  </si>
  <si>
    <t>PENÍNSULA BALEARES</t>
  </si>
  <si>
    <t>PENINSULA BALEARES</t>
  </si>
  <si>
    <t>SUBVENCIÓN MEDIA ANUAL POR DECILES DE RENTA PARA RESIDENTES EN CANARIAS. AÑO 2018</t>
  </si>
  <si>
    <t>Deciles</t>
  </si>
  <si>
    <t>Ingreso equiv</t>
  </si>
  <si>
    <t>Subvencion media anual</t>
  </si>
  <si>
    <t>NUMERO DE VUELOS POR PERCENTIL</t>
  </si>
  <si>
    <t>Número de vuelos por ruta muy agregada y percentiles</t>
  </si>
  <si>
    <t>Observaciones por Percetil</t>
  </si>
  <si>
    <t>Media de vuelos</t>
  </si>
  <si>
    <t>NÚMERO DE PERSONAS QUE VUELAN POR PERCENTIL</t>
  </si>
  <si>
    <t xml:space="preserve"> INTERINSULAR CANARIAS</t>
  </si>
  <si>
    <t xml:space="preserve"> INTERINSULAR BALEARES</t>
  </si>
  <si>
    <t>Sin vuelos</t>
  </si>
  <si>
    <t>1/2 vuelos</t>
  </si>
  <si>
    <t>3/4 vuelos</t>
  </si>
  <si>
    <t>5/9 vuelos</t>
  </si>
  <si>
    <t>10/20 vuelos</t>
  </si>
  <si>
    <t>21/30 vuelos</t>
  </si>
  <si>
    <t>31/40 vuelos</t>
  </si>
  <si>
    <t>41/50 vuelos</t>
  </si>
  <si>
    <t>Más de 50 vuelos</t>
  </si>
  <si>
    <t>)Más de 20 vuelos (eje derecho</t>
  </si>
  <si>
    <t>Suma</t>
  </si>
  <si>
    <t>Más de 20 vuelos (eje derecho</t>
  </si>
  <si>
    <t>Más de 20 vuelos (eje derecho)</t>
  </si>
  <si>
    <t xml:space="preserve"> PENINSULA CANARIAS</t>
  </si>
  <si>
    <t xml:space="preserve"> PENINSULA BALEARES</t>
  </si>
  <si>
    <t>Media de vuelos por percentil</t>
  </si>
  <si>
    <t>Porcentaje de personas que no volaron o hicieron más de 20 vuelos por percentil</t>
  </si>
  <si>
    <t>GRÁFICO 71. NÚMERO DE VUELOS Y RENTA. VUELOS INTERINSULARES. AÑO 2018</t>
  </si>
  <si>
    <t>SUBVENCIÓN MEDIA POR TRAYECTO Y PERCENTIL DE RENTA EN VUELOS CON LA PENÍNSULA</t>
  </si>
  <si>
    <t>GRÁFICO 73. SUBVENCIÓN MEDIA POR TRAYECTO Y PERCENTIL DE RENTA EN VUELOS CON LA PENÍNSULA. AÑO 2018</t>
  </si>
  <si>
    <t>EFECTO (DISMINUCIÓN) DE LA SUBVENCIÓN FIJA POR PERCENTILES BAJO DISTINTOS ESCENARIOS CON RESPECTO A LA SUBVENCIÓN AD VALOREM ACTUAL</t>
  </si>
  <si>
    <t>Península  Baleares</t>
  </si>
  <si>
    <t>Interinsular-Canarias</t>
  </si>
  <si>
    <t>Interinsular-Illes Balears</t>
  </si>
  <si>
    <r>
      <t xml:space="preserve">CUADRO 50. EVOLUCIÓN DE LA SUBVENCIÓN </t>
    </r>
    <r>
      <rPr>
        <b/>
        <i/>
        <sz val="10"/>
        <color theme="1"/>
        <rFont val="Century Gothic"/>
        <family val="2"/>
      </rPr>
      <t>AD VALOREM</t>
    </r>
    <r>
      <rPr>
        <b/>
        <sz val="10"/>
        <color theme="1"/>
        <rFont val="Century Gothic"/>
        <family val="2"/>
      </rPr>
      <t xml:space="preserve"> DESTINADA A LOS RESIDENTES EN LOS TERRITORIOS NO PENINSULARES (1982-2020)</t>
    </r>
  </si>
  <si>
    <r>
      <t xml:space="preserve">Subvención </t>
    </r>
    <r>
      <rPr>
        <b/>
        <i/>
        <sz val="10"/>
        <rFont val="Century Gothic"/>
        <family val="2"/>
      </rPr>
      <t>ad valorem</t>
    </r>
    <r>
      <rPr>
        <b/>
        <sz val="10"/>
        <rFont val="Century Gothic"/>
        <family val="2"/>
      </rPr>
      <t xml:space="preserve"> para los residentes</t>
    </r>
  </si>
  <si>
    <t>Región y período</t>
  </si>
  <si>
    <t>Islas Baleares</t>
  </si>
  <si>
    <t>Islas Canarias</t>
  </si>
  <si>
    <t>10 %</t>
  </si>
  <si>
    <t>De 1982 a 1998 en todos los vuelos interinsulares.</t>
  </si>
  <si>
    <t>De 1988 a 1988 en todos los vuelos interinsulares.</t>
  </si>
  <si>
    <t>25 %</t>
  </si>
  <si>
    <t>De 1982 a 1998 en todos los vuelos nacionales no interinsulares.</t>
  </si>
  <si>
    <t>33 %</t>
  </si>
  <si>
    <t>De 1998 a 2005 en todos los vuelos nacionales.</t>
  </si>
  <si>
    <t>De 1988 a 1998 en todos los vuelos nacionales no interinsulares y de 1998 a 2005 en todos los vuelos nacionales.</t>
  </si>
  <si>
    <t>38 %</t>
  </si>
  <si>
    <t>De 2005 a 2006 en todos los vuelos nacionales.</t>
  </si>
  <si>
    <t>45 %</t>
  </si>
  <si>
    <t>De 2006 a 2007 en todos los vuelos nacionales.</t>
  </si>
  <si>
    <t>50 %</t>
  </si>
  <si>
    <t>De 2007 a 2017 en todos los vuelos interinsulares y de 2007 a 2018 en todos los vuelos nacionales no interinsulares.</t>
  </si>
  <si>
    <t>75 %</t>
  </si>
  <si>
    <t>Desde 2017 en todos los vuelos interinsulares y desde 2018 en todos los vuelos nacionales.</t>
  </si>
  <si>
    <t>Comunidad o ciudad autónoma</t>
  </si>
  <si>
    <t>46,4 M€</t>
  </si>
  <si>
    <t>53,4 M€</t>
  </si>
  <si>
    <t>56,3 M€</t>
  </si>
  <si>
    <t>13,9 M€</t>
  </si>
  <si>
    <t>23,6 M€</t>
  </si>
  <si>
    <t>24,8 M€</t>
  </si>
  <si>
    <t>Fuente: AENA y AIReF</t>
  </si>
  <si>
    <t>Tipo de vuelo</t>
  </si>
  <si>
    <t xml:space="preserve">Número de vuelos </t>
  </si>
  <si>
    <t>Península Illes Balears</t>
  </si>
  <si>
    <t>Interinsular Illes Balears</t>
  </si>
  <si>
    <t>Fuente: AENA, MITMA y AIReF</t>
  </si>
  <si>
    <t>Itinerario</t>
  </si>
  <si>
    <t>Tasa de variación</t>
  </si>
  <si>
    <t>(antes del 75%)</t>
  </si>
  <si>
    <t>(después del 75%)</t>
  </si>
  <si>
    <t>127,0 M</t>
  </si>
  <si>
    <t>288,9 M</t>
  </si>
  <si>
    <t>83,6 M</t>
  </si>
  <si>
    <t>183,9 M</t>
  </si>
  <si>
    <t>88,9 M</t>
  </si>
  <si>
    <t>197,6 M</t>
  </si>
  <si>
    <t>16,6 M</t>
  </si>
  <si>
    <t>33,7 M</t>
  </si>
  <si>
    <t>3,2 M</t>
  </si>
  <si>
    <t>7,7M</t>
  </si>
  <si>
    <t>16,1 M</t>
  </si>
  <si>
    <t>Otros[1]</t>
  </si>
  <si>
    <t>6,7 M</t>
  </si>
  <si>
    <t>Fuente: MITMA y AIReF</t>
  </si>
  <si>
    <t>[1] Incluye vuelos entre archipiélagos o de los archipiélagos con Ceuta o Melilla y desplazamientos dentro de la Península que han sido susceptibles de recibir subvención</t>
  </si>
  <si>
    <t>Mercado</t>
  </si>
  <si>
    <t>Tipo de pasajero</t>
  </si>
  <si>
    <t>Δ pasajeros 12 meses antes del 75%</t>
  </si>
  <si>
    <t>Δ pasajeros 12 meses después del 75%</t>
  </si>
  <si>
    <t>Residentes</t>
  </si>
  <si>
    <t>Δ 6,5%</t>
  </si>
  <si>
    <t>Δ 22,4%</t>
  </si>
  <si>
    <t>No residentes</t>
  </si>
  <si>
    <t>Δ 4,1%</t>
  </si>
  <si>
    <t>Δ 5,1%</t>
  </si>
  <si>
    <t>Δ 16,0%</t>
  </si>
  <si>
    <t>Δ 9,3%</t>
  </si>
  <si>
    <t>Δ 2,3%</t>
  </si>
  <si>
    <t>Δ 6,8%</t>
  </si>
  <si>
    <t>Δ 36,1%</t>
  </si>
  <si>
    <t>Δ -1,6%</t>
  </si>
  <si>
    <t>Δ 21,0%</t>
  </si>
  <si>
    <t>Δ 5,4%</t>
  </si>
  <si>
    <t>Δ 31,2%</t>
  </si>
  <si>
    <t>Δ -14,2%</t>
  </si>
  <si>
    <t>Δ -1,7%</t>
  </si>
  <si>
    <t>CUADRO 55. COEFICIENTE ASOCIADO A LA VARIABLE DE INTERÉS EN LOS MODELOS22</t>
  </si>
  <si>
    <t>Modelo sin % de ocupación</t>
  </si>
  <si>
    <t>Modelo definitivo</t>
  </si>
  <si>
    <r>
      <t>R</t>
    </r>
    <r>
      <rPr>
        <b/>
        <vertAlign val="superscript"/>
        <sz val="10"/>
        <rFont val="Century Gothic"/>
        <family val="2"/>
      </rPr>
      <t>2</t>
    </r>
  </si>
  <si>
    <t>Obs.</t>
  </si>
  <si>
    <t>Modelo 1 – Regresión en Discontinuidad</t>
  </si>
  <si>
    <t>(0,002)***</t>
  </si>
  <si>
    <t>Modelo 2 – Tratamiento continuo</t>
  </si>
  <si>
    <t>(0,000)***</t>
  </si>
  <si>
    <t>Modelo 3 – Diferencias en Diferencias[1]</t>
  </si>
  <si>
    <t>(0,008)***</t>
  </si>
  <si>
    <t>(0,009)***</t>
  </si>
  <si>
    <t>[1] Como se puede comprobar en el Anexo 9, existe una tendencia común en la variable de interés en los grupos de control y tratamiento dentro de cada uno de los dos mercados, quedando así justificada la elaboración de este modelo.</t>
  </si>
  <si>
    <t>CUADRO 56. COEFICIENTE ASOCIADO A LA VARIABLE DE INTERÉS EN LAS REGRESIONES POR QUINTILES23</t>
  </si>
  <si>
    <t>(0,006)***</t>
  </si>
  <si>
    <t>(0,005)***</t>
  </si>
  <si>
    <t>(0,004)***</t>
  </si>
  <si>
    <t>Diferencias</t>
  </si>
  <si>
    <t>Top 10 vs</t>
  </si>
  <si>
    <t>Top 1 vs</t>
  </si>
  <si>
    <t>Bottom 90</t>
  </si>
  <si>
    <t>Bottom 99</t>
  </si>
  <si>
    <t>Brecha anual</t>
  </si>
  <si>
    <t>Diferencia atribuible al número de vuelos</t>
  </si>
  <si>
    <t>Diferencia atribuible a tarifas más caras</t>
  </si>
  <si>
    <t>Fuente: MITMA, AIReF y AEAT</t>
  </si>
  <si>
    <t>CUADRO 58. IMPORTE DE LA SUBVENCIÓN POR QUINTILES DE RENTA EN LOS DISTINTOS ESCENARIOS CONTRAFACTUALES (MILLONES DE EUROS). AÑO 2018</t>
  </si>
  <si>
    <t>Sector de Tráfico</t>
  </si>
  <si>
    <t>Escenarios</t>
  </si>
  <si>
    <t>Escenario actual</t>
  </si>
  <si>
    <t>Subvención fija 100%</t>
  </si>
  <si>
    <t>Subvención fija 90%</t>
  </si>
  <si>
    <t>Subvención fija 80%</t>
  </si>
  <si>
    <t>Ahorro</t>
  </si>
  <si>
    <t>Máximo 50 vuelos</t>
  </si>
  <si>
    <t>Máximo 40 vuelos</t>
  </si>
  <si>
    <t>Máximo 30 vuelos</t>
  </si>
  <si>
    <t>Máximo 20 vuelos</t>
  </si>
  <si>
    <t>Máximo 10 vuelos</t>
  </si>
  <si>
    <t>Máximo 2.500€</t>
  </si>
  <si>
    <t>Máximo 2.000€</t>
  </si>
  <si>
    <t>Máximo 1.500€</t>
  </si>
  <si>
    <t>Máximo 1.000€</t>
  </si>
  <si>
    <t>Máximo 500€</t>
  </si>
  <si>
    <t>Título gráfico/cuadro</t>
  </si>
  <si>
    <t>Índice (volver)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</si>
</sst>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6" formatCode="#,##0\ &quot;€&quot;;[Red]\-#,##0\ &quot;€&quot;"/>
    <numFmt numFmtId="8" formatCode="#,##0.00\ &quot;€&quot;;[Red]\-#,##0.00\ &quot;€&quot;"/>
    <numFmt numFmtId="43" formatCode="_-* #,##0.00_-;\-* #,##0.00_-;_-* &quot;-&quot;??_-;_-@_-"/>
    <numFmt numFmtId="164" formatCode="#,##0.00000"/>
    <numFmt numFmtId="165" formatCode="0.0"/>
    <numFmt numFmtId="166" formatCode="#,##0.0"/>
    <numFmt numFmtId="167" formatCode="0.000%"/>
    <numFmt numFmtId="168" formatCode="0.00000"/>
    <numFmt numFmtId="169" formatCode="0.000"/>
    <numFmt numFmtId="170" formatCode="0.000000"/>
    <numFmt numFmtId="171" formatCode="#,##0.0000000"/>
    <numFmt numFmtId="172" formatCode="_-* #,##0.00\ _€_-;\-* #,##0.00\ _€_-;_-* &quot;-&quot;??\ _€_-;_-@_-"/>
    <numFmt numFmtId="173" formatCode="_-* #,##0\ _€_-;\-* #,##0\ _€_-;_-* &quot;-&quot;??\ _€_-;_-@_-"/>
    <numFmt numFmtId="174" formatCode="#,##0\ &quot;€&quot;"/>
    <numFmt numFmtId="175" formatCode="[$-C0A]d\-mmm\-yy;@"/>
    <numFmt numFmtId="176" formatCode="[$-10C0A]#,##0;\(#,##0\)"/>
    <numFmt numFmtId="177" formatCode="[$-10C0A]#,##0.0;\(#,##0.0\)"/>
    <numFmt numFmtId="178" formatCode="###0;###0"/>
    <numFmt numFmtId="179" formatCode="#,##0;#,##0"/>
    <numFmt numFmtId="180" formatCode="[$-10C0A]#,##0.00;\(#,##0.00\)"/>
    <numFmt numFmtId="181" formatCode="_-* #,##0.0_-;\-* #,##0.0_-;_-* &quot;-&quot;??_-;_-@_-"/>
    <numFmt numFmtId="182" formatCode="_-* #,##0_-;\-* #,##0_-;_-* &quot;-&quot;??_-;_-@_-"/>
    <numFmt numFmtId="183" formatCode="#,##0.0\ &quot;€&quot;"/>
    <numFmt numFmtId="184" formatCode="0.0%"/>
  </numFmts>
  <fonts count="77">
    <font>
      <sz val="11"/>
      <color theme="1"/>
      <name val="Calibri"/>
      <family val="2"/>
      <scheme val="minor"/>
    </font>
    <font>
      <b/>
      <sz val="9.5"/>
      <color theme="3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3"/>
      <name val="Century Gothic"/>
      <family val="2"/>
    </font>
    <font>
      <sz val="9.5"/>
      <color rgb="FF000000"/>
      <name val="Arial"/>
      <family val="2"/>
    </font>
    <font>
      <b/>
      <sz val="11"/>
      <color rgb="FF8C2633"/>
      <name val="Century Gothic"/>
      <family val="2"/>
    </font>
    <font>
      <sz val="11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sz val="10"/>
      <color rgb="FF000000"/>
      <name val="Century Gothic"/>
      <family val="2"/>
    </font>
    <font>
      <sz val="10"/>
      <color theme="1" tint="0.499984740745262"/>
      <name val="Century Gothic"/>
      <family val="2"/>
    </font>
    <font>
      <sz val="10"/>
      <name val="Arial"/>
      <family val="2"/>
    </font>
    <font>
      <sz val="9.5"/>
      <name val="Arial"/>
      <family val="2"/>
    </font>
    <font>
      <sz val="11"/>
      <color rgb="FF404040"/>
      <name val="Century Gothic"/>
      <family val="2"/>
    </font>
    <font>
      <sz val="8"/>
      <color theme="1"/>
      <name val="Arial"/>
      <family val="2"/>
    </font>
    <font>
      <b/>
      <sz val="9.5"/>
      <color theme="3"/>
      <name val="Century Gothic"/>
      <family val="2"/>
    </font>
    <font>
      <sz val="11"/>
      <color rgb="FFFF0000"/>
      <name val="Arial"/>
      <family val="2"/>
    </font>
    <font>
      <b/>
      <sz val="8"/>
      <color theme="1"/>
      <name val="Arial"/>
      <family val="2"/>
    </font>
    <font>
      <b/>
      <sz val="11"/>
      <color rgb="FF8C2633"/>
      <name val="Century Gothic"/>
      <family val="1"/>
      <charset val="2"/>
    </font>
    <font>
      <b/>
      <sz val="9.5"/>
      <color theme="4"/>
      <name val="Century Gothic"/>
      <family val="2"/>
    </font>
    <font>
      <b/>
      <sz val="11"/>
      <color theme="4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.5"/>
      <name val="Arial"/>
      <family val="2"/>
    </font>
    <font>
      <sz val="10"/>
      <name val="Century Gothic"/>
      <family val="2"/>
    </font>
    <font>
      <b/>
      <sz val="10"/>
      <color theme="4"/>
      <name val="Century Gothic"/>
      <family val="2"/>
    </font>
    <font>
      <sz val="9"/>
      <color theme="1"/>
      <name val="Century Gothic"/>
      <family val="2"/>
    </font>
    <font>
      <sz val="10"/>
      <color rgb="FFFF0000"/>
      <name val="Century Gothic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entury Gothic"/>
      <family val="2"/>
    </font>
    <font>
      <sz val="10"/>
      <color rgb="FFC00000"/>
      <name val="Century Gothic"/>
      <family val="2"/>
    </font>
    <font>
      <b/>
      <sz val="10"/>
      <color rgb="FF8C2633"/>
      <name val="Century Gothic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entury Gothic"/>
      <family val="2"/>
    </font>
    <font>
      <u/>
      <sz val="11"/>
      <color theme="10"/>
      <name val="Calibri"/>
      <family val="2"/>
      <scheme val="minor"/>
    </font>
    <font>
      <sz val="24"/>
      <color rgb="FF000000"/>
      <name val="Century Gothic"/>
      <family val="2"/>
    </font>
    <font>
      <b/>
      <sz val="24"/>
      <color rgb="FF000000"/>
      <name val="Century Gothic"/>
      <family val="2"/>
    </font>
    <font>
      <b/>
      <sz val="24"/>
      <color theme="4"/>
      <name val="Century Gothic"/>
      <family val="2"/>
    </font>
    <font>
      <sz val="24"/>
      <color theme="1"/>
      <name val="Century Gothic"/>
      <family val="2"/>
    </font>
    <font>
      <sz val="10"/>
      <color rgb="FF83082A"/>
      <name val="Century Gothic"/>
      <family val="2"/>
    </font>
    <font>
      <b/>
      <sz val="9"/>
      <color theme="1"/>
      <name val="Century Gothic"/>
      <family val="2"/>
    </font>
    <font>
      <sz val="9"/>
      <color theme="4"/>
      <name val="Century Gothic"/>
      <family val="2"/>
    </font>
    <font>
      <u/>
      <sz val="9"/>
      <color theme="10"/>
      <name val="Century Gothic"/>
      <family val="2"/>
    </font>
    <font>
      <sz val="8"/>
      <name val="Calibri"/>
      <family val="2"/>
      <scheme val="minor"/>
    </font>
    <font>
      <b/>
      <sz val="11"/>
      <color rgb="FF404040"/>
      <name val="Century Gothic"/>
      <family val="2"/>
    </font>
    <font>
      <b/>
      <sz val="11"/>
      <color indexed="8"/>
      <name val="Century Gothic"/>
      <family val="2"/>
    </font>
    <font>
      <sz val="7"/>
      <color rgb="FF226E44"/>
      <name val="Century Gothic"/>
      <family val="2"/>
    </font>
    <font>
      <b/>
      <sz val="11"/>
      <color theme="1"/>
      <name val="Century Gothic"/>
      <family val="2"/>
    </font>
    <font>
      <i/>
      <sz val="10"/>
      <color theme="1"/>
      <name val="Century Gothic"/>
      <family val="2"/>
    </font>
    <font>
      <b/>
      <sz val="11"/>
      <name val="Century Gothic"/>
      <family val="2"/>
    </font>
    <font>
      <i/>
      <sz val="9"/>
      <name val="Century Gothic"/>
      <family val="2"/>
    </font>
    <font>
      <sz val="9"/>
      <name val="Century Gothic"/>
      <family val="2"/>
    </font>
    <font>
      <sz val="10"/>
      <color indexed="8"/>
      <name val="Arial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0"/>
      <name val="Calibri"/>
      <family val="2"/>
      <scheme val="minor"/>
    </font>
    <font>
      <b/>
      <sz val="10"/>
      <color rgb="FF000000"/>
      <name val="Century Gothic"/>
      <family val="2"/>
    </font>
    <font>
      <b/>
      <sz val="10"/>
      <color indexed="8"/>
      <name val="Century Gothic"/>
      <family val="2"/>
    </font>
    <font>
      <sz val="10"/>
      <color indexed="8"/>
      <name val="Century Gothic"/>
      <family val="2"/>
    </font>
    <font>
      <b/>
      <i/>
      <sz val="10"/>
      <color theme="1"/>
      <name val="Century Gothic"/>
      <family val="2"/>
    </font>
    <font>
      <b/>
      <i/>
      <sz val="10"/>
      <name val="Century Gothic"/>
      <family val="2"/>
    </font>
    <font>
      <u/>
      <sz val="10"/>
      <name val="Century Gothic"/>
      <family val="2"/>
    </font>
    <font>
      <b/>
      <vertAlign val="superscript"/>
      <sz val="10"/>
      <name val="Century Gothic"/>
      <family val="2"/>
    </font>
    <font>
      <b/>
      <u/>
      <sz val="11"/>
      <color theme="0"/>
      <name val="Calibri"/>
      <family val="2"/>
      <scheme val="minor"/>
    </font>
    <font>
      <b/>
      <u/>
      <sz val="9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4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/>
      <bottom style="thin">
        <color theme="9" tint="-0.2499465926084170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/>
      <top style="medium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6">
    <xf numFmtId="0" fontId="0" fillId="0" borderId="0"/>
    <xf numFmtId="0" fontId="5" fillId="0" borderId="0"/>
    <xf numFmtId="0" fontId="14" fillId="0" borderId="0"/>
    <xf numFmtId="0" fontId="24" fillId="0" borderId="0"/>
    <xf numFmtId="0" fontId="25" fillId="0" borderId="0"/>
    <xf numFmtId="0" fontId="33" fillId="0" borderId="0"/>
    <xf numFmtId="0" fontId="46" fillId="0" borderId="0" applyNumberFormat="0" applyFill="0" applyBorder="0" applyAlignment="0" applyProtection="0"/>
    <xf numFmtId="0" fontId="5" fillId="0" borderId="0"/>
    <xf numFmtId="0" fontId="46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64" fillId="0" borderId="0"/>
    <xf numFmtId="0" fontId="14" fillId="0" borderId="0"/>
    <xf numFmtId="175" fontId="14" fillId="0" borderId="0" applyFont="0" applyFill="0" applyBorder="0" applyAlignment="0" applyProtection="0"/>
    <xf numFmtId="0" fontId="64" fillId="0" borderId="0"/>
  </cellStyleXfs>
  <cellXfs count="584">
    <xf numFmtId="0" fontId="0" fillId="0" borderId="0" xfId="0"/>
    <xf numFmtId="0" fontId="1" fillId="0" borderId="0" xfId="0" quotePrefix="1" applyFont="1" applyAlignment="1">
      <alignment horizontal="left"/>
    </xf>
    <xf numFmtId="0" fontId="2" fillId="0" borderId="0" xfId="0" applyFont="1"/>
    <xf numFmtId="0" fontId="3" fillId="0" borderId="0" xfId="0" quotePrefix="1" applyFont="1" applyAlignment="1">
      <alignment horizontal="left"/>
    </xf>
    <xf numFmtId="0" fontId="4" fillId="0" borderId="0" xfId="0" quotePrefix="1" applyFont="1" applyAlignment="1">
      <alignment horizontal="left"/>
    </xf>
    <xf numFmtId="0" fontId="7" fillId="0" borderId="0" xfId="0" applyFont="1"/>
    <xf numFmtId="0" fontId="9" fillId="0" borderId="0" xfId="0" applyFont="1"/>
    <xf numFmtId="0" fontId="8" fillId="2" borderId="0" xfId="0" applyFont="1" applyFill="1"/>
    <xf numFmtId="0" fontId="8" fillId="2" borderId="0" xfId="0" quotePrefix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0" fillId="0" borderId="0" xfId="0" applyFont="1"/>
    <xf numFmtId="3" fontId="9" fillId="0" borderId="0" xfId="0" applyNumberFormat="1" applyFont="1"/>
    <xf numFmtId="0" fontId="12" fillId="0" borderId="0" xfId="0" applyFont="1" applyAlignment="1">
      <alignment horizontal="right" vertical="center"/>
    </xf>
    <xf numFmtId="165" fontId="9" fillId="0" borderId="0" xfId="0" applyNumberFormat="1" applyFont="1"/>
    <xf numFmtId="0" fontId="9" fillId="0" borderId="0" xfId="0" quotePrefix="1" applyFont="1" applyAlignment="1">
      <alignment horizontal="left"/>
    </xf>
    <xf numFmtId="3" fontId="13" fillId="0" borderId="0" xfId="0" applyNumberFormat="1" applyFont="1"/>
    <xf numFmtId="0" fontId="13" fillId="0" borderId="0" xfId="0" quotePrefix="1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3" fillId="0" borderId="0" xfId="0" applyFont="1" applyAlignment="1">
      <alignment horizontal="left" indent="1"/>
    </xf>
    <xf numFmtId="0" fontId="15" fillId="0" borderId="0" xfId="0" quotePrefix="1" applyFont="1" applyAlignment="1">
      <alignment horizontal="left"/>
    </xf>
    <xf numFmtId="0" fontId="10" fillId="0" borderId="0" xfId="0" quotePrefix="1" applyFont="1" applyFill="1" applyAlignment="1">
      <alignment vertical="center"/>
    </xf>
    <xf numFmtId="4" fontId="10" fillId="0" borderId="0" xfId="0" applyNumberFormat="1" applyFont="1" applyFill="1" applyAlignment="1">
      <alignment horizontal="right" vertical="center"/>
    </xf>
    <xf numFmtId="0" fontId="8" fillId="0" borderId="0" xfId="0" quotePrefix="1" applyFont="1" applyFill="1" applyAlignment="1">
      <alignment horizontal="center" vertical="center"/>
    </xf>
    <xf numFmtId="0" fontId="11" fillId="0" borderId="0" xfId="0" quotePrefix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0" fillId="0" borderId="0" xfId="0" quotePrefix="1" applyFont="1" applyFill="1" applyAlignment="1">
      <alignment horizontal="left" vertical="center"/>
    </xf>
    <xf numFmtId="4" fontId="9" fillId="0" borderId="0" xfId="0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left" vertical="center" indent="1"/>
    </xf>
    <xf numFmtId="0" fontId="10" fillId="0" borderId="0" xfId="0" applyFont="1" applyFill="1" applyAlignment="1">
      <alignment horizontal="left" vertical="center"/>
    </xf>
    <xf numFmtId="0" fontId="10" fillId="0" borderId="2" xfId="0" quotePrefix="1" applyFont="1" applyFill="1" applyBorder="1" applyAlignment="1">
      <alignment horizontal="left" vertical="center"/>
    </xf>
    <xf numFmtId="4" fontId="9" fillId="0" borderId="2" xfId="0" applyNumberFormat="1" applyFont="1" applyFill="1" applyBorder="1" applyAlignment="1">
      <alignment horizontal="right" vertical="center"/>
    </xf>
    <xf numFmtId="0" fontId="14" fillId="0" borderId="0" xfId="2"/>
    <xf numFmtId="3" fontId="16" fillId="0" borderId="0" xfId="2" applyNumberFormat="1" applyFont="1"/>
    <xf numFmtId="0" fontId="2" fillId="3" borderId="0" xfId="0" applyFont="1" applyFill="1"/>
    <xf numFmtId="0" fontId="14" fillId="0" borderId="0" xfId="0" quotePrefix="1" applyFont="1" applyAlignment="1">
      <alignment horizontal="left"/>
    </xf>
    <xf numFmtId="0" fontId="17" fillId="0" borderId="0" xfId="0" quotePrefix="1" applyFont="1" applyAlignment="1">
      <alignment horizontal="left"/>
    </xf>
    <xf numFmtId="0" fontId="6" fillId="0" borderId="0" xfId="1" applyFont="1" applyAlignment="1">
      <alignment vertical="center" wrapText="1"/>
    </xf>
    <xf numFmtId="0" fontId="18" fillId="0" borderId="0" xfId="0" quotePrefix="1" applyFont="1" applyAlignment="1">
      <alignment horizontal="left"/>
    </xf>
    <xf numFmtId="0" fontId="6" fillId="0" borderId="0" xfId="1" applyFont="1" applyAlignment="1">
      <alignment horizontal="center" vertical="center" wrapText="1"/>
    </xf>
    <xf numFmtId="0" fontId="19" fillId="0" borderId="0" xfId="0" applyFont="1"/>
    <xf numFmtId="0" fontId="17" fillId="0" borderId="0" xfId="2" quotePrefix="1" applyFont="1" applyAlignment="1">
      <alignment horizontal="left"/>
    </xf>
    <xf numFmtId="0" fontId="1" fillId="0" borderId="0" xfId="2" quotePrefix="1" applyFont="1" applyAlignment="1">
      <alignment horizontal="left"/>
    </xf>
    <xf numFmtId="0" fontId="14" fillId="0" borderId="0" xfId="2" quotePrefix="1" applyAlignment="1">
      <alignment horizontal="left"/>
    </xf>
    <xf numFmtId="0" fontId="6" fillId="0" borderId="0" xfId="1" applyFont="1" applyAlignment="1">
      <alignment horizontal="center" vertical="center" wrapText="1"/>
    </xf>
    <xf numFmtId="0" fontId="25" fillId="0" borderId="0" xfId="4"/>
    <xf numFmtId="0" fontId="1" fillId="0" borderId="0" xfId="4" quotePrefix="1" applyFont="1" applyAlignment="1">
      <alignment horizontal="left"/>
    </xf>
    <xf numFmtId="0" fontId="26" fillId="0" borderId="0" xfId="4" applyFont="1"/>
    <xf numFmtId="0" fontId="2" fillId="0" borderId="0" xfId="4" quotePrefix="1" applyFont="1" applyAlignment="1">
      <alignment horizontal="left"/>
    </xf>
    <xf numFmtId="0" fontId="27" fillId="0" borderId="0" xfId="4" quotePrefix="1" applyFont="1" applyAlignment="1">
      <alignment horizontal="left"/>
    </xf>
    <xf numFmtId="0" fontId="26" fillId="0" borderId="0" xfId="4" quotePrefix="1" applyFont="1" applyAlignment="1">
      <alignment horizontal="left"/>
    </xf>
    <xf numFmtId="0" fontId="17" fillId="0" borderId="0" xfId="4" quotePrefix="1" applyFont="1" applyAlignment="1">
      <alignment horizontal="left"/>
    </xf>
    <xf numFmtId="0" fontId="3" fillId="0" borderId="0" xfId="2" quotePrefix="1" applyFont="1" applyAlignment="1">
      <alignment horizontal="left"/>
    </xf>
    <xf numFmtId="0" fontId="28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29" fillId="0" borderId="0" xfId="2" applyFont="1"/>
    <xf numFmtId="0" fontId="30" fillId="0" borderId="0" xfId="2" quotePrefix="1" applyFont="1" applyAlignment="1">
      <alignment horizontal="left"/>
    </xf>
    <xf numFmtId="0" fontId="29" fillId="0" borderId="0" xfId="2" quotePrefix="1" applyFont="1" applyAlignment="1">
      <alignment horizontal="left"/>
    </xf>
    <xf numFmtId="0" fontId="31" fillId="0" borderId="0" xfId="2" quotePrefix="1" applyFont="1" applyAlignment="1">
      <alignment horizontal="left"/>
    </xf>
    <xf numFmtId="1" fontId="29" fillId="0" borderId="0" xfId="2" applyNumberFormat="1" applyFont="1" applyFill="1"/>
    <xf numFmtId="1" fontId="11" fillId="0" borderId="0" xfId="2" applyNumberFormat="1" applyFont="1" applyFill="1"/>
    <xf numFmtId="1" fontId="11" fillId="0" borderId="0" xfId="2" applyNumberFormat="1" applyFont="1" applyFill="1" applyAlignment="1">
      <alignment horizontal="left"/>
    </xf>
    <xf numFmtId="0" fontId="29" fillId="0" borderId="0" xfId="2" applyFont="1" applyFill="1"/>
    <xf numFmtId="0" fontId="11" fillId="0" borderId="0" xfId="2" applyFont="1" applyFill="1"/>
    <xf numFmtId="1" fontId="29" fillId="0" borderId="0" xfId="2" applyNumberFormat="1" applyFont="1" applyFill="1" applyAlignment="1">
      <alignment horizontal="left"/>
    </xf>
    <xf numFmtId="165" fontId="29" fillId="0" borderId="0" xfId="2" applyNumberFormat="1" applyFont="1" applyFill="1"/>
    <xf numFmtId="165" fontId="29" fillId="0" borderId="0" xfId="2" applyNumberFormat="1" applyFont="1"/>
    <xf numFmtId="0" fontId="29" fillId="0" borderId="0" xfId="2" applyFont="1" applyAlignment="1">
      <alignment horizontal="left"/>
    </xf>
    <xf numFmtId="0" fontId="11" fillId="0" borderId="0" xfId="2" applyFont="1" applyFill="1" applyAlignment="1">
      <alignment horizontal="left"/>
    </xf>
    <xf numFmtId="0" fontId="11" fillId="0" borderId="0" xfId="2" quotePrefix="1" applyFont="1" applyAlignment="1">
      <alignment horizontal="left"/>
    </xf>
    <xf numFmtId="0" fontId="11" fillId="0" borderId="0" xfId="2" applyFont="1"/>
    <xf numFmtId="0" fontId="9" fillId="0" borderId="0" xfId="2" quotePrefix="1" applyFont="1" applyAlignment="1">
      <alignment horizontal="left"/>
    </xf>
    <xf numFmtId="3" fontId="29" fillId="0" borderId="0" xfId="2" applyNumberFormat="1" applyFont="1"/>
    <xf numFmtId="0" fontId="9" fillId="0" borderId="0" xfId="2" applyFont="1" applyAlignment="1">
      <alignment horizontal="left"/>
    </xf>
    <xf numFmtId="3" fontId="13" fillId="0" borderId="0" xfId="2" applyNumberFormat="1" applyFont="1"/>
    <xf numFmtId="0" fontId="32" fillId="0" borderId="0" xfId="2" applyFont="1"/>
    <xf numFmtId="3" fontId="29" fillId="0" borderId="0" xfId="2" applyNumberFormat="1" applyFont="1" applyAlignment="1">
      <alignment horizontal="right"/>
    </xf>
    <xf numFmtId="0" fontId="29" fillId="0" borderId="0" xfId="2" applyFont="1" applyAlignment="1">
      <alignment horizontal="right"/>
    </xf>
    <xf numFmtId="0" fontId="11" fillId="0" borderId="0" xfId="2" applyFont="1" applyAlignment="1">
      <alignment horizontal="right"/>
    </xf>
    <xf numFmtId="0" fontId="33" fillId="0" borderId="0" xfId="5"/>
    <xf numFmtId="0" fontId="3" fillId="0" borderId="0" xfId="5" quotePrefix="1" applyFont="1" applyAlignment="1">
      <alignment horizontal="left"/>
    </xf>
    <xf numFmtId="0" fontId="14" fillId="0" borderId="0" xfId="5" quotePrefix="1" applyFont="1" applyAlignment="1">
      <alignment horizontal="left"/>
    </xf>
    <xf numFmtId="0" fontId="1" fillId="0" borderId="0" xfId="5" quotePrefix="1" applyFont="1" applyAlignment="1">
      <alignment horizontal="left"/>
    </xf>
    <xf numFmtId="0" fontId="29" fillId="0" borderId="0" xfId="5" applyFont="1"/>
    <xf numFmtId="0" fontId="29" fillId="0" borderId="0" xfId="5" quotePrefix="1" applyFont="1" applyAlignment="1">
      <alignment horizontal="left"/>
    </xf>
    <xf numFmtId="2" fontId="29" fillId="0" borderId="0" xfId="5" applyNumberFormat="1" applyFont="1"/>
    <xf numFmtId="0" fontId="9" fillId="0" borderId="0" xfId="5" quotePrefix="1" applyFont="1" applyAlignment="1">
      <alignment horizontal="left"/>
    </xf>
    <xf numFmtId="3" fontId="29" fillId="0" borderId="0" xfId="5" applyNumberFormat="1" applyFont="1"/>
    <xf numFmtId="0" fontId="9" fillId="0" borderId="0" xfId="5" applyFont="1" applyAlignment="1">
      <alignment horizontal="left"/>
    </xf>
    <xf numFmtId="3" fontId="13" fillId="0" borderId="0" xfId="5" applyNumberFormat="1" applyFont="1"/>
    <xf numFmtId="0" fontId="32" fillId="0" borderId="0" xfId="5" applyFont="1"/>
    <xf numFmtId="4" fontId="29" fillId="0" borderId="0" xfId="5" applyNumberFormat="1" applyFont="1"/>
    <xf numFmtId="0" fontId="11" fillId="0" borderId="0" xfId="5" quotePrefix="1" applyFont="1" applyAlignment="1">
      <alignment horizontal="left"/>
    </xf>
    <xf numFmtId="0" fontId="11" fillId="0" borderId="0" xfId="5" applyFont="1"/>
    <xf numFmtId="2" fontId="11" fillId="0" borderId="0" xfId="5" applyNumberFormat="1" applyFont="1"/>
    <xf numFmtId="0" fontId="9" fillId="0" borderId="0" xfId="0" applyFont="1" applyFill="1"/>
    <xf numFmtId="2" fontId="29" fillId="0" borderId="0" xfId="2" applyNumberFormat="1" applyFont="1"/>
    <xf numFmtId="2" fontId="11" fillId="0" borderId="0" xfId="2" applyNumberFormat="1" applyFont="1"/>
    <xf numFmtId="4" fontId="29" fillId="0" borderId="0" xfId="2" applyNumberFormat="1" applyFont="1"/>
    <xf numFmtId="3" fontId="9" fillId="0" borderId="0" xfId="2" applyNumberFormat="1" applyFont="1"/>
    <xf numFmtId="0" fontId="9" fillId="0" borderId="0" xfId="4" applyFont="1"/>
    <xf numFmtId="0" fontId="10" fillId="0" borderId="0" xfId="4" applyFont="1"/>
    <xf numFmtId="0" fontId="9" fillId="0" borderId="0" xfId="4" applyFont="1" applyAlignment="1">
      <alignment horizontal="left" vertical="center" wrapText="1"/>
    </xf>
    <xf numFmtId="0" fontId="9" fillId="0" borderId="0" xfId="4" applyFont="1" applyAlignment="1">
      <alignment horizontal="center" vertical="center" wrapText="1"/>
    </xf>
    <xf numFmtId="0" fontId="9" fillId="0" borderId="0" xfId="4" quotePrefix="1" applyFont="1" applyAlignment="1">
      <alignment horizontal="left"/>
    </xf>
    <xf numFmtId="0" fontId="9" fillId="0" borderId="0" xfId="4" applyFont="1" applyAlignment="1">
      <alignment horizontal="left"/>
    </xf>
    <xf numFmtId="0" fontId="9" fillId="0" borderId="0" xfId="4" quotePrefix="1" applyFont="1" applyAlignment="1">
      <alignment horizontal="center" vertical="center" wrapText="1"/>
    </xf>
    <xf numFmtId="3" fontId="9" fillId="0" borderId="0" xfId="4" applyNumberFormat="1" applyFont="1"/>
    <xf numFmtId="165" fontId="9" fillId="0" borderId="0" xfId="4" applyNumberFormat="1" applyFont="1"/>
    <xf numFmtId="165" fontId="9" fillId="0" borderId="0" xfId="4" quotePrefix="1" applyNumberFormat="1" applyFont="1" applyAlignment="1">
      <alignment horizontal="center" vertical="center" wrapText="1"/>
    </xf>
    <xf numFmtId="0" fontId="10" fillId="0" borderId="0" xfId="4" applyFont="1" applyAlignment="1">
      <alignment horizontal="left" vertical="center" wrapText="1"/>
    </xf>
    <xf numFmtId="0" fontId="10" fillId="0" borderId="0" xfId="4" quotePrefix="1" applyFont="1" applyAlignment="1">
      <alignment horizontal="center" vertical="center" wrapText="1"/>
    </xf>
    <xf numFmtId="2" fontId="9" fillId="0" borderId="0" xfId="4" applyNumberFormat="1" applyFont="1"/>
    <xf numFmtId="2" fontId="9" fillId="0" borderId="0" xfId="4" quotePrefix="1" applyNumberFormat="1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quotePrefix="1" applyFont="1" applyAlignment="1">
      <alignment horizontal="left" wrapText="1"/>
    </xf>
    <xf numFmtId="171" fontId="9" fillId="0" borderId="0" xfId="0" applyNumberFormat="1" applyFont="1"/>
    <xf numFmtId="0" fontId="10" fillId="0" borderId="0" xfId="3" quotePrefix="1" applyFont="1" applyAlignment="1">
      <alignment horizontal="left"/>
    </xf>
    <xf numFmtId="0" fontId="10" fillId="0" borderId="0" xfId="0" quotePrefix="1" applyFont="1" applyAlignment="1">
      <alignment horizontal="left"/>
    </xf>
    <xf numFmtId="0" fontId="11" fillId="0" borderId="0" xfId="0" quotePrefix="1" applyFont="1" applyAlignment="1">
      <alignment horizontal="left"/>
    </xf>
    <xf numFmtId="0" fontId="29" fillId="0" borderId="0" xfId="0" applyFont="1"/>
    <xf numFmtId="0" fontId="29" fillId="0" borderId="0" xfId="0" quotePrefix="1" applyFont="1" applyAlignment="1">
      <alignment horizontal="left"/>
    </xf>
    <xf numFmtId="0" fontId="11" fillId="0" borderId="0" xfId="0" applyFont="1"/>
    <xf numFmtId="3" fontId="29" fillId="0" borderId="0" xfId="0" applyNumberFormat="1" applyFont="1"/>
    <xf numFmtId="0" fontId="29" fillId="0" borderId="0" xfId="0" quotePrefix="1" applyFont="1" applyAlignment="1">
      <alignment horizontal="left" wrapText="1"/>
    </xf>
    <xf numFmtId="4" fontId="9" fillId="0" borderId="0" xfId="0" applyNumberFormat="1" applyFont="1"/>
    <xf numFmtId="4" fontId="29" fillId="0" borderId="0" xfId="0" applyNumberFormat="1" applyFont="1"/>
    <xf numFmtId="170" fontId="29" fillId="0" borderId="0" xfId="0" applyNumberFormat="1" applyFont="1"/>
    <xf numFmtId="2" fontId="29" fillId="0" borderId="0" xfId="0" applyNumberFormat="1" applyFont="1"/>
    <xf numFmtId="2" fontId="9" fillId="0" borderId="0" xfId="0" applyNumberFormat="1" applyFont="1"/>
    <xf numFmtId="169" fontId="9" fillId="0" borderId="0" xfId="0" applyNumberFormat="1" applyFont="1"/>
    <xf numFmtId="2" fontId="11" fillId="0" borderId="0" xfId="0" applyNumberFormat="1" applyFont="1" applyAlignment="1">
      <alignment vertical="center"/>
    </xf>
    <xf numFmtId="169" fontId="11" fillId="0" borderId="0" xfId="0" applyNumberFormat="1" applyFont="1" applyAlignment="1">
      <alignment vertical="center"/>
    </xf>
    <xf numFmtId="168" fontId="9" fillId="0" borderId="0" xfId="0" applyNumberFormat="1" applyFont="1"/>
    <xf numFmtId="0" fontId="9" fillId="0" borderId="0" xfId="0" applyFont="1" applyAlignment="1">
      <alignment horizontal="right"/>
    </xf>
    <xf numFmtId="0" fontId="9" fillId="0" borderId="0" xfId="0" quotePrefix="1" applyFont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right"/>
    </xf>
    <xf numFmtId="2" fontId="11" fillId="0" borderId="0" xfId="0" applyNumberFormat="1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9" fillId="0" borderId="0" xfId="0" quotePrefix="1" applyFont="1" applyFill="1" applyAlignment="1">
      <alignment horizontal="right"/>
    </xf>
    <xf numFmtId="4" fontId="9" fillId="0" borderId="0" xfId="0" applyNumberFormat="1" applyFont="1" applyFill="1"/>
    <xf numFmtId="0" fontId="32" fillId="0" borderId="0" xfId="0" applyFont="1"/>
    <xf numFmtId="0" fontId="9" fillId="0" borderId="0" xfId="0" applyFont="1" applyAlignment="1">
      <alignment horizontal="center" vertical="center" wrapText="1"/>
    </xf>
    <xf numFmtId="3" fontId="36" fillId="0" borderId="0" xfId="0" applyNumberFormat="1" applyFont="1"/>
    <xf numFmtId="165" fontId="29" fillId="0" borderId="0" xfId="0" applyNumberFormat="1" applyFont="1"/>
    <xf numFmtId="165" fontId="36" fillId="0" borderId="0" xfId="0" applyNumberFormat="1" applyFont="1"/>
    <xf numFmtId="0" fontId="9" fillId="0" borderId="0" xfId="0" quotePrefix="1" applyFont="1"/>
    <xf numFmtId="0" fontId="9" fillId="0" borderId="0" xfId="0" quotePrefix="1" applyFont="1" applyAlignment="1">
      <alignment horizontal="left" indent="1"/>
    </xf>
    <xf numFmtId="166" fontId="9" fillId="0" borderId="0" xfId="0" applyNumberFormat="1" applyFont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indent="2"/>
    </xf>
    <xf numFmtId="0" fontId="13" fillId="0" borderId="0" xfId="0" quotePrefix="1" applyFont="1" applyAlignment="1">
      <alignment horizontal="left"/>
    </xf>
    <xf numFmtId="0" fontId="11" fillId="0" borderId="3" xfId="2" applyFont="1" applyBorder="1" applyAlignment="1">
      <alignment horizontal="center"/>
    </xf>
    <xf numFmtId="0" fontId="11" fillId="0" borderId="4" xfId="2" applyFont="1" applyBorder="1" applyAlignment="1">
      <alignment horizontal="center"/>
    </xf>
    <xf numFmtId="0" fontId="11" fillId="0" borderId="1" xfId="2" applyFont="1" applyBorder="1" applyAlignment="1">
      <alignment horizontal="center"/>
    </xf>
    <xf numFmtId="0" fontId="11" fillId="0" borderId="6" xfId="2" applyFont="1" applyBorder="1"/>
    <xf numFmtId="4" fontId="29" fillId="0" borderId="7" xfId="2" applyNumberFormat="1" applyFont="1" applyBorder="1"/>
    <xf numFmtId="4" fontId="29" fillId="0" borderId="5" xfId="2" applyNumberFormat="1" applyFont="1" applyBorder="1"/>
    <xf numFmtId="0" fontId="11" fillId="0" borderId="9" xfId="2" applyFont="1" applyBorder="1"/>
    <xf numFmtId="4" fontId="29" fillId="0" borderId="10" xfId="2" applyNumberFormat="1" applyFont="1" applyBorder="1"/>
    <xf numFmtId="4" fontId="29" fillId="0" borderId="11" xfId="2" applyNumberFormat="1" applyFont="1" applyBorder="1"/>
    <xf numFmtId="4" fontId="11" fillId="0" borderId="12" xfId="2" applyNumberFormat="1" applyFont="1" applyBorder="1"/>
    <xf numFmtId="4" fontId="11" fillId="0" borderId="10" xfId="2" applyNumberFormat="1" applyFont="1" applyBorder="1"/>
    <xf numFmtId="4" fontId="11" fillId="0" borderId="11" xfId="2" applyNumberFormat="1" applyFont="1" applyBorder="1"/>
    <xf numFmtId="0" fontId="11" fillId="0" borderId="5" xfId="2" applyFont="1" applyBorder="1" applyAlignment="1">
      <alignment horizontal="center"/>
    </xf>
    <xf numFmtId="0" fontId="11" fillId="0" borderId="15" xfId="2" applyFont="1" applyBorder="1" applyAlignment="1">
      <alignment horizontal="center"/>
    </xf>
    <xf numFmtId="0" fontId="11" fillId="0" borderId="6" xfId="2" applyFont="1" applyBorder="1" applyAlignment="1">
      <alignment horizontal="center"/>
    </xf>
    <xf numFmtId="4" fontId="29" fillId="0" borderId="0" xfId="2" applyNumberFormat="1" applyFont="1" applyAlignment="1">
      <alignment horizontal="right" vertical="center" wrapText="1"/>
    </xf>
    <xf numFmtId="4" fontId="29" fillId="0" borderId="16" xfId="2" applyNumberFormat="1" applyFont="1" applyBorder="1"/>
    <xf numFmtId="4" fontId="29" fillId="0" borderId="17" xfId="2" applyNumberFormat="1" applyFont="1" applyBorder="1"/>
    <xf numFmtId="4" fontId="29" fillId="0" borderId="6" xfId="2" applyNumberFormat="1" applyFont="1" applyBorder="1"/>
    <xf numFmtId="4" fontId="29" fillId="0" borderId="8" xfId="2" applyNumberFormat="1" applyFont="1" applyBorder="1"/>
    <xf numFmtId="4" fontId="29" fillId="0" borderId="12" xfId="2" applyNumberFormat="1" applyFont="1" applyBorder="1"/>
    <xf numFmtId="4" fontId="29" fillId="0" borderId="18" xfId="2" applyNumberFormat="1" applyFont="1" applyBorder="1"/>
    <xf numFmtId="4" fontId="29" fillId="0" borderId="9" xfId="2" applyNumberFormat="1" applyFont="1" applyBorder="1"/>
    <xf numFmtId="4" fontId="11" fillId="0" borderId="3" xfId="2" applyNumberFormat="1" applyFont="1" applyBorder="1"/>
    <xf numFmtId="4" fontId="11" fillId="0" borderId="4" xfId="2" applyNumberFormat="1" applyFont="1" applyBorder="1"/>
    <xf numFmtId="4" fontId="11" fillId="0" borderId="1" xfId="2" applyNumberFormat="1" applyFont="1" applyBorder="1"/>
    <xf numFmtId="4" fontId="11" fillId="0" borderId="19" xfId="2" applyNumberFormat="1" applyFont="1" applyBorder="1"/>
    <xf numFmtId="4" fontId="11" fillId="0" borderId="14" xfId="2" applyNumberFormat="1" applyFont="1" applyBorder="1"/>
    <xf numFmtId="4" fontId="29" fillId="0" borderId="7" xfId="2" applyNumberFormat="1" applyFont="1" applyBorder="1" applyAlignment="1">
      <alignment horizontal="right" vertical="center" wrapText="1"/>
    </xf>
    <xf numFmtId="4" fontId="29" fillId="0" borderId="10" xfId="2" applyNumberFormat="1" applyFont="1" applyBorder="1" applyAlignment="1">
      <alignment horizontal="right" vertical="center" wrapText="1"/>
    </xf>
    <xf numFmtId="167" fontId="29" fillId="0" borderId="7" xfId="2" applyNumberFormat="1" applyFont="1" applyBorder="1"/>
    <xf numFmtId="167" fontId="29" fillId="0" borderId="5" xfId="2" applyNumberFormat="1" applyFont="1" applyBorder="1"/>
    <xf numFmtId="167" fontId="29" fillId="0" borderId="10" xfId="2" applyNumberFormat="1" applyFont="1" applyBorder="1"/>
    <xf numFmtId="167" fontId="29" fillId="0" borderId="11" xfId="2" applyNumberFormat="1" applyFont="1" applyBorder="1"/>
    <xf numFmtId="167" fontId="11" fillId="0" borderId="12" xfId="2" applyNumberFormat="1" applyFont="1" applyBorder="1"/>
    <xf numFmtId="167" fontId="11" fillId="0" borderId="10" xfId="2" applyNumberFormat="1" applyFont="1" applyBorder="1"/>
    <xf numFmtId="167" fontId="11" fillId="0" borderId="11" xfId="2" applyNumberFormat="1" applyFont="1" applyBorder="1"/>
    <xf numFmtId="167" fontId="29" fillId="0" borderId="0" xfId="2" applyNumberFormat="1" applyFont="1"/>
    <xf numFmtId="166" fontId="11" fillId="0" borderId="0" xfId="2" applyNumberFormat="1" applyFont="1" applyAlignment="1">
      <alignment horizontal="right"/>
    </xf>
    <xf numFmtId="0" fontId="11" fillId="0" borderId="0" xfId="2" applyFont="1" applyAlignment="1">
      <alignment horizontal="center"/>
    </xf>
    <xf numFmtId="166" fontId="29" fillId="0" borderId="0" xfId="2" applyNumberFormat="1" applyFont="1"/>
    <xf numFmtId="0" fontId="34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38" fillId="0" borderId="0" xfId="0" applyFont="1" applyFill="1" applyBorder="1"/>
    <xf numFmtId="0" fontId="29" fillId="0" borderId="0" xfId="0" applyFont="1" applyFill="1" applyBorder="1"/>
    <xf numFmtId="0" fontId="9" fillId="0" borderId="0" xfId="0" quotePrefix="1" applyFont="1" applyFill="1" applyBorder="1" applyAlignment="1">
      <alignment horizontal="left"/>
    </xf>
    <xf numFmtId="3" fontId="9" fillId="0" borderId="0" xfId="0" applyNumberFormat="1" applyFont="1" applyFill="1" applyBorder="1"/>
    <xf numFmtId="0" fontId="9" fillId="0" borderId="0" xfId="0" applyFont="1" applyFill="1" applyBorder="1"/>
    <xf numFmtId="0" fontId="34" fillId="0" borderId="0" xfId="0" quotePrefix="1" applyFont="1" applyFill="1" applyBorder="1" applyAlignment="1">
      <alignment horizontal="left"/>
    </xf>
    <xf numFmtId="4" fontId="9" fillId="0" borderId="0" xfId="0" applyNumberFormat="1" applyFont="1" applyFill="1" applyBorder="1"/>
    <xf numFmtId="3" fontId="34" fillId="0" borderId="0" xfId="0" applyNumberFormat="1" applyFont="1" applyFill="1" applyBorder="1"/>
    <xf numFmtId="0" fontId="29" fillId="0" borderId="0" xfId="0" quotePrefix="1" applyFont="1" applyFill="1" applyBorder="1" applyAlignment="1">
      <alignment horizontal="left"/>
    </xf>
    <xf numFmtId="3" fontId="29" fillId="0" borderId="0" xfId="0" applyNumberFormat="1" applyFont="1" applyFill="1" applyBorder="1"/>
    <xf numFmtId="0" fontId="29" fillId="0" borderId="0" xfId="0" applyFont="1" applyFill="1" applyBorder="1" applyAlignment="1">
      <alignment horizontal="left"/>
    </xf>
    <xf numFmtId="164" fontId="29" fillId="0" borderId="0" xfId="0" applyNumberFormat="1" applyFont="1" applyFill="1" applyBorder="1"/>
    <xf numFmtId="2" fontId="29" fillId="0" borderId="0" xfId="0" applyNumberFormat="1" applyFont="1" applyFill="1" applyBorder="1" applyAlignment="1">
      <alignment horizontal="right"/>
    </xf>
    <xf numFmtId="165" fontId="29" fillId="0" borderId="0" xfId="0" applyNumberFormat="1" applyFont="1" applyFill="1" applyBorder="1" applyAlignment="1">
      <alignment horizontal="right" vertical="center"/>
    </xf>
    <xf numFmtId="3" fontId="29" fillId="0" borderId="0" xfId="0" quotePrefix="1" applyNumberFormat="1" applyFont="1" applyFill="1" applyBorder="1" applyAlignment="1">
      <alignment horizontal="left"/>
    </xf>
    <xf numFmtId="0" fontId="6" fillId="0" borderId="0" xfId="1" applyFont="1" applyAlignment="1">
      <alignment vertical="center"/>
    </xf>
    <xf numFmtId="0" fontId="34" fillId="0" borderId="0" xfId="0" applyFont="1"/>
    <xf numFmtId="0" fontId="37" fillId="0" borderId="0" xfId="1" applyFont="1" applyAlignment="1">
      <alignment vertical="center"/>
    </xf>
    <xf numFmtId="2" fontId="34" fillId="0" borderId="0" xfId="0" applyNumberFormat="1" applyFont="1" applyAlignment="1">
      <alignment horizontal="right"/>
    </xf>
    <xf numFmtId="3" fontId="34" fillId="0" borderId="0" xfId="0" applyNumberFormat="1" applyFont="1"/>
    <xf numFmtId="0" fontId="40" fillId="0" borderId="0" xfId="0" applyFont="1" applyAlignment="1">
      <alignment horizontal="justify" vertical="center"/>
    </xf>
    <xf numFmtId="0" fontId="40" fillId="0" borderId="0" xfId="0" applyFont="1" applyAlignment="1">
      <alignment horizontal="right" vertical="center"/>
    </xf>
    <xf numFmtId="0" fontId="41" fillId="0" borderId="0" xfId="0" applyFont="1" applyAlignment="1">
      <alignment horizontal="justify" vertical="center"/>
    </xf>
    <xf numFmtId="0" fontId="41" fillId="0" borderId="0" xfId="0" applyFont="1" applyAlignment="1">
      <alignment horizontal="right" vertical="center"/>
    </xf>
    <xf numFmtId="0" fontId="42" fillId="0" borderId="0" xfId="0" applyFont="1" applyAlignment="1">
      <alignment horizontal="justify" vertical="center"/>
    </xf>
    <xf numFmtId="0" fontId="4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43" fillId="0" borderId="0" xfId="0" applyFont="1"/>
    <xf numFmtId="0" fontId="44" fillId="0" borderId="0" xfId="0" applyFont="1" applyAlignment="1">
      <alignment horizontal="right"/>
    </xf>
    <xf numFmtId="0" fontId="39" fillId="0" borderId="0" xfId="0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45" fillId="0" borderId="0" xfId="0" applyFont="1"/>
    <xf numFmtId="0" fontId="11" fillId="0" borderId="0" xfId="0" quotePrefix="1" applyFont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3" fontId="29" fillId="0" borderId="0" xfId="0" quotePrefix="1" applyNumberFormat="1" applyFont="1" applyAlignment="1">
      <alignment horizontal="right"/>
    </xf>
    <xf numFmtId="3" fontId="29" fillId="0" borderId="0" xfId="0" applyNumberFormat="1" applyFont="1" applyAlignment="1">
      <alignment horizontal="right"/>
    </xf>
    <xf numFmtId="0" fontId="38" fillId="0" borderId="0" xfId="0" applyFont="1"/>
    <xf numFmtId="0" fontId="11" fillId="0" borderId="0" xfId="0" applyFont="1" applyAlignment="1">
      <alignment horizontal="justify" vertical="center"/>
    </xf>
    <xf numFmtId="0" fontId="11" fillId="0" borderId="0" xfId="0" applyFont="1" applyAlignment="1">
      <alignment horizontal="right" vertical="center"/>
    </xf>
    <xf numFmtId="0" fontId="29" fillId="0" borderId="0" xfId="0" applyFont="1" applyAlignment="1">
      <alignment horizontal="justify" vertical="center"/>
    </xf>
    <xf numFmtId="0" fontId="29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0" fontId="47" fillId="0" borderId="0" xfId="1" applyFont="1" applyAlignment="1">
      <alignment horizontal="left" vertical="center"/>
    </xf>
    <xf numFmtId="0" fontId="0" fillId="0" borderId="0" xfId="0" applyAlignment="1">
      <alignment vertical="center"/>
    </xf>
    <xf numFmtId="0" fontId="52" fillId="0" borderId="0" xfId="1" applyFont="1" applyAlignment="1">
      <alignment horizontal="center" vertical="center"/>
    </xf>
    <xf numFmtId="0" fontId="41" fillId="0" borderId="2" xfId="7" applyFont="1" applyBorder="1" applyAlignment="1">
      <alignment horizontal="center" vertical="center"/>
    </xf>
    <xf numFmtId="0" fontId="41" fillId="0" borderId="0" xfId="7" applyFont="1" applyBorder="1" applyAlignment="1">
      <alignment horizontal="center" vertical="center"/>
    </xf>
    <xf numFmtId="0" fontId="52" fillId="4" borderId="0" xfId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52" fillId="0" borderId="21" xfId="0" applyFont="1" applyBorder="1" applyAlignment="1">
      <alignment vertical="center"/>
    </xf>
    <xf numFmtId="0" fontId="31" fillId="0" borderId="21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50" fillId="4" borderId="0" xfId="1" applyFont="1" applyFill="1" applyAlignment="1">
      <alignment horizontal="left" vertical="center" indent="1"/>
    </xf>
    <xf numFmtId="0" fontId="41" fillId="0" borderId="2" xfId="7" applyFont="1" applyBorder="1" applyAlignment="1">
      <alignment horizontal="left" vertical="center" indent="1"/>
    </xf>
    <xf numFmtId="0" fontId="52" fillId="4" borderId="0" xfId="1" applyFont="1" applyFill="1" applyBorder="1" applyAlignment="1">
      <alignment horizontal="left" vertical="center" indent="1"/>
    </xf>
    <xf numFmtId="0" fontId="31" fillId="0" borderId="21" xfId="0" applyFont="1" applyBorder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31" fillId="0" borderId="21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4" fillId="0" borderId="0" xfId="6" quotePrefix="1" applyFont="1" applyBorder="1" applyAlignment="1">
      <alignment horizontal="left" vertical="center" indent="1"/>
    </xf>
    <xf numFmtId="0" fontId="31" fillId="0" borderId="20" xfId="0" applyFont="1" applyBorder="1" applyAlignment="1">
      <alignment horizontal="left" vertical="center" indent="1"/>
    </xf>
    <xf numFmtId="0" fontId="54" fillId="0" borderId="20" xfId="6" quotePrefix="1" applyFont="1" applyBorder="1" applyAlignment="1">
      <alignment horizontal="left" vertical="center" indent="1"/>
    </xf>
    <xf numFmtId="0" fontId="54" fillId="0" borderId="21" xfId="6" quotePrefix="1" applyFont="1" applyBorder="1" applyAlignment="1">
      <alignment horizontal="left" vertical="center" indent="1"/>
    </xf>
    <xf numFmtId="0" fontId="46" fillId="0" borderId="20" xfId="6" quotePrefix="1" applyBorder="1" applyAlignment="1">
      <alignment horizontal="left" vertical="center" indent="1"/>
    </xf>
    <xf numFmtId="0" fontId="47" fillId="0" borderId="0" xfId="1" applyFont="1" applyAlignment="1">
      <alignment horizontal="left" vertical="center" indent="1"/>
    </xf>
    <xf numFmtId="0" fontId="52" fillId="0" borderId="0" xfId="1" applyFont="1" applyBorder="1" applyAlignment="1">
      <alignment horizontal="left" vertical="center" indent="1"/>
    </xf>
    <xf numFmtId="0" fontId="54" fillId="0" borderId="22" xfId="6" quotePrefix="1" applyFont="1" applyBorder="1" applyAlignment="1">
      <alignment horizontal="left" vertical="center" indent="1"/>
    </xf>
    <xf numFmtId="0" fontId="51" fillId="4" borderId="0" xfId="1" applyFont="1" applyFill="1" applyAlignment="1">
      <alignment horizontal="left" vertical="center" indent="1"/>
    </xf>
    <xf numFmtId="0" fontId="31" fillId="0" borderId="0" xfId="1" applyFont="1" applyBorder="1" applyAlignment="1">
      <alignment horizontal="left" vertical="center" indent="1"/>
    </xf>
    <xf numFmtId="0" fontId="53" fillId="0" borderId="21" xfId="0" applyFont="1" applyBorder="1" applyAlignment="1">
      <alignment horizontal="left" vertical="center" indent="1"/>
    </xf>
    <xf numFmtId="0" fontId="53" fillId="0" borderId="20" xfId="0" applyFont="1" applyBorder="1" applyAlignment="1">
      <alignment horizontal="left" vertical="center" indent="1"/>
    </xf>
    <xf numFmtId="0" fontId="53" fillId="0" borderId="20" xfId="0" applyFont="1" applyBorder="1" applyAlignment="1">
      <alignment horizontal="left" vertical="center" wrapText="1" indent="1"/>
    </xf>
    <xf numFmtId="0" fontId="41" fillId="0" borderId="0" xfId="7" applyFont="1" applyBorder="1" applyAlignment="1">
      <alignment horizontal="left" vertical="center" indent="1"/>
    </xf>
    <xf numFmtId="0" fontId="31" fillId="0" borderId="21" xfId="0" applyFont="1" applyBorder="1" applyAlignment="1">
      <alignment horizontal="left" vertical="center" indent="1"/>
    </xf>
    <xf numFmtId="0" fontId="31" fillId="0" borderId="21" xfId="0" applyFont="1" applyBorder="1" applyAlignment="1">
      <alignment horizontal="center" vertical="center"/>
    </xf>
    <xf numFmtId="0" fontId="31" fillId="0" borderId="21" xfId="0" applyFont="1" applyBorder="1" applyAlignment="1">
      <alignment horizontal="left" vertical="center" indent="1"/>
    </xf>
    <xf numFmtId="0" fontId="31" fillId="0" borderId="21" xfId="0" applyFont="1" applyBorder="1" applyAlignment="1">
      <alignment horizontal="center" vertical="center"/>
    </xf>
    <xf numFmtId="0" fontId="31" fillId="0" borderId="21" xfId="0" applyFont="1" applyBorder="1" applyAlignment="1">
      <alignment vertical="center"/>
    </xf>
    <xf numFmtId="0" fontId="11" fillId="0" borderId="1" xfId="2" applyFont="1" applyBorder="1" applyAlignment="1">
      <alignment horizontal="center"/>
    </xf>
    <xf numFmtId="0" fontId="11" fillId="0" borderId="0" xfId="2" applyFont="1" applyAlignment="1">
      <alignment horizontal="center"/>
    </xf>
    <xf numFmtId="0" fontId="10" fillId="0" borderId="0" xfId="0" applyFont="1" applyAlignment="1">
      <alignment horizontal="left"/>
    </xf>
    <xf numFmtId="0" fontId="29" fillId="0" borderId="0" xfId="0" applyFont="1" applyAlignment="1">
      <alignment horizontal="left" vertical="center"/>
    </xf>
    <xf numFmtId="0" fontId="54" fillId="0" borderId="20" xfId="6" quotePrefix="1" applyFont="1" applyBorder="1" applyAlignment="1">
      <alignment horizontal="center" vertical="center"/>
    </xf>
    <xf numFmtId="0" fontId="46" fillId="0" borderId="20" xfId="8" quotePrefix="1" applyBorder="1" applyAlignment="1">
      <alignment horizontal="center" vertical="center"/>
    </xf>
    <xf numFmtId="0" fontId="31" fillId="0" borderId="20" xfId="0" applyFont="1" applyBorder="1" applyAlignment="1">
      <alignment horizontal="left" vertical="center" wrapText="1" indent="1"/>
    </xf>
    <xf numFmtId="0" fontId="46" fillId="0" borderId="0" xfId="8" applyAlignment="1">
      <alignment horizontal="center" vertical="center"/>
    </xf>
    <xf numFmtId="0" fontId="37" fillId="0" borderId="0" xfId="1" applyFont="1" applyAlignment="1">
      <alignment vertical="center" wrapText="1"/>
    </xf>
    <xf numFmtId="3" fontId="11" fillId="0" borderId="0" xfId="0" applyNumberFormat="1" applyFont="1" applyAlignment="1">
      <alignment horizontal="center"/>
    </xf>
    <xf numFmtId="1" fontId="29" fillId="0" borderId="0" xfId="0" applyNumberFormat="1" applyFont="1"/>
    <xf numFmtId="166" fontId="29" fillId="0" borderId="0" xfId="0" applyNumberFormat="1" applyFont="1"/>
    <xf numFmtId="0" fontId="16" fillId="0" borderId="0" xfId="0" applyFont="1" applyAlignment="1">
      <alignment horizontal="left" vertical="center"/>
    </xf>
    <xf numFmtId="6" fontId="7" fillId="0" borderId="0" xfId="0" applyNumberFormat="1" applyFont="1"/>
    <xf numFmtId="9" fontId="7" fillId="0" borderId="0" xfId="0" applyNumberFormat="1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65" fontId="29" fillId="0" borderId="0" xfId="0" applyNumberFormat="1" applyFont="1" applyAlignment="1">
      <alignment horizontal="center"/>
    </xf>
    <xf numFmtId="0" fontId="57" fillId="0" borderId="0" xfId="0" applyFont="1" applyFill="1"/>
    <xf numFmtId="0" fontId="7" fillId="0" borderId="0" xfId="0" applyFont="1" applyFill="1"/>
    <xf numFmtId="0" fontId="10" fillId="0" borderId="0" xfId="0" applyFont="1" applyFill="1" applyAlignment="1">
      <alignment horizontal="center"/>
    </xf>
    <xf numFmtId="3" fontId="9" fillId="0" borderId="0" xfId="0" applyNumberFormat="1" applyFont="1" applyFill="1"/>
    <xf numFmtId="0" fontId="58" fillId="0" borderId="0" xfId="0" applyFont="1" applyFill="1" applyAlignment="1">
      <alignment vertical="center" wrapText="1"/>
    </xf>
    <xf numFmtId="3" fontId="7" fillId="0" borderId="0" xfId="0" applyNumberFormat="1" applyFont="1" applyFill="1"/>
    <xf numFmtId="0" fontId="46" fillId="0" borderId="20" xfId="8" quotePrefix="1" applyBorder="1" applyAlignment="1">
      <alignment horizontal="left" vertical="center" indent="1"/>
    </xf>
    <xf numFmtId="0" fontId="59" fillId="0" borderId="0" xfId="0" applyFont="1"/>
    <xf numFmtId="0" fontId="59" fillId="0" borderId="0" xfId="0" applyFont="1" applyAlignment="1">
      <alignment horizontal="right"/>
    </xf>
    <xf numFmtId="3" fontId="7" fillId="0" borderId="0" xfId="0" applyNumberFormat="1" applyFont="1"/>
    <xf numFmtId="2" fontId="7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center"/>
    </xf>
    <xf numFmtId="1" fontId="9" fillId="0" borderId="0" xfId="0" applyNumberFormat="1" applyFont="1"/>
    <xf numFmtId="0" fontId="60" fillId="0" borderId="0" xfId="0" applyFont="1"/>
    <xf numFmtId="0" fontId="11" fillId="0" borderId="0" xfId="0" applyFont="1" applyAlignment="1">
      <alignment horizontal="center" vertical="center"/>
    </xf>
    <xf numFmtId="173" fontId="29" fillId="0" borderId="0" xfId="11" applyNumberFormat="1" applyFont="1" applyFill="1" applyBorder="1" applyAlignment="1">
      <alignment horizontal="center" vertical="center"/>
    </xf>
    <xf numFmtId="10" fontId="11" fillId="0" borderId="0" xfId="0" applyNumberFormat="1" applyFont="1" applyAlignment="1">
      <alignment horizontal="right" vertical="center" indent="1"/>
    </xf>
    <xf numFmtId="10" fontId="11" fillId="0" borderId="0" xfId="0" applyNumberFormat="1" applyFont="1" applyAlignment="1">
      <alignment horizontal="center" vertical="center"/>
    </xf>
    <xf numFmtId="174" fontId="7" fillId="0" borderId="0" xfId="0" applyNumberFormat="1" applyFont="1"/>
    <xf numFmtId="10" fontId="7" fillId="0" borderId="0" xfId="10" applyNumberFormat="1" applyFont="1"/>
    <xf numFmtId="0" fontId="11" fillId="0" borderId="0" xfId="0" applyFont="1" applyAlignment="1">
      <alignment vertical="center" wrapText="1"/>
    </xf>
    <xf numFmtId="3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61" fillId="0" borderId="0" xfId="0" applyFont="1" applyAlignment="1">
      <alignment vertical="center"/>
    </xf>
    <xf numFmtId="0" fontId="61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1" fontId="45" fillId="0" borderId="0" xfId="0" applyNumberFormat="1" applyFont="1" applyAlignment="1">
      <alignment horizontal="right" vertical="center" wrapText="1"/>
    </xf>
    <xf numFmtId="3" fontId="45" fillId="0" borderId="0" xfId="0" applyNumberFormat="1" applyFont="1" applyAlignment="1">
      <alignment horizontal="right" vertical="center" wrapText="1"/>
    </xf>
    <xf numFmtId="3" fontId="29" fillId="0" borderId="0" xfId="0" applyNumberFormat="1" applyFont="1" applyAlignment="1">
      <alignment horizontal="right" vertical="center" wrapText="1"/>
    </xf>
    <xf numFmtId="0" fontId="45" fillId="0" borderId="0" xfId="0" applyFont="1" applyAlignment="1">
      <alignment vertical="center"/>
    </xf>
    <xf numFmtId="0" fontId="61" fillId="0" borderId="0" xfId="0" applyFont="1"/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right"/>
    </xf>
    <xf numFmtId="3" fontId="45" fillId="0" borderId="0" xfId="0" applyNumberFormat="1" applyFont="1"/>
    <xf numFmtId="165" fontId="45" fillId="0" borderId="0" xfId="10" applyNumberFormat="1" applyFont="1" applyFill="1" applyBorder="1"/>
    <xf numFmtId="1" fontId="45" fillId="0" borderId="0" xfId="10" applyNumberFormat="1" applyFont="1" applyFill="1" applyBorder="1"/>
    <xf numFmtId="0" fontId="45" fillId="0" borderId="0" xfId="2" applyFont="1"/>
    <xf numFmtId="0" fontId="61" fillId="0" borderId="0" xfId="2" applyFont="1" applyAlignment="1">
      <alignment horizontal="left" vertical="center"/>
    </xf>
    <xf numFmtId="0" fontId="61" fillId="0" borderId="0" xfId="2" applyFont="1" applyAlignment="1">
      <alignment horizontal="center" vertical="center"/>
    </xf>
    <xf numFmtId="3" fontId="45" fillId="0" borderId="0" xfId="2" applyNumberFormat="1" applyFont="1" applyAlignment="1">
      <alignment horizontal="right" vertical="center"/>
    </xf>
    <xf numFmtId="3" fontId="61" fillId="0" borderId="0" xfId="2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165" fontId="10" fillId="0" borderId="0" xfId="0" applyNumberFormat="1" applyFont="1"/>
    <xf numFmtId="0" fontId="61" fillId="0" borderId="0" xfId="12" applyFont="1" applyAlignment="1">
      <alignment horizontal="center" vertical="center" wrapText="1"/>
    </xf>
    <xf numFmtId="165" fontId="45" fillId="0" borderId="0" xfId="0" applyNumberFormat="1" applyFont="1"/>
    <xf numFmtId="2" fontId="45" fillId="0" borderId="0" xfId="0" applyNumberFormat="1" applyFont="1"/>
    <xf numFmtId="166" fontId="45" fillId="0" borderId="0" xfId="0" applyNumberFormat="1" applyFont="1"/>
    <xf numFmtId="0" fontId="11" fillId="0" borderId="0" xfId="0" applyFont="1" applyAlignment="1">
      <alignment vertical="center"/>
    </xf>
    <xf numFmtId="0" fontId="59" fillId="0" borderId="0" xfId="0" applyFont="1" applyAlignment="1">
      <alignment horizontal="center"/>
    </xf>
    <xf numFmtId="0" fontId="61" fillId="0" borderId="0" xfId="13" applyFont="1" applyAlignment="1">
      <alignment horizontal="left" vertical="center" wrapText="1"/>
    </xf>
    <xf numFmtId="0" fontId="61" fillId="0" borderId="0" xfId="13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3" fontId="65" fillId="0" borderId="0" xfId="14" applyNumberFormat="1" applyFont="1" applyFill="1" applyBorder="1" applyAlignment="1">
      <alignment vertical="center"/>
    </xf>
    <xf numFmtId="166" fontId="65" fillId="0" borderId="0" xfId="14" applyNumberFormat="1" applyFont="1" applyFill="1" applyBorder="1" applyAlignment="1">
      <alignment vertical="center"/>
    </xf>
    <xf numFmtId="3" fontId="65" fillId="0" borderId="0" xfId="14" applyNumberFormat="1" applyFont="1" applyFill="1" applyBorder="1" applyAlignment="1"/>
    <xf numFmtId="0" fontId="66" fillId="0" borderId="0" xfId="0" applyFont="1" applyAlignment="1">
      <alignment vertical="center" wrapText="1"/>
    </xf>
    <xf numFmtId="3" fontId="66" fillId="0" borderId="0" xfId="14" applyNumberFormat="1" applyFont="1" applyFill="1" applyBorder="1" applyAlignment="1">
      <alignment vertical="center"/>
    </xf>
    <xf numFmtId="166" fontId="66" fillId="0" borderId="0" xfId="14" applyNumberFormat="1" applyFont="1" applyFill="1" applyBorder="1" applyAlignment="1">
      <alignment vertical="center"/>
    </xf>
    <xf numFmtId="3" fontId="45" fillId="0" borderId="0" xfId="14" applyNumberFormat="1" applyFont="1" applyFill="1" applyBorder="1" applyAlignment="1">
      <alignment vertical="center"/>
    </xf>
    <xf numFmtId="166" fontId="45" fillId="0" borderId="0" xfId="14" applyNumberFormat="1" applyFont="1" applyFill="1" applyBorder="1" applyAlignment="1">
      <alignment vertical="center"/>
    </xf>
    <xf numFmtId="0" fontId="67" fillId="0" borderId="0" xfId="0" applyFont="1"/>
    <xf numFmtId="0" fontId="11" fillId="0" borderId="0" xfId="0" applyFont="1" applyAlignment="1">
      <alignment horizontal="left" vertical="center" readingOrder="1"/>
    </xf>
    <xf numFmtId="0" fontId="29" fillId="0" borderId="0" xfId="0" applyFont="1" applyAlignment="1">
      <alignment vertical="top" wrapText="1"/>
    </xf>
    <xf numFmtId="0" fontId="11" fillId="0" borderId="0" xfId="0" applyFont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23" xfId="0" applyFont="1" applyBorder="1" applyAlignment="1">
      <alignment vertical="top" wrapText="1"/>
    </xf>
    <xf numFmtId="0" fontId="11" fillId="0" borderId="23" xfId="0" applyFont="1" applyBorder="1" applyAlignment="1">
      <alignment horizontal="center" vertical="center" wrapText="1" readingOrder="1"/>
    </xf>
    <xf numFmtId="0" fontId="29" fillId="0" borderId="24" xfId="0" applyFont="1" applyBorder="1" applyAlignment="1">
      <alignment horizontal="left" vertical="center" wrapText="1" readingOrder="1"/>
    </xf>
    <xf numFmtId="0" fontId="29" fillId="0" borderId="24" xfId="0" applyFont="1" applyBorder="1" applyAlignment="1">
      <alignment horizontal="center" vertical="center" wrapText="1" readingOrder="1"/>
    </xf>
    <xf numFmtId="0" fontId="29" fillId="0" borderId="25" xfId="0" applyFont="1" applyBorder="1" applyAlignment="1">
      <alignment horizontal="left" vertical="center" wrapText="1" readingOrder="1"/>
    </xf>
    <xf numFmtId="0" fontId="29" fillId="0" borderId="25" xfId="0" applyFont="1" applyBorder="1" applyAlignment="1">
      <alignment horizontal="center" vertical="center" wrapText="1" readingOrder="1"/>
    </xf>
    <xf numFmtId="10" fontId="29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61" fillId="0" borderId="0" xfId="0" applyFont="1" applyAlignment="1">
      <alignment horizontal="left" vertical="center" wrapText="1"/>
    </xf>
    <xf numFmtId="0" fontId="61" fillId="0" borderId="0" xfId="0" applyFont="1" applyAlignment="1">
      <alignment horizontal="right" vertical="center" wrapText="1"/>
    </xf>
    <xf numFmtId="0" fontId="61" fillId="0" borderId="0" xfId="0" applyFont="1" applyAlignment="1">
      <alignment horizontal="justify" vertical="center" wrapText="1"/>
    </xf>
    <xf numFmtId="0" fontId="45" fillId="0" borderId="0" xfId="0" applyFont="1" applyAlignment="1">
      <alignment horizontal="justify" vertical="center" wrapText="1"/>
    </xf>
    <xf numFmtId="10" fontId="29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/>
    </xf>
    <xf numFmtId="0" fontId="61" fillId="0" borderId="26" xfId="0" applyFont="1" applyBorder="1" applyAlignment="1">
      <alignment horizontal="center" vertical="center" wrapText="1"/>
    </xf>
    <xf numFmtId="10" fontId="45" fillId="0" borderId="0" xfId="0" applyNumberFormat="1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10" fontId="45" fillId="0" borderId="0" xfId="0" applyNumberFormat="1" applyFont="1" applyAlignment="1">
      <alignment horizontal="right" vertical="center" wrapText="1"/>
    </xf>
    <xf numFmtId="10" fontId="45" fillId="0" borderId="0" xfId="0" quotePrefix="1" applyNumberFormat="1" applyFont="1" applyAlignment="1">
      <alignment horizontal="center" vertical="center" wrapText="1"/>
    </xf>
    <xf numFmtId="0" fontId="61" fillId="0" borderId="26" xfId="0" applyFont="1" applyBorder="1" applyAlignment="1">
      <alignment horizontal="right" vertical="center" wrapText="1"/>
    </xf>
    <xf numFmtId="10" fontId="61" fillId="0" borderId="0" xfId="0" quotePrefix="1" applyNumberFormat="1" applyFont="1" applyAlignment="1">
      <alignment horizontal="center" vertical="center" wrapText="1"/>
    </xf>
    <xf numFmtId="0" fontId="61" fillId="0" borderId="26" xfId="0" applyFont="1" applyBorder="1" applyAlignment="1">
      <alignment vertical="center" wrapText="1"/>
    </xf>
    <xf numFmtId="0" fontId="61" fillId="0" borderId="0" xfId="0" applyFont="1" applyAlignment="1">
      <alignment horizontal="left" vertical="center"/>
    </xf>
    <xf numFmtId="166" fontId="45" fillId="0" borderId="0" xfId="0" applyNumberFormat="1" applyFont="1" applyAlignment="1">
      <alignment horizontal="right" vertical="center"/>
    </xf>
    <xf numFmtId="0" fontId="54" fillId="0" borderId="21" xfId="6" quotePrefix="1" applyFont="1" applyBorder="1" applyAlignment="1">
      <alignment horizontal="center" vertical="center"/>
    </xf>
    <xf numFmtId="0" fontId="46" fillId="0" borderId="20" xfId="6" quotePrefix="1" applyBorder="1" applyAlignment="1">
      <alignment horizontal="center" vertical="center"/>
    </xf>
    <xf numFmtId="0" fontId="46" fillId="0" borderId="0" xfId="6" quotePrefix="1" applyAlignment="1">
      <alignment horizontal="center" vertical="center"/>
    </xf>
    <xf numFmtId="0" fontId="59" fillId="0" borderId="27" xfId="0" applyFont="1" applyBorder="1"/>
    <xf numFmtId="0" fontId="7" fillId="0" borderId="27" xfId="0" applyFont="1" applyBorder="1"/>
    <xf numFmtId="0" fontId="12" fillId="0" borderId="28" xfId="0" applyFont="1" applyBorder="1" applyAlignment="1">
      <alignment horizontal="center" vertical="top" wrapText="1" readingOrder="1"/>
    </xf>
    <xf numFmtId="0" fontId="68" fillId="0" borderId="28" xfId="0" applyFont="1" applyBorder="1" applyAlignment="1">
      <alignment horizontal="center" vertical="top" wrapText="1" readingOrder="1"/>
    </xf>
    <xf numFmtId="0" fontId="12" fillId="0" borderId="28" xfId="0" applyFont="1" applyBorder="1" applyAlignment="1">
      <alignment horizontal="left" vertical="top" wrapText="1" readingOrder="1"/>
    </xf>
    <xf numFmtId="176" fontId="12" fillId="0" borderId="28" xfId="0" applyNumberFormat="1" applyFont="1" applyBorder="1" applyAlignment="1">
      <alignment horizontal="right" vertical="top" wrapText="1" readingOrder="1"/>
    </xf>
    <xf numFmtId="0" fontId="68" fillId="0" borderId="28" xfId="0" applyFont="1" applyBorder="1" applyAlignment="1">
      <alignment horizontal="left" vertical="top" wrapText="1" readingOrder="1"/>
    </xf>
    <xf numFmtId="176" fontId="68" fillId="0" borderId="28" xfId="0" applyNumberFormat="1" applyFont="1" applyBorder="1" applyAlignment="1">
      <alignment horizontal="right" vertical="top" wrapText="1" readingOrder="1"/>
    </xf>
    <xf numFmtId="9" fontId="68" fillId="0" borderId="0" xfId="10" applyFont="1" applyFill="1" applyBorder="1" applyAlignment="1">
      <alignment horizontal="right" vertical="top" wrapText="1" readingOrder="1"/>
    </xf>
    <xf numFmtId="177" fontId="68" fillId="0" borderId="0" xfId="0" applyNumberFormat="1" applyFont="1" applyAlignment="1">
      <alignment horizontal="right" vertical="top" wrapText="1" readingOrder="1"/>
    </xf>
    <xf numFmtId="0" fontId="69" fillId="0" borderId="0" xfId="15" applyFont="1" applyAlignment="1">
      <alignment horizontal="center" vertical="top"/>
    </xf>
    <xf numFmtId="3" fontId="69" fillId="0" borderId="0" xfId="15" applyNumberFormat="1" applyFont="1" applyAlignment="1">
      <alignment horizontal="center" vertical="top"/>
    </xf>
    <xf numFmtId="0" fontId="69" fillId="0" borderId="0" xfId="15" applyFont="1" applyAlignment="1">
      <alignment vertical="top" wrapText="1"/>
    </xf>
    <xf numFmtId="3" fontId="70" fillId="0" borderId="0" xfId="15" applyNumberFormat="1" applyFont="1" applyAlignment="1">
      <alignment horizontal="right" vertical="top" wrapText="1"/>
    </xf>
    <xf numFmtId="3" fontId="69" fillId="0" borderId="0" xfId="15" applyNumberFormat="1" applyFont="1" applyAlignment="1">
      <alignment horizontal="right" vertical="top" wrapText="1"/>
    </xf>
    <xf numFmtId="0" fontId="9" fillId="0" borderId="0" xfId="0" applyFont="1" applyAlignment="1">
      <alignment vertical="top"/>
    </xf>
    <xf numFmtId="0" fontId="11" fillId="0" borderId="0" xfId="0" applyFont="1" applyAlignment="1">
      <alignment horizontal="center" vertical="top" wrapText="1"/>
    </xf>
    <xf numFmtId="178" fontId="29" fillId="0" borderId="0" xfId="0" applyNumberFormat="1" applyFont="1" applyAlignment="1">
      <alignment horizontal="right" vertical="top" wrapText="1"/>
    </xf>
    <xf numFmtId="179" fontId="29" fillId="0" borderId="0" xfId="0" applyNumberFormat="1" applyFont="1" applyAlignment="1">
      <alignment horizontal="right" vertical="top" wrapText="1"/>
    </xf>
    <xf numFmtId="0" fontId="29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right" vertical="top" wrapText="1"/>
    </xf>
    <xf numFmtId="178" fontId="11" fillId="0" borderId="0" xfId="0" applyNumberFormat="1" applyFont="1" applyAlignment="1">
      <alignment horizontal="right" vertical="top" wrapText="1"/>
    </xf>
    <xf numFmtId="3" fontId="11" fillId="0" borderId="0" xfId="0" applyNumberFormat="1" applyFont="1"/>
    <xf numFmtId="0" fontId="29" fillId="0" borderId="0" xfId="2" applyFont="1" applyAlignment="1">
      <alignment horizontal="center" vertical="top" wrapText="1" readingOrder="1"/>
    </xf>
    <xf numFmtId="0" fontId="29" fillId="0" borderId="0" xfId="2" applyFont="1" applyAlignment="1">
      <alignment horizontal="left" vertical="top" wrapText="1" readingOrder="1"/>
    </xf>
    <xf numFmtId="180" fontId="29" fillId="0" borderId="0" xfId="2" applyNumberFormat="1" applyFont="1" applyAlignment="1">
      <alignment horizontal="right" vertical="top" wrapText="1" readingOrder="1"/>
    </xf>
    <xf numFmtId="9" fontId="29" fillId="0" borderId="0" xfId="10" applyFont="1" applyFill="1" applyBorder="1"/>
    <xf numFmtId="0" fontId="31" fillId="0" borderId="0" xfId="0" applyFont="1"/>
    <xf numFmtId="0" fontId="29" fillId="0" borderId="0" xfId="0" applyFont="1" applyAlignment="1">
      <alignment vertical="center" wrapText="1" readingOrder="1"/>
    </xf>
    <xf numFmtId="0" fontId="29" fillId="0" borderId="0" xfId="0" applyFont="1" applyAlignment="1">
      <alignment horizontal="left" vertical="top" wrapText="1" readingOrder="1"/>
    </xf>
    <xf numFmtId="177" fontId="29" fillId="0" borderId="0" xfId="0" applyNumberFormat="1" applyFont="1" applyAlignment="1">
      <alignment horizontal="left" vertical="center" wrapText="1" readingOrder="1"/>
    </xf>
    <xf numFmtId="181" fontId="29" fillId="0" borderId="0" xfId="9" applyNumberFormat="1" applyFont="1" applyFill="1" applyBorder="1" applyAlignment="1">
      <alignment horizontal="right" vertical="top" wrapText="1" readingOrder="1"/>
    </xf>
    <xf numFmtId="43" fontId="29" fillId="0" borderId="0" xfId="9" applyFont="1" applyFill="1" applyBorder="1" applyAlignment="1">
      <alignment horizontal="right" vertical="top" wrapText="1" readingOrder="1"/>
    </xf>
    <xf numFmtId="182" fontId="29" fillId="0" borderId="0" xfId="9" applyNumberFormat="1" applyFont="1" applyFill="1" applyBorder="1" applyAlignment="1">
      <alignment horizontal="right" vertical="top" wrapText="1" readingOrder="1"/>
    </xf>
    <xf numFmtId="177" fontId="11" fillId="0" borderId="0" xfId="0" applyNumberFormat="1" applyFont="1" applyAlignment="1">
      <alignment horizontal="right" vertical="top" wrapText="1" readingOrder="1"/>
    </xf>
    <xf numFmtId="0" fontId="7" fillId="0" borderId="0" xfId="0" applyFont="1" applyAlignment="1">
      <alignment horizontal="left"/>
    </xf>
    <xf numFmtId="0" fontId="29" fillId="0" borderId="0" xfId="0" applyFont="1" applyAlignment="1">
      <alignment horizontal="center" vertical="top" wrapText="1" readingOrder="1"/>
    </xf>
    <xf numFmtId="0" fontId="12" fillId="0" borderId="0" xfId="0" applyFont="1" applyAlignment="1">
      <alignment horizontal="left" vertical="top" wrapText="1" readingOrder="1"/>
    </xf>
    <xf numFmtId="182" fontId="7" fillId="0" borderId="0" xfId="9" applyNumberFormat="1" applyFont="1" applyFill="1" applyBorder="1"/>
    <xf numFmtId="0" fontId="44" fillId="0" borderId="0" xfId="0" applyFont="1"/>
    <xf numFmtId="0" fontId="43" fillId="0" borderId="0" xfId="0" applyFont="1" applyAlignment="1">
      <alignment vertical="top" wrapText="1"/>
    </xf>
    <xf numFmtId="0" fontId="63" fillId="0" borderId="0" xfId="0" applyFont="1" applyAlignment="1">
      <alignment horizontal="justify" vertical="center"/>
    </xf>
    <xf numFmtId="0" fontId="12" fillId="0" borderId="0" xfId="2" applyFont="1" applyAlignment="1">
      <alignment horizontal="center" vertical="top" wrapText="1" readingOrder="1"/>
    </xf>
    <xf numFmtId="180" fontId="12" fillId="0" borderId="0" xfId="2" applyNumberFormat="1" applyFont="1" applyAlignment="1">
      <alignment horizontal="right" vertical="top" wrapText="1" readingOrder="1"/>
    </xf>
    <xf numFmtId="0" fontId="61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10" fontId="45" fillId="0" borderId="0" xfId="0" applyNumberFormat="1" applyFont="1" applyAlignment="1">
      <alignment horizontal="right" vertical="center"/>
    </xf>
    <xf numFmtId="3" fontId="61" fillId="0" borderId="0" xfId="0" applyNumberFormat="1" applyFont="1" applyAlignment="1">
      <alignment horizontal="right" vertical="center" wrapText="1"/>
    </xf>
    <xf numFmtId="9" fontId="61" fillId="0" borderId="0" xfId="0" applyNumberFormat="1" applyFont="1" applyAlignment="1">
      <alignment horizontal="right" vertical="center"/>
    </xf>
    <xf numFmtId="0" fontId="40" fillId="0" borderId="0" xfId="0" applyFont="1" applyAlignment="1">
      <alignment horizontal="left" vertical="center" wrapText="1"/>
    </xf>
    <xf numFmtId="0" fontId="40" fillId="0" borderId="0" xfId="0" applyFont="1" applyAlignment="1">
      <alignment horizontal="center" vertical="center" wrapText="1"/>
    </xf>
    <xf numFmtId="0" fontId="63" fillId="0" borderId="0" xfId="0" applyFont="1" applyAlignment="1">
      <alignment horizontal="left" vertical="center" wrapText="1"/>
    </xf>
    <xf numFmtId="3" fontId="63" fillId="0" borderId="0" xfId="0" applyNumberFormat="1" applyFont="1" applyAlignment="1">
      <alignment horizontal="center" vertical="center" wrapText="1"/>
    </xf>
    <xf numFmtId="9" fontId="6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9" fontId="9" fillId="0" borderId="0" xfId="0" applyNumberFormat="1" applyFont="1"/>
    <xf numFmtId="0" fontId="46" fillId="0" borderId="21" xfId="6" quotePrefix="1" applyBorder="1" applyAlignment="1">
      <alignment horizontal="center" vertical="center"/>
    </xf>
    <xf numFmtId="0" fontId="46" fillId="0" borderId="22" xfId="6" quotePrefix="1" applyBorder="1" applyAlignment="1">
      <alignment horizontal="center" vertical="center"/>
    </xf>
    <xf numFmtId="0" fontId="7" fillId="0" borderId="0" xfId="0" applyFont="1" applyAlignment="1">
      <alignment horizontal="center"/>
    </xf>
    <xf numFmtId="183" fontId="7" fillId="0" borderId="0" xfId="0" applyNumberFormat="1" applyFont="1"/>
    <xf numFmtId="174" fontId="7" fillId="0" borderId="0" xfId="0" applyNumberFormat="1" applyFont="1" applyAlignment="1">
      <alignment horizontal="center"/>
    </xf>
    <xf numFmtId="174" fontId="7" fillId="0" borderId="0" xfId="0" applyNumberFormat="1" applyFont="1" applyAlignment="1">
      <alignment horizontal="left"/>
    </xf>
    <xf numFmtId="3" fontId="9" fillId="0" borderId="0" xfId="0" quotePrefix="1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74" fontId="9" fillId="0" borderId="0" xfId="0" applyNumberFormat="1" applyFont="1"/>
    <xf numFmtId="184" fontId="9" fillId="0" borderId="0" xfId="10" applyNumberFormat="1" applyFont="1" applyFill="1" applyBorder="1"/>
    <xf numFmtId="9" fontId="9" fillId="0" borderId="0" xfId="10" applyFont="1" applyFill="1" applyBorder="1"/>
    <xf numFmtId="0" fontId="59" fillId="0" borderId="0" xfId="0" applyFont="1" applyAlignment="1">
      <alignment horizontal="left"/>
    </xf>
    <xf numFmtId="4" fontId="7" fillId="0" borderId="0" xfId="0" applyNumberFormat="1" applyFont="1"/>
    <xf numFmtId="0" fontId="39" fillId="0" borderId="0" xfId="0" applyFont="1" applyAlignment="1">
      <alignment horizontal="right"/>
    </xf>
    <xf numFmtId="174" fontId="0" fillId="0" borderId="0" xfId="0" applyNumberFormat="1"/>
    <xf numFmtId="49" fontId="9" fillId="0" borderId="0" xfId="0" applyNumberFormat="1" applyFont="1"/>
    <xf numFmtId="6" fontId="0" fillId="0" borderId="0" xfId="0" applyNumberFormat="1"/>
    <xf numFmtId="165" fontId="7" fillId="0" borderId="0" xfId="0" applyNumberFormat="1" applyFont="1"/>
    <xf numFmtId="184" fontId="9" fillId="0" borderId="0" xfId="10" applyNumberFormat="1" applyFont="1"/>
    <xf numFmtId="10" fontId="9" fillId="0" borderId="0" xfId="10" applyNumberFormat="1" applyFont="1" applyFill="1" applyBorder="1"/>
    <xf numFmtId="10" fontId="9" fillId="0" borderId="0" xfId="0" applyNumberFormat="1" applyFont="1"/>
    <xf numFmtId="184" fontId="9" fillId="0" borderId="0" xfId="0" applyNumberFormat="1" applyFont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9" fontId="11" fillId="0" borderId="0" xfId="0" applyNumberFormat="1" applyFont="1"/>
    <xf numFmtId="9" fontId="29" fillId="0" borderId="0" xfId="10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6" fontId="29" fillId="0" borderId="0" xfId="0" applyNumberFormat="1" applyFont="1" applyAlignment="1">
      <alignment horizontal="center" vertical="center" wrapText="1"/>
    </xf>
    <xf numFmtId="3" fontId="29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justify" vertical="center" wrapText="1"/>
    </xf>
    <xf numFmtId="0" fontId="29" fillId="0" borderId="0" xfId="0" applyFont="1" applyAlignment="1">
      <alignment horizontal="left" vertical="center" wrapText="1" indent="1"/>
    </xf>
    <xf numFmtId="10" fontId="29" fillId="0" borderId="0" xfId="0" applyNumberFormat="1" applyFont="1" applyAlignment="1">
      <alignment horizontal="right" vertical="center" wrapText="1"/>
    </xf>
    <xf numFmtId="9" fontId="29" fillId="0" borderId="0" xfId="0" applyNumberFormat="1" applyFont="1" applyAlignment="1">
      <alignment horizontal="right" vertical="center" wrapText="1"/>
    </xf>
    <xf numFmtId="3" fontId="29" fillId="0" borderId="0" xfId="0" applyNumberFormat="1" applyFont="1" applyAlignment="1">
      <alignment horizontal="left" vertical="center" wrapText="1" indent="1"/>
    </xf>
    <xf numFmtId="0" fontId="73" fillId="0" borderId="0" xfId="6" applyFont="1" applyFill="1" applyBorder="1" applyAlignment="1">
      <alignment horizontal="justify" vertical="center" wrapText="1"/>
    </xf>
    <xf numFmtId="3" fontId="29" fillId="0" borderId="0" xfId="0" applyNumberFormat="1" applyFont="1" applyAlignment="1">
      <alignment horizontal="left" vertical="center" wrapText="1"/>
    </xf>
    <xf numFmtId="8" fontId="29" fillId="0" borderId="0" xfId="0" applyNumberFormat="1" applyFont="1" applyAlignment="1">
      <alignment horizontal="right" vertical="center"/>
    </xf>
    <xf numFmtId="10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10" fontId="29" fillId="0" borderId="0" xfId="0" applyNumberFormat="1" applyFont="1" applyAlignment="1">
      <alignment horizontal="center" vertical="center" wrapText="1"/>
    </xf>
    <xf numFmtId="0" fontId="75" fillId="7" borderId="0" xfId="6" applyFont="1" applyFill="1" applyBorder="1"/>
    <xf numFmtId="0" fontId="76" fillId="7" borderId="0" xfId="6" applyFont="1" applyFill="1" applyBorder="1" applyAlignment="1">
      <alignment horizontal="center" vertical="center"/>
    </xf>
    <xf numFmtId="0" fontId="76" fillId="7" borderId="0" xfId="6" applyFont="1" applyFill="1" applyBorder="1"/>
    <xf numFmtId="0" fontId="31" fillId="0" borderId="21" xfId="0" applyFont="1" applyBorder="1" applyAlignment="1">
      <alignment horizontal="left" vertical="center" indent="1"/>
    </xf>
    <xf numFmtId="0" fontId="31" fillId="0" borderId="0" xfId="0" applyFont="1" applyBorder="1" applyAlignment="1">
      <alignment horizontal="left" vertical="center" indent="1"/>
    </xf>
    <xf numFmtId="0" fontId="31" fillId="0" borderId="22" xfId="0" applyFont="1" applyBorder="1" applyAlignment="1">
      <alignment horizontal="left" vertical="center" indent="1"/>
    </xf>
    <xf numFmtId="0" fontId="53" fillId="0" borderId="21" xfId="0" applyFont="1" applyBorder="1" applyAlignment="1">
      <alignment horizontal="left" vertical="center" wrapText="1" indent="1"/>
    </xf>
    <xf numFmtId="0" fontId="53" fillId="0" borderId="0" xfId="0" applyFont="1" applyBorder="1" applyAlignment="1">
      <alignment horizontal="left" vertical="center" wrapText="1" indent="1"/>
    </xf>
    <xf numFmtId="0" fontId="53" fillId="0" borderId="22" xfId="0" applyFont="1" applyBorder="1" applyAlignment="1">
      <alignment horizontal="left" vertical="center" wrapText="1" indent="1"/>
    </xf>
    <xf numFmtId="0" fontId="46" fillId="0" borderId="21" xfId="6" quotePrefix="1" applyBorder="1" applyAlignment="1">
      <alignment horizontal="left" vertical="center" indent="1"/>
    </xf>
    <xf numFmtId="0" fontId="46" fillId="0" borderId="22" xfId="6" quotePrefix="1" applyBorder="1" applyAlignment="1">
      <alignment horizontal="left" vertical="center" indent="1"/>
    </xf>
    <xf numFmtId="0" fontId="31" fillId="0" borderId="21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1" xfId="0" applyFont="1" applyBorder="1" applyAlignment="1">
      <alignment horizontal="left" vertical="center" wrapText="1" indent="1"/>
    </xf>
    <xf numFmtId="0" fontId="31" fillId="0" borderId="22" xfId="0" applyFont="1" applyBorder="1" applyAlignment="1">
      <alignment horizontal="left" vertical="center" wrapText="1" indent="1"/>
    </xf>
    <xf numFmtId="0" fontId="46" fillId="0" borderId="21" xfId="6" quotePrefix="1" applyBorder="1" applyAlignment="1">
      <alignment horizontal="center" vertical="center"/>
    </xf>
    <xf numFmtId="0" fontId="46" fillId="0" borderId="22" xfId="6" quotePrefix="1" applyBorder="1" applyAlignment="1">
      <alignment horizontal="center" vertical="center"/>
    </xf>
    <xf numFmtId="0" fontId="11" fillId="0" borderId="0" xfId="0" quotePrefix="1" applyFont="1" applyFill="1" applyBorder="1" applyAlignment="1">
      <alignment horizontal="left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 wrapText="1"/>
    </xf>
    <xf numFmtId="0" fontId="11" fillId="0" borderId="0" xfId="0" quotePrefix="1" applyFont="1" applyFill="1" applyBorder="1" applyAlignment="1"/>
    <xf numFmtId="0" fontId="10" fillId="0" borderId="0" xfId="0" quotePrefix="1" applyFont="1" applyAlignment="1">
      <alignment horizontal="left" wrapText="1"/>
    </xf>
    <xf numFmtId="0" fontId="11" fillId="0" borderId="0" xfId="2" applyFont="1" applyAlignment="1">
      <alignment horizontal="center"/>
    </xf>
    <xf numFmtId="0" fontId="11" fillId="0" borderId="5" xfId="2" applyFont="1" applyBorder="1" applyAlignment="1">
      <alignment horizontal="center" vertical="center" wrapText="1"/>
    </xf>
    <xf numFmtId="0" fontId="11" fillId="0" borderId="8" xfId="2" applyFont="1" applyBorder="1" applyAlignment="1">
      <alignment horizontal="center" vertical="center" wrapText="1"/>
    </xf>
    <xf numFmtId="0" fontId="11" fillId="0" borderId="11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2" fontId="29" fillId="0" borderId="0" xfId="2" applyNumberFormat="1" applyFont="1" applyAlignment="1">
      <alignment horizontal="left" vertical="center" wrapText="1"/>
    </xf>
    <xf numFmtId="4" fontId="11" fillId="0" borderId="3" xfId="2" applyNumberFormat="1" applyFont="1" applyBorder="1" applyAlignment="1">
      <alignment horizontal="center"/>
    </xf>
    <xf numFmtId="4" fontId="11" fillId="0" borderId="14" xfId="2" applyNumberFormat="1" applyFont="1" applyBorder="1" applyAlignment="1">
      <alignment horizontal="center"/>
    </xf>
    <xf numFmtId="0" fontId="11" fillId="0" borderId="1" xfId="2" applyFont="1" applyBorder="1" applyAlignment="1">
      <alignment horizontal="center"/>
    </xf>
    <xf numFmtId="0" fontId="11" fillId="0" borderId="13" xfId="2" applyFont="1" applyBorder="1" applyAlignment="1">
      <alignment horizontal="center"/>
    </xf>
    <xf numFmtId="0" fontId="10" fillId="0" borderId="0" xfId="0" quotePrefix="1" applyFont="1" applyAlignment="1">
      <alignment horizontal="left"/>
    </xf>
    <xf numFmtId="0" fontId="10" fillId="0" borderId="0" xfId="0" applyFont="1" applyAlignment="1">
      <alignment horizontal="left"/>
    </xf>
    <xf numFmtId="0" fontId="23" fillId="0" borderId="0" xfId="1" applyFont="1" applyAlignment="1">
      <alignment horizontal="center" vertical="center" wrapText="1"/>
    </xf>
    <xf numFmtId="0" fontId="21" fillId="0" borderId="0" xfId="1" applyFont="1" applyAlignment="1">
      <alignment horizontal="center" vertical="center" wrapText="1"/>
    </xf>
    <xf numFmtId="0" fontId="35" fillId="0" borderId="0" xfId="3" quotePrefix="1" applyFont="1" applyAlignment="1">
      <alignment horizontal="left"/>
    </xf>
    <xf numFmtId="0" fontId="11" fillId="0" borderId="0" xfId="2" quotePrefix="1" applyFont="1" applyAlignment="1">
      <alignment horizontal="left"/>
    </xf>
    <xf numFmtId="0" fontId="11" fillId="0" borderId="0" xfId="2" quotePrefix="1" applyFont="1" applyAlignment="1">
      <alignment horizontal="center"/>
    </xf>
    <xf numFmtId="0" fontId="11" fillId="0" borderId="0" xfId="5" quotePrefix="1" applyFont="1" applyAlignment="1">
      <alignment horizontal="left"/>
    </xf>
    <xf numFmtId="0" fontId="11" fillId="0" borderId="0" xfId="5" quotePrefix="1" applyFont="1" applyAlignment="1">
      <alignment horizontal="center"/>
    </xf>
    <xf numFmtId="0" fontId="76" fillId="7" borderId="0" xfId="6" applyFont="1" applyFill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 vertical="center"/>
    </xf>
    <xf numFmtId="0" fontId="10" fillId="5" borderId="0" xfId="0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173" fontId="11" fillId="0" borderId="0" xfId="11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center" wrapText="1" readingOrder="1"/>
    </xf>
    <xf numFmtId="0" fontId="59" fillId="0" borderId="0" xfId="0" applyFont="1" applyAlignment="1">
      <alignment horizontal="left" wrapText="1"/>
    </xf>
    <xf numFmtId="0" fontId="5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11" fillId="0" borderId="0" xfId="1" applyFont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61" fillId="0" borderId="0" xfId="2" applyFont="1" applyAlignment="1">
      <alignment horizontal="left" vertical="center"/>
    </xf>
    <xf numFmtId="0" fontId="61" fillId="0" borderId="0" xfId="2" applyFont="1" applyAlignment="1">
      <alignment horizontal="center" vertical="center"/>
    </xf>
    <xf numFmtId="0" fontId="62" fillId="0" borderId="0" xfId="2" applyFont="1" applyAlignment="1">
      <alignment horizontal="left" vertical="center" wrapText="1"/>
    </xf>
    <xf numFmtId="0" fontId="59" fillId="0" borderId="0" xfId="0" applyFont="1" applyAlignment="1">
      <alignment horizontal="left" vertical="center"/>
    </xf>
    <xf numFmtId="3" fontId="7" fillId="0" borderId="0" xfId="0" applyNumberFormat="1" applyFont="1" applyAlignment="1">
      <alignment horizontal="center" vertical="center"/>
    </xf>
    <xf numFmtId="0" fontId="61" fillId="0" borderId="0" xfId="13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horizontal="left" vertical="center" wrapText="1"/>
    </xf>
    <xf numFmtId="0" fontId="61" fillId="0" borderId="26" xfId="0" applyFont="1" applyBorder="1" applyAlignment="1">
      <alignment horizontal="left" vertical="center" wrapText="1"/>
    </xf>
    <xf numFmtId="0" fontId="61" fillId="0" borderId="26" xfId="0" applyFont="1" applyBorder="1" applyAlignment="1">
      <alignment horizontal="center" vertical="center" wrapText="1"/>
    </xf>
    <xf numFmtId="0" fontId="59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0" fontId="29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73" fillId="0" borderId="0" xfId="6" applyFont="1" applyFill="1" applyBorder="1" applyAlignment="1">
      <alignment horizontal="left" vertical="center" wrapText="1"/>
    </xf>
    <xf numFmtId="0" fontId="11" fillId="0" borderId="0" xfId="0" applyFont="1" applyAlignment="1">
      <alignment horizontal="justify" vertical="center" wrapText="1"/>
    </xf>
    <xf numFmtId="0" fontId="29" fillId="0" borderId="0" xfId="0" applyFont="1" applyAlignment="1">
      <alignment horizontal="justify" vertical="center" wrapText="1"/>
    </xf>
    <xf numFmtId="0" fontId="29" fillId="0" borderId="0" xfId="0" applyFont="1" applyAlignment="1">
      <alignment horizontal="center" vertical="center" wrapText="1"/>
    </xf>
    <xf numFmtId="3" fontId="2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</cellXfs>
  <cellStyles count="16">
    <cellStyle name="Hipervínculo" xfId="6" builtinId="8"/>
    <cellStyle name="Hyperlink" xfId="8" xr:uid="{415DE8EB-47E7-4CEC-89B3-F0C40FB489BC}"/>
    <cellStyle name="Millares" xfId="9" builtinId="3"/>
    <cellStyle name="Millares 2" xfId="11" xr:uid="{CF8F648F-0A97-49F7-9A4A-BC53BB0400CF}"/>
    <cellStyle name="Millares 2 2 16" xfId="14" xr:uid="{288E3F93-9DA8-4EB2-9494-C5872F6C07B7}"/>
    <cellStyle name="Normal" xfId="0" builtinId="0"/>
    <cellStyle name="Normal 2" xfId="2" xr:uid="{FC7CEF2B-3BA9-4406-8B7E-F14263ED9091}"/>
    <cellStyle name="Normal 2 2" xfId="1" xr:uid="{B8AB29B5-A6BC-4077-85C5-AD67D326A97F}"/>
    <cellStyle name="Normal 2 3" xfId="3" xr:uid="{280E99ED-BEEF-4345-BEFE-D39A96C307E3}"/>
    <cellStyle name="Normal 3" xfId="4" xr:uid="{6C9A6114-4315-4E55-82B2-EFFD29151D13}"/>
    <cellStyle name="Normal 3 2" xfId="13" xr:uid="{9E5BA1EC-928C-468F-ADE3-D001F08064F3}"/>
    <cellStyle name="Normal 4" xfId="5" xr:uid="{328C0D13-743C-458B-9FF4-8667CB04E2CE}"/>
    <cellStyle name="Normal 4 2" xfId="7" xr:uid="{A7E4C435-04E5-454A-A680-28DE100E031F}"/>
    <cellStyle name="Normal_Hoja1" xfId="15" xr:uid="{3BD4A850-9048-4DED-AC49-4E20F3656413}"/>
    <cellStyle name="Normal_Hoja2" xfId="12" xr:uid="{1923F478-0037-4042-81D1-A7C22FED2EE1}"/>
    <cellStyle name="Porcentaje" xfId="10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connections" Target="connection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customXml" Target="../customXml/item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0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221434745613916"/>
          <c:y val="0.10692357957330023"/>
          <c:w val="0.82035645790845613"/>
          <c:h val="0.74434279739928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 Datos Gráficos 1 y 2'!$A$13</c:f>
              <c:strCache>
                <c:ptCount val="1"/>
                <c:pt idx="0">
                  <c:v>Infraestructuras de transporte</c:v>
                </c:pt>
              </c:strCache>
            </c:strRef>
          </c:tx>
          <c:spPr>
            <a:solidFill>
              <a:srgbClr val="83082A"/>
            </a:solidFill>
            <a:ln w="38100">
              <a:solidFill>
                <a:srgbClr val="83082A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4.4052863436123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8C-443D-A1B3-620739C222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8C-443D-A1B3-620739C222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8C-443D-A1B3-620739C222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8C-443D-A1B3-620739C222E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8C-443D-A1B3-620739C222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8C-443D-A1B3-620739C222E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8C-443D-A1B3-620739C222E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8C-443D-A1B3-620739C222E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8C-443D-A1B3-620739C222E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8C-443D-A1B3-620739C222E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8C-443D-A1B3-620739C222E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8C-443D-A1B3-620739C222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8C-443D-A1B3-620739C222E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8C-443D-A1B3-620739C222E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8C-443D-A1B3-620739C222E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8C-443D-A1B3-620739C222E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8C-443D-A1B3-620739C222E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8C-443D-A1B3-620739C222E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8C-443D-A1B3-620739C222E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8C-443D-A1B3-620739C222E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8C-443D-A1B3-620739C222E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C-443D-A1B3-620739C222E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8C-443D-A1B3-620739C222E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C-443D-A1B3-620739C222E8}"/>
                </c:ext>
              </c:extLst>
            </c:dLbl>
            <c:dLbl>
              <c:idx val="24"/>
              <c:layout>
                <c:manualLayout>
                  <c:x val="-2.172024326672538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8C-443D-A1B3-620739C222E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C-443D-A1B3-620739C222E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C-443D-A1B3-620739C222E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8C-443D-A1B3-620739C222E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C-443D-A1B3-620739C222E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C-443D-A1B3-620739C222E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C-443D-A1B3-620739C222E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C-443D-A1B3-620739C222E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C-443D-A1B3-620739C222E8}"/>
                </c:ext>
              </c:extLst>
            </c:dLbl>
            <c:dLbl>
              <c:idx val="33"/>
              <c:layout>
                <c:manualLayout>
                  <c:x val="-2.1720243266724589E-3"/>
                  <c:y val="-8.81057268722467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8C-443D-A1B3-620739C222E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 Datos Gráficos 1 y 2'!$C$11:$AJ$11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 Datos Gráficos 1 y 2'!$C$15:$AJ$15</c:f>
              <c:numCache>
                <c:formatCode>#,##0</c:formatCode>
                <c:ptCount val="34"/>
                <c:pt idx="0">
                  <c:v>4477690.753464709</c:v>
                </c:pt>
                <c:pt idx="1">
                  <c:v>4656901.1158305304</c:v>
                </c:pt>
                <c:pt idx="2">
                  <c:v>5667539.5359149277</c:v>
                </c:pt>
                <c:pt idx="3">
                  <c:v>7198602.6615265524</c:v>
                </c:pt>
                <c:pt idx="4">
                  <c:v>8706980.6614559516</c:v>
                </c:pt>
                <c:pt idx="5">
                  <c:v>11386093.758408263</c:v>
                </c:pt>
                <c:pt idx="6">
                  <c:v>11978476.662495485</c:v>
                </c:pt>
                <c:pt idx="7">
                  <c:v>11066705.593324199</c:v>
                </c:pt>
                <c:pt idx="8">
                  <c:v>11400750.229650525</c:v>
                </c:pt>
                <c:pt idx="9">
                  <c:v>11281517.541396793</c:v>
                </c:pt>
                <c:pt idx="10">
                  <c:v>10142439.843495058</c:v>
                </c:pt>
                <c:pt idx="11">
                  <c:v>9364716.526259033</c:v>
                </c:pt>
                <c:pt idx="12">
                  <c:v>9945758.191614341</c:v>
                </c:pt>
                <c:pt idx="13">
                  <c:v>11794743.811112259</c:v>
                </c:pt>
                <c:pt idx="14">
                  <c:v>10717664.820202578</c:v>
                </c:pt>
                <c:pt idx="15">
                  <c:v>11432930.008634672</c:v>
                </c:pt>
                <c:pt idx="16">
                  <c:v>14009098.836890178</c:v>
                </c:pt>
                <c:pt idx="17">
                  <c:v>16854959.870337095</c:v>
                </c:pt>
                <c:pt idx="18">
                  <c:v>17940681.967153955</c:v>
                </c:pt>
                <c:pt idx="19">
                  <c:v>16937573.193997484</c:v>
                </c:pt>
                <c:pt idx="20">
                  <c:v>19046916.758763369</c:v>
                </c:pt>
                <c:pt idx="21">
                  <c:v>18915120.969950758</c:v>
                </c:pt>
                <c:pt idx="22">
                  <c:v>19092142.490517832</c:v>
                </c:pt>
                <c:pt idx="23">
                  <c:v>22225448.515142392</c:v>
                </c:pt>
                <c:pt idx="24">
                  <c:v>23819856.509554651</c:v>
                </c:pt>
                <c:pt idx="25">
                  <c:v>19565493.978849962</c:v>
                </c:pt>
                <c:pt idx="26">
                  <c:v>16299375.355810652</c:v>
                </c:pt>
                <c:pt idx="27">
                  <c:v>12130118.711911498</c:v>
                </c:pt>
                <c:pt idx="28">
                  <c:v>9119782.0467545949</c:v>
                </c:pt>
                <c:pt idx="29">
                  <c:v>9098630.7400642876</c:v>
                </c:pt>
                <c:pt idx="30">
                  <c:v>8632818.6781245321</c:v>
                </c:pt>
                <c:pt idx="31">
                  <c:v>7289169.9989855383</c:v>
                </c:pt>
                <c:pt idx="32">
                  <c:v>7362903.3665261837</c:v>
                </c:pt>
                <c:pt idx="33">
                  <c:v>6664248.9930927148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6-4EA8-BD30-1EDE1C8931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78354944"/>
        <c:axId val="179970624"/>
      </c:barChart>
      <c:catAx>
        <c:axId val="6783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179970624"/>
        <c:crosses val="autoZero"/>
        <c:auto val="1"/>
        <c:lblAlgn val="ctr"/>
        <c:lblOffset val="100"/>
        <c:noMultiLvlLbl val="0"/>
      </c:catAx>
      <c:valAx>
        <c:axId val="179970624"/>
        <c:scaling>
          <c:orientation val="minMax"/>
          <c:max val="25000000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de € 2018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67835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689316239316245E-2"/>
          <c:y val="6.4167929814891375E-2"/>
          <c:w val="0.9044602564102564"/>
          <c:h val="0.63806210095999261"/>
        </c:manualLayout>
      </c:layout>
      <c:lineChart>
        <c:grouping val="standard"/>
        <c:varyColors val="0"/>
        <c:ser>
          <c:idx val="1"/>
          <c:order val="0"/>
          <c:tx>
            <c:strRef>
              <c:f>'Datos Gráfico 10'!$A$11</c:f>
              <c:strCache>
                <c:ptCount val="1"/>
                <c:pt idx="0">
                  <c:v>Capital neto infr. de transporte</c:v>
                </c:pt>
              </c:strCache>
            </c:strRef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10'!$C$10:$AJ$10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10'!$C$11:$AJ$11</c:f>
              <c:numCache>
                <c:formatCode>0.0</c:formatCode>
                <c:ptCount val="34"/>
                <c:pt idx="0">
                  <c:v>100</c:v>
                </c:pt>
                <c:pt idx="1">
                  <c:v>101.30342006174445</c:v>
                </c:pt>
                <c:pt idx="2">
                  <c:v>103.80435597840226</c:v>
                </c:pt>
                <c:pt idx="3">
                  <c:v>108.06499573459296</c:v>
                </c:pt>
                <c:pt idx="4">
                  <c:v>113.95685516965713</c:v>
                </c:pt>
                <c:pt idx="5">
                  <c:v>122.81186645302323</c:v>
                </c:pt>
                <c:pt idx="6">
                  <c:v>131.9595439364974</c:v>
                </c:pt>
                <c:pt idx="7">
                  <c:v>139.64927853522894</c:v>
                </c:pt>
                <c:pt idx="8">
                  <c:v>147.3718352306114</c:v>
                </c:pt>
                <c:pt idx="9">
                  <c:v>154.62922669798905</c:v>
                </c:pt>
                <c:pt idx="10">
                  <c:v>160.22899534403234</c:v>
                </c:pt>
                <c:pt idx="11">
                  <c:v>164.65602605647348</c:v>
                </c:pt>
                <c:pt idx="12">
                  <c:v>170.09161876046844</c:v>
                </c:pt>
                <c:pt idx="13">
                  <c:v>177.13571270313901</c:v>
                </c:pt>
                <c:pt idx="14">
                  <c:v>182.50302446373226</c:v>
                </c:pt>
                <c:pt idx="15">
                  <c:v>188.52037316382294</c:v>
                </c:pt>
                <c:pt idx="16">
                  <c:v>197.44132539874104</c:v>
                </c:pt>
                <c:pt idx="17">
                  <c:v>209.58561202800936</c:v>
                </c:pt>
                <c:pt idx="18">
                  <c:v>222.20423498083659</c:v>
                </c:pt>
                <c:pt idx="19">
                  <c:v>233.09922638251098</c:v>
                </c:pt>
                <c:pt idx="20">
                  <c:v>246.14307058813617</c:v>
                </c:pt>
                <c:pt idx="21">
                  <c:v>258.3631248903107</c:v>
                </c:pt>
                <c:pt idx="22">
                  <c:v>270.25902616166888</c:v>
                </c:pt>
                <c:pt idx="23">
                  <c:v>285.42499097619066</c:v>
                </c:pt>
                <c:pt idx="24">
                  <c:v>301.76773576260234</c:v>
                </c:pt>
                <c:pt idx="25">
                  <c:v>312.21414273951632</c:v>
                </c:pt>
                <c:pt idx="26">
                  <c:v>318.22414080185325</c:v>
                </c:pt>
                <c:pt idx="27">
                  <c:v>318.93928655408564</c:v>
                </c:pt>
                <c:pt idx="28">
                  <c:v>315.92956814645788</c:v>
                </c:pt>
                <c:pt idx="29">
                  <c:v>313.03219880147282</c:v>
                </c:pt>
                <c:pt idx="30">
                  <c:v>309.69649346629348</c:v>
                </c:pt>
                <c:pt idx="31">
                  <c:v>304.88751452756622</c:v>
                </c:pt>
                <c:pt idx="32">
                  <c:v>300.38248322640845</c:v>
                </c:pt>
                <c:pt idx="33">
                  <c:v>295.23770189150144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3-47DA-AB4D-14E4549D65D2}"/>
            </c:ext>
          </c:extLst>
        </c:ser>
        <c:ser>
          <c:idx val="0"/>
          <c:order val="1"/>
          <c:tx>
            <c:strRef>
              <c:f>'Datos Gráfico 10'!$A$12</c:f>
              <c:strCache>
                <c:ptCount val="1"/>
                <c:pt idx="0">
                  <c:v>Capital neto total</c:v>
                </c:pt>
              </c:strCache>
            </c:strRef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10'!$C$10:$AJ$10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10'!$C$12:$AH$12</c:f>
              <c:numCache>
                <c:formatCode>0.0</c:formatCode>
                <c:ptCount val="32"/>
                <c:pt idx="0">
                  <c:v>100</c:v>
                </c:pt>
                <c:pt idx="1">
                  <c:v>102.38643017358831</c:v>
                </c:pt>
                <c:pt idx="2">
                  <c:v>105.58561981320939</c:v>
                </c:pt>
                <c:pt idx="3">
                  <c:v>109.69219169005379</c:v>
                </c:pt>
                <c:pt idx="4">
                  <c:v>114.65036420741951</c:v>
                </c:pt>
                <c:pt idx="5">
                  <c:v>119.91212537523192</c:v>
                </c:pt>
                <c:pt idx="6">
                  <c:v>124.91995672437338</c:v>
                </c:pt>
                <c:pt idx="7">
                  <c:v>129.11689876419214</c:v>
                </c:pt>
                <c:pt idx="8">
                  <c:v>132.16527014570647</c:v>
                </c:pt>
                <c:pt idx="9">
                  <c:v>135.33946610965731</c:v>
                </c:pt>
                <c:pt idx="10">
                  <c:v>139.17013618575109</c:v>
                </c:pt>
                <c:pt idx="11">
                  <c:v>143.15775241856608</c:v>
                </c:pt>
                <c:pt idx="12">
                  <c:v>147.53275014101038</c:v>
                </c:pt>
                <c:pt idx="13">
                  <c:v>152.92661808649382</c:v>
                </c:pt>
                <c:pt idx="14">
                  <c:v>159.25460104354451</c:v>
                </c:pt>
                <c:pt idx="15">
                  <c:v>166.16531827189525</c:v>
                </c:pt>
                <c:pt idx="16">
                  <c:v>173.27469818710301</c:v>
                </c:pt>
                <c:pt idx="17">
                  <c:v>180.60497469645409</c:v>
                </c:pt>
                <c:pt idx="18">
                  <c:v>188.69504359797764</c:v>
                </c:pt>
                <c:pt idx="19">
                  <c:v>197.20823205303412</c:v>
                </c:pt>
                <c:pt idx="20">
                  <c:v>206.64269402467403</c:v>
                </c:pt>
                <c:pt idx="21">
                  <c:v>216.96546338976304</c:v>
                </c:pt>
                <c:pt idx="22">
                  <c:v>227.58167523602521</c:v>
                </c:pt>
                <c:pt idx="23">
                  <c:v>236.58680623728659</c:v>
                </c:pt>
                <c:pt idx="24">
                  <c:v>241.4332858808045</c:v>
                </c:pt>
                <c:pt idx="25">
                  <c:v>245.17792856169305</c:v>
                </c:pt>
                <c:pt idx="26">
                  <c:v>247.52193045643691</c:v>
                </c:pt>
                <c:pt idx="27">
                  <c:v>248.29391510414717</c:v>
                </c:pt>
                <c:pt idx="28">
                  <c:v>248.50107860451584</c:v>
                </c:pt>
                <c:pt idx="29">
                  <c:v>249.29431489264732</c:v>
                </c:pt>
                <c:pt idx="30">
                  <c:v>250.86857238175185</c:v>
                </c:pt>
                <c:pt idx="31">
                  <c:v>252.48256226350679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3-47DA-AB4D-14E4549D65D2}"/>
            </c:ext>
          </c:extLst>
        </c:ser>
        <c:ser>
          <c:idx val="2"/>
          <c:order val="2"/>
          <c:tx>
            <c:strRef>
              <c:f>'Datos Gráfico 10'!$A$13</c:f>
              <c:strCache>
                <c:ptCount val="1"/>
                <c:pt idx="0">
                  <c:v>PIB real</c:v>
                </c:pt>
              </c:strCache>
            </c:strRef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10'!$C$10:$AJ$10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10'!$C$13:$AJ$13</c:f>
              <c:numCache>
                <c:formatCode>0.0</c:formatCode>
                <c:ptCount val="34"/>
                <c:pt idx="0">
                  <c:v>100</c:v>
                </c:pt>
                <c:pt idx="1">
                  <c:v>103.25365837200545</c:v>
                </c:pt>
                <c:pt idx="2">
                  <c:v>108.98160615643205</c:v>
                </c:pt>
                <c:pt idx="3">
                  <c:v>114.53257799057155</c:v>
                </c:pt>
                <c:pt idx="4">
                  <c:v>120.06177288802058</c:v>
                </c:pt>
                <c:pt idx="5">
                  <c:v>124.60456456861729</c:v>
                </c:pt>
                <c:pt idx="6">
                  <c:v>127.7741823680426</c:v>
                </c:pt>
                <c:pt idx="7">
                  <c:v>128.96363251572714</c:v>
                </c:pt>
                <c:pt idx="8">
                  <c:v>127.6318654860092</c:v>
                </c:pt>
                <c:pt idx="9">
                  <c:v>130.67327540463705</c:v>
                </c:pt>
                <c:pt idx="10">
                  <c:v>134.27628491594427</c:v>
                </c:pt>
                <c:pt idx="11">
                  <c:v>137.86780581775992</c:v>
                </c:pt>
                <c:pt idx="12">
                  <c:v>142.95458970714495</c:v>
                </c:pt>
                <c:pt idx="13">
                  <c:v>149.11016192636995</c:v>
                </c:pt>
                <c:pt idx="14">
                  <c:v>155.79754177040058</c:v>
                </c:pt>
                <c:pt idx="15">
                  <c:v>164.03783805724271</c:v>
                </c:pt>
                <c:pt idx="16">
                  <c:v>170.6011283917048</c:v>
                </c:pt>
                <c:pt idx="17">
                  <c:v>175.514097896072</c:v>
                </c:pt>
                <c:pt idx="18">
                  <c:v>181.10871400382987</c:v>
                </c:pt>
                <c:pt idx="19">
                  <c:v>186.8439855741068</c:v>
                </c:pt>
                <c:pt idx="20">
                  <c:v>193.80025947226008</c:v>
                </c:pt>
                <c:pt idx="21">
                  <c:v>201.88972704219157</c:v>
                </c:pt>
                <c:pt idx="22">
                  <c:v>209.49884268439379</c:v>
                </c:pt>
                <c:pt idx="23">
                  <c:v>211.84037638988102</c:v>
                </c:pt>
                <c:pt idx="24">
                  <c:v>204.2697481970273</c:v>
                </c:pt>
                <c:pt idx="25">
                  <c:v>204.29852253016983</c:v>
                </c:pt>
                <c:pt idx="26">
                  <c:v>202.258060477192</c:v>
                </c:pt>
                <c:pt idx="27">
                  <c:v>196.33646345075201</c:v>
                </c:pt>
                <c:pt idx="28">
                  <c:v>192.98757589309787</c:v>
                </c:pt>
                <c:pt idx="29">
                  <c:v>195.65069843482405</c:v>
                </c:pt>
                <c:pt idx="30">
                  <c:v>202.78168773836009</c:v>
                </c:pt>
                <c:pt idx="31">
                  <c:v>209.2149443545338</c:v>
                </c:pt>
                <c:pt idx="32">
                  <c:v>215.44795237812468</c:v>
                </c:pt>
                <c:pt idx="33">
                  <c:v>221.01039704629065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3-47DA-AB4D-14E4549D65D2}"/>
            </c:ext>
          </c:extLst>
        </c:ser>
        <c:ser>
          <c:idx val="3"/>
          <c:order val="3"/>
          <c:tx>
            <c:strRef>
              <c:f>'Datos Gráfico 10'!$A$14</c:f>
              <c:strCache>
                <c:ptCount val="1"/>
                <c:pt idx="0">
                  <c:v>Población</c:v>
                </c:pt>
              </c:strCache>
            </c:strRef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10'!$C$10:$AJ$10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10'!$C$14:$AJ$14</c:f>
              <c:numCache>
                <c:formatCode>0.0</c:formatCode>
                <c:ptCount val="34"/>
                <c:pt idx="0">
                  <c:v>100</c:v>
                </c:pt>
                <c:pt idx="1">
                  <c:v>100.27274267907424</c:v>
                </c:pt>
                <c:pt idx="2">
                  <c:v>100.55967933263992</c:v>
                </c:pt>
                <c:pt idx="3">
                  <c:v>100.77281251810828</c:v>
                </c:pt>
                <c:pt idx="4">
                  <c:v>100.92117334672129</c:v>
                </c:pt>
                <c:pt idx="5">
                  <c:v>101.0237313114943</c:v>
                </c:pt>
                <c:pt idx="6">
                  <c:v>101.23376833879061</c:v>
                </c:pt>
                <c:pt idx="7">
                  <c:v>101.77011860053554</c:v>
                </c:pt>
                <c:pt idx="8">
                  <c:v>102.31121838451409</c:v>
                </c:pt>
                <c:pt idx="9">
                  <c:v>102.80845202827888</c:v>
                </c:pt>
                <c:pt idx="10">
                  <c:v>103.25438199318071</c:v>
                </c:pt>
                <c:pt idx="11">
                  <c:v>103.68424625069156</c:v>
                </c:pt>
                <c:pt idx="12">
                  <c:v>104.11507237094274</c:v>
                </c:pt>
                <c:pt idx="13">
                  <c:v>104.54165069736212</c:v>
                </c:pt>
                <c:pt idx="14">
                  <c:v>104.94615817333643</c:v>
                </c:pt>
                <c:pt idx="15">
                  <c:v>105.4263564480822</c:v>
                </c:pt>
                <c:pt idx="16">
                  <c:v>105.97659652772225</c:v>
                </c:pt>
                <c:pt idx="17">
                  <c:v>107.68578242347652</c:v>
                </c:pt>
                <c:pt idx="18">
                  <c:v>109.69454436912963</c:v>
                </c:pt>
                <c:pt idx="19">
                  <c:v>111.41794503640739</c:v>
                </c:pt>
                <c:pt idx="20">
                  <c:v>113.50659358208271</c:v>
                </c:pt>
                <c:pt idx="21">
                  <c:v>115.32090067683153</c:v>
                </c:pt>
                <c:pt idx="22">
                  <c:v>117.59683169692336</c:v>
                </c:pt>
                <c:pt idx="23">
                  <c:v>119.53918091980462</c:v>
                </c:pt>
                <c:pt idx="24">
                  <c:v>120.53842632548678</c:v>
                </c:pt>
                <c:pt idx="25">
                  <c:v>121.04517721112168</c:v>
                </c:pt>
                <c:pt idx="26">
                  <c:v>121.496917346901</c:v>
                </c:pt>
                <c:pt idx="27">
                  <c:v>121.57529356245813</c:v>
                </c:pt>
                <c:pt idx="28">
                  <c:v>121.12512360261167</c:v>
                </c:pt>
                <c:pt idx="29">
                  <c:v>120.76609923610683</c:v>
                </c:pt>
                <c:pt idx="30">
                  <c:v>120.64917572132622</c:v>
                </c:pt>
                <c:pt idx="31">
                  <c:v>120.75244078519535</c:v>
                </c:pt>
                <c:pt idx="32">
                  <c:v>120.96819959598137</c:v>
                </c:pt>
                <c:pt idx="33">
                  <c:v>121.4885673384637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3-47DA-AB4D-14E4549D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776640"/>
        <c:axId val="67296000"/>
      </c:lineChart>
      <c:catAx>
        <c:axId val="1697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296000"/>
        <c:crosses val="autoZero"/>
        <c:auto val="1"/>
        <c:lblAlgn val="ctr"/>
        <c:lblOffset val="100"/>
        <c:noMultiLvlLbl val="0"/>
      </c:catAx>
      <c:valAx>
        <c:axId val="67296000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16977664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545065759938766E-2"/>
          <c:y val="0.85635294658031325"/>
          <c:w val="0.80290986848012247"/>
          <c:h val="0.11718892104175278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1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Gráfico 69, 70'!$C$3</c:f>
              <c:strCache>
                <c:ptCount val="1"/>
                <c:pt idx="0">
                  <c:v>Subvencion media anual</c:v>
                </c:pt>
              </c:strCache>
            </c:strRef>
          </c:tx>
          <c:spPr>
            <a:solidFill>
              <a:schemeClr val="accent1"/>
            </a:solidFill>
            <a:ln w="38100"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'Datos Gráfico 69, 70'!$C$4:$C$13</c:f>
              <c:numCache>
                <c:formatCode>#,##0\ "€"</c:formatCode>
                <c:ptCount val="10"/>
                <c:pt idx="0">
                  <c:v>34.775779999999997</c:v>
                </c:pt>
                <c:pt idx="1">
                  <c:v>40.571089999999998</c:v>
                </c:pt>
                <c:pt idx="2">
                  <c:v>44.344119999999997</c:v>
                </c:pt>
                <c:pt idx="3">
                  <c:v>54.502580000000002</c:v>
                </c:pt>
                <c:pt idx="4">
                  <c:v>62.743130000000001</c:v>
                </c:pt>
                <c:pt idx="5">
                  <c:v>73.778959999999998</c:v>
                </c:pt>
                <c:pt idx="6">
                  <c:v>86.49982</c:v>
                </c:pt>
                <c:pt idx="7">
                  <c:v>108.7889</c:v>
                </c:pt>
                <c:pt idx="8">
                  <c:v>145.2398</c:v>
                </c:pt>
                <c:pt idx="9">
                  <c:v>233.65479999999999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3-45D4-9E08-5C68675ED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7"/>
        <c:axId val="553805016"/>
        <c:axId val="553800752"/>
      </c:barChart>
      <c:catAx>
        <c:axId val="553805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00752"/>
        <c:crosses val="autoZero"/>
        <c:auto val="1"/>
        <c:lblAlgn val="ctr"/>
        <c:lblOffset val="100"/>
        <c:noMultiLvlLbl val="0"/>
      </c:catAx>
      <c:valAx>
        <c:axId val="55380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05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Gráfico 69, 70'!$C$3</c:f>
              <c:strCache>
                <c:ptCount val="1"/>
                <c:pt idx="0">
                  <c:v>Subvencion media anual</c:v>
                </c:pt>
              </c:strCache>
            </c:strRef>
          </c:tx>
          <c:spPr>
            <a:solidFill>
              <a:schemeClr val="accent1"/>
            </a:solidFill>
            <a:ln w="38100"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'Datos Gráfico 69, 70'!$C$17:$C$26</c:f>
              <c:numCache>
                <c:formatCode>#,##0\ "€"</c:formatCode>
                <c:ptCount val="10"/>
                <c:pt idx="0">
                  <c:v>43.538449999999997</c:v>
                </c:pt>
                <c:pt idx="1">
                  <c:v>39.90746</c:v>
                </c:pt>
                <c:pt idx="2">
                  <c:v>39.850740000000002</c:v>
                </c:pt>
                <c:pt idx="3">
                  <c:v>49.438890000000001</c:v>
                </c:pt>
                <c:pt idx="4">
                  <c:v>57.083919999999999</c:v>
                </c:pt>
                <c:pt idx="5">
                  <c:v>67.530240000000006</c:v>
                </c:pt>
                <c:pt idx="6">
                  <c:v>83.029740000000004</c:v>
                </c:pt>
                <c:pt idx="7">
                  <c:v>111.74250000000001</c:v>
                </c:pt>
                <c:pt idx="8">
                  <c:v>161.97319999999999</c:v>
                </c:pt>
                <c:pt idx="9">
                  <c:v>326.67669999999998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9-493E-86DD-E15DE9A7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7"/>
        <c:axId val="553805016"/>
        <c:axId val="553800752"/>
      </c:barChart>
      <c:catAx>
        <c:axId val="553805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00752"/>
        <c:crosses val="autoZero"/>
        <c:auto val="1"/>
        <c:lblAlgn val="ctr"/>
        <c:lblOffset val="100"/>
        <c:noMultiLvlLbl val="0"/>
      </c:catAx>
      <c:valAx>
        <c:axId val="55380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050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Gráfico 69, 70'!$G$3</c:f>
              <c:strCache>
                <c:ptCount val="1"/>
                <c:pt idx="0">
                  <c:v>Subvencion media anual</c:v>
                </c:pt>
              </c:strCache>
            </c:strRef>
          </c:tx>
          <c:spPr>
            <a:solidFill>
              <a:schemeClr val="accent1"/>
            </a:solidFill>
            <a:ln w="38100"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'Datos Gráfico 69, 70'!$G$4:$G$13</c:f>
              <c:numCache>
                <c:formatCode>#,##0\ "€"</c:formatCode>
                <c:ptCount val="10"/>
                <c:pt idx="0">
                  <c:v>11.601430000000001</c:v>
                </c:pt>
                <c:pt idx="1">
                  <c:v>12.27244</c:v>
                </c:pt>
                <c:pt idx="2">
                  <c:v>14.83797</c:v>
                </c:pt>
                <c:pt idx="3">
                  <c:v>17.524760000000001</c:v>
                </c:pt>
                <c:pt idx="4">
                  <c:v>20.81908</c:v>
                </c:pt>
                <c:pt idx="5">
                  <c:v>23.669599999999999</c:v>
                </c:pt>
                <c:pt idx="6">
                  <c:v>29.19482</c:v>
                </c:pt>
                <c:pt idx="7">
                  <c:v>36.067189999999997</c:v>
                </c:pt>
                <c:pt idx="8">
                  <c:v>48.125100000000003</c:v>
                </c:pt>
                <c:pt idx="9">
                  <c:v>69.566929999999999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4-4CF1-8E25-727DD4351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7"/>
        <c:axId val="553805016"/>
        <c:axId val="553800752"/>
      </c:barChart>
      <c:catAx>
        <c:axId val="553805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00752"/>
        <c:crosses val="autoZero"/>
        <c:auto val="1"/>
        <c:lblAlgn val="ctr"/>
        <c:lblOffset val="100"/>
        <c:noMultiLvlLbl val="0"/>
      </c:catAx>
      <c:valAx>
        <c:axId val="55380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050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Gráfico 69, 70'!$G$3</c:f>
              <c:strCache>
                <c:ptCount val="1"/>
                <c:pt idx="0">
                  <c:v>Subvencion media anual</c:v>
                </c:pt>
              </c:strCache>
            </c:strRef>
          </c:tx>
          <c:spPr>
            <a:solidFill>
              <a:schemeClr val="accent1"/>
            </a:solidFill>
            <a:ln w="38100"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'Datos Gráfico 69, 70'!$G$17:$G$26</c:f>
              <c:numCache>
                <c:formatCode>#,##0\ "€"</c:formatCode>
                <c:ptCount val="10"/>
                <c:pt idx="0">
                  <c:v>57.804609999999997</c:v>
                </c:pt>
                <c:pt idx="1">
                  <c:v>52.035420000000002</c:v>
                </c:pt>
                <c:pt idx="2">
                  <c:v>59.798679999999997</c:v>
                </c:pt>
                <c:pt idx="3">
                  <c:v>67.451840000000004</c:v>
                </c:pt>
                <c:pt idx="4">
                  <c:v>79.075749999999999</c:v>
                </c:pt>
                <c:pt idx="5">
                  <c:v>89.605099999999993</c:v>
                </c:pt>
                <c:pt idx="6">
                  <c:v>106.1664</c:v>
                </c:pt>
                <c:pt idx="7">
                  <c:v>130.74299999999999</c:v>
                </c:pt>
                <c:pt idx="8">
                  <c:v>176.2765</c:v>
                </c:pt>
                <c:pt idx="9">
                  <c:v>297.27089999999998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4-4B7C-BC8F-648CED7AC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7"/>
        <c:axId val="553805016"/>
        <c:axId val="553800752"/>
      </c:barChart>
      <c:catAx>
        <c:axId val="553805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00752"/>
        <c:crosses val="autoZero"/>
        <c:auto val="1"/>
        <c:lblAlgn val="ctr"/>
        <c:lblOffset val="100"/>
        <c:noMultiLvlLbl val="0"/>
      </c:catAx>
      <c:valAx>
        <c:axId val="55380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050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5594230769230775E-2"/>
          <c:y val="6.888009259259259E-2"/>
          <c:w val="0.88429081196581194"/>
          <c:h val="0.6615564814814815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 71 y 72'!$U$3</c:f>
              <c:strCache>
                <c:ptCount val="1"/>
                <c:pt idx="0">
                  <c:v>Península Canarias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71 y 72'!$B$4:$B$103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71 y 72'!$U$4:$U$103</c:f>
              <c:numCache>
                <c:formatCode>#,##0</c:formatCode>
                <c:ptCount val="100"/>
                <c:pt idx="0">
                  <c:v>0.88464405516213196</c:v>
                </c:pt>
                <c:pt idx="1">
                  <c:v>0.50628960119269473</c:v>
                </c:pt>
                <c:pt idx="2">
                  <c:v>0.50517144986954898</c:v>
                </c:pt>
                <c:pt idx="3">
                  <c:v>0.47302459932910923</c:v>
                </c:pt>
                <c:pt idx="4">
                  <c:v>0.69805255311218783</c:v>
                </c:pt>
                <c:pt idx="5">
                  <c:v>0.82116737317743516</c:v>
                </c:pt>
                <c:pt idx="6">
                  <c:v>0.74835763872711181</c:v>
                </c:pt>
                <c:pt idx="7">
                  <c:v>0.64891436026465377</c:v>
                </c:pt>
                <c:pt idx="8">
                  <c:v>0.63992546005124618</c:v>
                </c:pt>
                <c:pt idx="9">
                  <c:v>0.61558889303019004</c:v>
                </c:pt>
                <c:pt idx="10">
                  <c:v>0.64391539321654867</c:v>
                </c:pt>
                <c:pt idx="11">
                  <c:v>0.66728780396906739</c:v>
                </c:pt>
                <c:pt idx="12">
                  <c:v>0.52182574818487693</c:v>
                </c:pt>
                <c:pt idx="13">
                  <c:v>0.61640068745396515</c:v>
                </c:pt>
                <c:pt idx="14">
                  <c:v>0.63530344731072441</c:v>
                </c:pt>
                <c:pt idx="15">
                  <c:v>0.63699044956906592</c:v>
                </c:pt>
                <c:pt idx="16">
                  <c:v>0.5851385977172141</c:v>
                </c:pt>
                <c:pt idx="17">
                  <c:v>0.62745737445262273</c:v>
                </c:pt>
                <c:pt idx="18">
                  <c:v>0.64961088587539029</c:v>
                </c:pt>
                <c:pt idx="19">
                  <c:v>0.66078084234066348</c:v>
                </c:pt>
                <c:pt idx="20">
                  <c:v>0.64252107886523502</c:v>
                </c:pt>
                <c:pt idx="21">
                  <c:v>0.50743208610968737</c:v>
                </c:pt>
                <c:pt idx="22">
                  <c:v>0.64022174601695703</c:v>
                </c:pt>
                <c:pt idx="23">
                  <c:v>0.66219364458112007</c:v>
                </c:pt>
                <c:pt idx="24">
                  <c:v>0.64115345197055806</c:v>
                </c:pt>
                <c:pt idx="25">
                  <c:v>0.57031031590718484</c:v>
                </c:pt>
                <c:pt idx="26">
                  <c:v>0.55073611628773755</c:v>
                </c:pt>
                <c:pt idx="27">
                  <c:v>0.68968087584439786</c:v>
                </c:pt>
                <c:pt idx="28">
                  <c:v>0.68940135103657119</c:v>
                </c:pt>
                <c:pt idx="29">
                  <c:v>0.70353631831524022</c:v>
                </c:pt>
                <c:pt idx="30">
                  <c:v>0.71332059823882965</c:v>
                </c:pt>
                <c:pt idx="31">
                  <c:v>0.72167877771566979</c:v>
                </c:pt>
                <c:pt idx="32">
                  <c:v>0.80079217148182669</c:v>
                </c:pt>
                <c:pt idx="33">
                  <c:v>0.75002329264884005</c:v>
                </c:pt>
                <c:pt idx="34">
                  <c:v>0.79194036804099699</c:v>
                </c:pt>
                <c:pt idx="35">
                  <c:v>0.8164197185723604</c:v>
                </c:pt>
                <c:pt idx="36">
                  <c:v>0.82217563475425115</c:v>
                </c:pt>
                <c:pt idx="37">
                  <c:v>0.79221021244875145</c:v>
                </c:pt>
                <c:pt idx="38">
                  <c:v>0.83229292835181212</c:v>
                </c:pt>
                <c:pt idx="39">
                  <c:v>0.77754997437211681</c:v>
                </c:pt>
                <c:pt idx="40">
                  <c:v>0.82432684244852328</c:v>
                </c:pt>
                <c:pt idx="41">
                  <c:v>0.81594520292623829</c:v>
                </c:pt>
                <c:pt idx="42">
                  <c:v>0.88791577378179443</c:v>
                </c:pt>
                <c:pt idx="43">
                  <c:v>0.87359053210325222</c:v>
                </c:pt>
                <c:pt idx="44">
                  <c:v>0.87420797614610513</c:v>
                </c:pt>
                <c:pt idx="45">
                  <c:v>0.91144547444915447</c:v>
                </c:pt>
                <c:pt idx="46">
                  <c:v>0.89781464051069382</c:v>
                </c:pt>
                <c:pt idx="47">
                  <c:v>0.93888863011784429</c:v>
                </c:pt>
                <c:pt idx="48">
                  <c:v>0.97274125157262015</c:v>
                </c:pt>
                <c:pt idx="49">
                  <c:v>0.98555653916041563</c:v>
                </c:pt>
                <c:pt idx="50">
                  <c:v>0.98248229593738357</c:v>
                </c:pt>
                <c:pt idx="51">
                  <c:v>0.98248229593738357</c:v>
                </c:pt>
                <c:pt idx="52">
                  <c:v>1.0235255753284263</c:v>
                </c:pt>
                <c:pt idx="53">
                  <c:v>1.0308932482176971</c:v>
                </c:pt>
                <c:pt idx="54">
                  <c:v>1.0247379454926624</c:v>
                </c:pt>
                <c:pt idx="55">
                  <c:v>1.0648872740823552</c:v>
                </c:pt>
                <c:pt idx="56">
                  <c:v>1.1204510507432086</c:v>
                </c:pt>
                <c:pt idx="57">
                  <c:v>1.1229328737131412</c:v>
                </c:pt>
                <c:pt idx="58">
                  <c:v>1.1324324324324324</c:v>
                </c:pt>
                <c:pt idx="59">
                  <c:v>1.1428970786935657</c:v>
                </c:pt>
                <c:pt idx="60">
                  <c:v>1.1082075647475311</c:v>
                </c:pt>
                <c:pt idx="61">
                  <c:v>1.1731127679403541</c:v>
                </c:pt>
                <c:pt idx="62">
                  <c:v>1.2361408739401845</c:v>
                </c:pt>
                <c:pt idx="63">
                  <c:v>1.269406392694064</c:v>
                </c:pt>
                <c:pt idx="64">
                  <c:v>1.2754251106452363</c:v>
                </c:pt>
                <c:pt idx="65">
                  <c:v>1.2923499813641446</c:v>
                </c:pt>
                <c:pt idx="66">
                  <c:v>1.368104733507268</c:v>
                </c:pt>
                <c:pt idx="67">
                  <c:v>1.3467505241090147</c:v>
                </c:pt>
                <c:pt idx="68">
                  <c:v>1.3989376572546828</c:v>
                </c:pt>
                <c:pt idx="69">
                  <c:v>1.4734929656200504</c:v>
                </c:pt>
                <c:pt idx="70">
                  <c:v>1.4994641941946605</c:v>
                </c:pt>
                <c:pt idx="71">
                  <c:v>1.5349389732600391</c:v>
                </c:pt>
                <c:pt idx="72">
                  <c:v>1.5728860936408107</c:v>
                </c:pt>
                <c:pt idx="73">
                  <c:v>1.6299799636550021</c:v>
                </c:pt>
                <c:pt idx="74">
                  <c:v>1.5986023759608665</c:v>
                </c:pt>
                <c:pt idx="75">
                  <c:v>1.7215077811946697</c:v>
                </c:pt>
                <c:pt idx="76">
                  <c:v>1.806746179649646</c:v>
                </c:pt>
                <c:pt idx="77">
                  <c:v>1.8587402161759226</c:v>
                </c:pt>
                <c:pt idx="78">
                  <c:v>1.8763568600046587</c:v>
                </c:pt>
                <c:pt idx="79">
                  <c:v>1.9617570337246133</c:v>
                </c:pt>
                <c:pt idx="80">
                  <c:v>2.055589208331392</c:v>
                </c:pt>
                <c:pt idx="81">
                  <c:v>2.0777187587363715</c:v>
                </c:pt>
                <c:pt idx="82">
                  <c:v>2.2061111369882154</c:v>
                </c:pt>
                <c:pt idx="83">
                  <c:v>2.2662970038674803</c:v>
                </c:pt>
                <c:pt idx="84">
                  <c:v>2.3431007174135843</c:v>
                </c:pt>
                <c:pt idx="85">
                  <c:v>2.385808796123742</c:v>
                </c:pt>
                <c:pt idx="86">
                  <c:v>2.4998602180598266</c:v>
                </c:pt>
                <c:pt idx="87">
                  <c:v>2.6053575588166784</c:v>
                </c:pt>
                <c:pt idx="88">
                  <c:v>2.7696752248264294</c:v>
                </c:pt>
                <c:pt idx="89">
                  <c:v>2.8775215467039366</c:v>
                </c:pt>
                <c:pt idx="90">
                  <c:v>3.0478963798164282</c:v>
                </c:pt>
                <c:pt idx="91">
                  <c:v>3.2310630764930588</c:v>
                </c:pt>
                <c:pt idx="92">
                  <c:v>3.3369828550130451</c:v>
                </c:pt>
                <c:pt idx="93">
                  <c:v>3.5871773366880997</c:v>
                </c:pt>
                <c:pt idx="94">
                  <c:v>3.785913918390162</c:v>
                </c:pt>
                <c:pt idx="95">
                  <c:v>4.1096924510717612</c:v>
                </c:pt>
                <c:pt idx="96">
                  <c:v>4.5443492033914099</c:v>
                </c:pt>
                <c:pt idx="97">
                  <c:v>4.9845329606335893</c:v>
                </c:pt>
                <c:pt idx="98">
                  <c:v>5.5594539185537233</c:v>
                </c:pt>
                <c:pt idx="99">
                  <c:v>6.8810921628925543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8-4E2C-AAF8-C2476B47A9D1}"/>
            </c:ext>
          </c:extLst>
        </c:ser>
        <c:ser>
          <c:idx val="1"/>
          <c:order val="1"/>
          <c:tx>
            <c:strRef>
              <c:f>'Datos Gráfico 71 y 72'!$V$3</c:f>
              <c:strCache>
                <c:ptCount val="1"/>
                <c:pt idx="0">
                  <c:v>Península Baleares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71 y 72'!$B$4:$B$103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71 y 72'!$V$4:$V$103</c:f>
              <c:numCache>
                <c:formatCode>#,##0</c:formatCode>
                <c:ptCount val="100"/>
                <c:pt idx="0">
                  <c:v>1.7473263194504827</c:v>
                </c:pt>
                <c:pt idx="1">
                  <c:v>1.1116521739130434</c:v>
                </c:pt>
                <c:pt idx="2">
                  <c:v>1.088687940179115</c:v>
                </c:pt>
                <c:pt idx="3">
                  <c:v>1.5039130434782608</c:v>
                </c:pt>
                <c:pt idx="4">
                  <c:v>1.6984872196139802</c:v>
                </c:pt>
                <c:pt idx="5">
                  <c:v>1.5484263606329334</c:v>
                </c:pt>
                <c:pt idx="6">
                  <c:v>1.2972690902765698</c:v>
                </c:pt>
                <c:pt idx="7">
                  <c:v>1.3330145204764803</c:v>
                </c:pt>
                <c:pt idx="8">
                  <c:v>1.2789565217391303</c:v>
                </c:pt>
                <c:pt idx="9">
                  <c:v>1.3502304147465438</c:v>
                </c:pt>
                <c:pt idx="10">
                  <c:v>1.290036515388628</c:v>
                </c:pt>
                <c:pt idx="11">
                  <c:v>1.3687597843103148</c:v>
                </c:pt>
                <c:pt idx="12">
                  <c:v>1.3116250760803407</c:v>
                </c:pt>
                <c:pt idx="13">
                  <c:v>1.2512610888850235</c:v>
                </c:pt>
                <c:pt idx="14">
                  <c:v>1.3648061206746653</c:v>
                </c:pt>
                <c:pt idx="15">
                  <c:v>1.341796365533432</c:v>
                </c:pt>
                <c:pt idx="16">
                  <c:v>1.0256566359366845</c:v>
                </c:pt>
                <c:pt idx="17">
                  <c:v>1.309946096331073</c:v>
                </c:pt>
                <c:pt idx="18">
                  <c:v>1.4464736064005566</c:v>
                </c:pt>
                <c:pt idx="19">
                  <c:v>1.4011127531948186</c:v>
                </c:pt>
                <c:pt idx="20">
                  <c:v>1.3626402295851814</c:v>
                </c:pt>
                <c:pt idx="21">
                  <c:v>1.4311679276458822</c:v>
                </c:pt>
                <c:pt idx="22">
                  <c:v>1.5259954790471222</c:v>
                </c:pt>
                <c:pt idx="23">
                  <c:v>1.5106531002695887</c:v>
                </c:pt>
                <c:pt idx="24">
                  <c:v>1.5069553121196313</c:v>
                </c:pt>
                <c:pt idx="25">
                  <c:v>1.4826986611024169</c:v>
                </c:pt>
                <c:pt idx="26">
                  <c:v>1.5260502739845176</c:v>
                </c:pt>
                <c:pt idx="27">
                  <c:v>1.524604416623196</c:v>
                </c:pt>
                <c:pt idx="28">
                  <c:v>1.5673795861589288</c:v>
                </c:pt>
                <c:pt idx="29">
                  <c:v>1.5630054787372816</c:v>
                </c:pt>
                <c:pt idx="30">
                  <c:v>1.6453407510431155</c:v>
                </c:pt>
                <c:pt idx="31">
                  <c:v>1.6393841871792643</c:v>
                </c:pt>
                <c:pt idx="32">
                  <c:v>1.6591304347826088</c:v>
                </c:pt>
                <c:pt idx="33">
                  <c:v>1.7376749847839319</c:v>
                </c:pt>
                <c:pt idx="34">
                  <c:v>1.7522177770046965</c:v>
                </c:pt>
                <c:pt idx="35">
                  <c:v>1.7313913043478262</c:v>
                </c:pt>
                <c:pt idx="36">
                  <c:v>1.7119380923397964</c:v>
                </c:pt>
                <c:pt idx="37">
                  <c:v>1.7521739130434784</c:v>
                </c:pt>
                <c:pt idx="38">
                  <c:v>1.814760083449235</c:v>
                </c:pt>
                <c:pt idx="39">
                  <c:v>1.7378260869565216</c:v>
                </c:pt>
                <c:pt idx="40">
                  <c:v>1.8591426832449351</c:v>
                </c:pt>
                <c:pt idx="41">
                  <c:v>1.8969744392279604</c:v>
                </c:pt>
                <c:pt idx="42">
                  <c:v>1.933640633153592</c:v>
                </c:pt>
                <c:pt idx="43">
                  <c:v>1.9534661215969382</c:v>
                </c:pt>
                <c:pt idx="44">
                  <c:v>1.9239999999999999</c:v>
                </c:pt>
                <c:pt idx="45">
                  <c:v>2.0457232267037551</c:v>
                </c:pt>
                <c:pt idx="46">
                  <c:v>2.0792380621031574</c:v>
                </c:pt>
                <c:pt idx="47">
                  <c:v>2.1373043478260869</c:v>
                </c:pt>
                <c:pt idx="48">
                  <c:v>2.1485699382769714</c:v>
                </c:pt>
                <c:pt idx="49">
                  <c:v>2.1235867107323014</c:v>
                </c:pt>
                <c:pt idx="50">
                  <c:v>2.0886086956521739</c:v>
                </c:pt>
                <c:pt idx="51">
                  <c:v>2.1582239986097838</c:v>
                </c:pt>
                <c:pt idx="52">
                  <c:v>2.1670291431056983</c:v>
                </c:pt>
                <c:pt idx="53">
                  <c:v>2.2112859751325971</c:v>
                </c:pt>
                <c:pt idx="54">
                  <c:v>2.2403478260869565</c:v>
                </c:pt>
                <c:pt idx="55">
                  <c:v>2.3735107400643534</c:v>
                </c:pt>
                <c:pt idx="56">
                  <c:v>2.3843144074428309</c:v>
                </c:pt>
                <c:pt idx="57">
                  <c:v>2.3978438532429145</c:v>
                </c:pt>
                <c:pt idx="58">
                  <c:v>2.4392068185771438</c:v>
                </c:pt>
                <c:pt idx="59">
                  <c:v>2.4412557613705541</c:v>
                </c:pt>
                <c:pt idx="60">
                  <c:v>2.4336521739130434</c:v>
                </c:pt>
                <c:pt idx="61">
                  <c:v>2.5646465524736981</c:v>
                </c:pt>
                <c:pt idx="62">
                  <c:v>2.5430434782608695</c:v>
                </c:pt>
                <c:pt idx="63">
                  <c:v>2.6518563603164944</c:v>
                </c:pt>
                <c:pt idx="64">
                  <c:v>2.6706670145230018</c:v>
                </c:pt>
                <c:pt idx="65">
                  <c:v>2.7354373152495217</c:v>
                </c:pt>
                <c:pt idx="66">
                  <c:v>2.6023132446299679</c:v>
                </c:pt>
                <c:pt idx="67">
                  <c:v>2.8038431440744285</c:v>
                </c:pt>
                <c:pt idx="68">
                  <c:v>2.9293043478260872</c:v>
                </c:pt>
                <c:pt idx="69">
                  <c:v>2.9269628727936703</c:v>
                </c:pt>
                <c:pt idx="70">
                  <c:v>2.9343421167058006</c:v>
                </c:pt>
                <c:pt idx="71">
                  <c:v>3.0638149886976178</c:v>
                </c:pt>
                <c:pt idx="72">
                  <c:v>3.0732173913043477</c:v>
                </c:pt>
                <c:pt idx="73">
                  <c:v>3.1731454909122534</c:v>
                </c:pt>
                <c:pt idx="74">
                  <c:v>3.2592818015824712</c:v>
                </c:pt>
                <c:pt idx="75">
                  <c:v>3.4006956521739129</c:v>
                </c:pt>
                <c:pt idx="76">
                  <c:v>3.3416521739130434</c:v>
                </c:pt>
                <c:pt idx="77">
                  <c:v>3.4366576819407006</c:v>
                </c:pt>
                <c:pt idx="78">
                  <c:v>3.5911659855664726</c:v>
                </c:pt>
                <c:pt idx="79">
                  <c:v>3.6126423789235718</c:v>
                </c:pt>
                <c:pt idx="80">
                  <c:v>3.7304347826086954</c:v>
                </c:pt>
                <c:pt idx="81">
                  <c:v>3.8932081050526133</c:v>
                </c:pt>
                <c:pt idx="82">
                  <c:v>3.9754041369720148</c:v>
                </c:pt>
                <c:pt idx="83">
                  <c:v>4.0855005653648782</c:v>
                </c:pt>
                <c:pt idx="84">
                  <c:v>4.2756521739130431</c:v>
                </c:pt>
                <c:pt idx="85">
                  <c:v>4.2144161377271541</c:v>
                </c:pt>
                <c:pt idx="86">
                  <c:v>4.4276395894938254</c:v>
                </c:pt>
                <c:pt idx="87">
                  <c:v>4.7192418050604292</c:v>
                </c:pt>
                <c:pt idx="88">
                  <c:v>4.7821248478525478</c:v>
                </c:pt>
                <c:pt idx="89">
                  <c:v>4.9299069484302986</c:v>
                </c:pt>
                <c:pt idx="90">
                  <c:v>5.1521001826245758</c:v>
                </c:pt>
                <c:pt idx="91">
                  <c:v>5.2415232133541991</c:v>
                </c:pt>
                <c:pt idx="92">
                  <c:v>5.5132173913043481</c:v>
                </c:pt>
                <c:pt idx="93">
                  <c:v>5.6827550221758409</c:v>
                </c:pt>
                <c:pt idx="94">
                  <c:v>5.8260151291192068</c:v>
                </c:pt>
                <c:pt idx="95">
                  <c:v>6.6014952621055381</c:v>
                </c:pt>
                <c:pt idx="96">
                  <c:v>6.8006433663710659</c:v>
                </c:pt>
                <c:pt idx="97">
                  <c:v>7.5005218298834579</c:v>
                </c:pt>
                <c:pt idx="98">
                  <c:v>8.0568695652173918</c:v>
                </c:pt>
                <c:pt idx="99">
                  <c:v>8.7872673508436243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8-4E2C-AAF8-C2476B47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815512"/>
        <c:axId val="553816168"/>
      </c:lineChart>
      <c:catAx>
        <c:axId val="55381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16168"/>
        <c:crosses val="autoZero"/>
        <c:auto val="1"/>
        <c:lblAlgn val="ctr"/>
        <c:lblOffset val="100"/>
        <c:tickLblSkip val="1"/>
        <c:noMultiLvlLbl val="0"/>
      </c:catAx>
      <c:valAx>
        <c:axId val="55381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15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0025641025641"/>
          <c:y val="0.8888625"/>
          <c:w val="0.72883105306799345"/>
          <c:h val="0.1111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Gráficos 71 y 72a'!$C$3</c:f>
              <c:strCache>
                <c:ptCount val="1"/>
                <c:pt idx="0">
                  <c:v>Sin vuelos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Gráficos 71 y 72a'!$B$4:$B$103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Gráficos 71 y 72a'!$N$107:$N$206</c:f>
              <c:numCache>
                <c:formatCode>0%</c:formatCode>
                <c:ptCount val="100"/>
                <c:pt idx="0">
                  <c:v>0.76900857249347743</c:v>
                </c:pt>
                <c:pt idx="1">
                  <c:v>0.85659709280655982</c:v>
                </c:pt>
                <c:pt idx="2">
                  <c:v>0.85855385762206482</c:v>
                </c:pt>
                <c:pt idx="3">
                  <c:v>0.86186172195303767</c:v>
                </c:pt>
                <c:pt idx="4">
                  <c:v>0.80138837122623929</c:v>
                </c:pt>
                <c:pt idx="5">
                  <c:v>0.77781401416325013</c:v>
                </c:pt>
                <c:pt idx="6">
                  <c:v>0.78713194185613122</c:v>
                </c:pt>
                <c:pt idx="7">
                  <c:v>0.80329854640327991</c:v>
                </c:pt>
                <c:pt idx="8">
                  <c:v>0.80884271338054414</c:v>
                </c:pt>
                <c:pt idx="9">
                  <c:v>0.8133619083115915</c:v>
                </c:pt>
                <c:pt idx="10">
                  <c:v>0.80921543048825939</c:v>
                </c:pt>
                <c:pt idx="11">
                  <c:v>0.80572120760342902</c:v>
                </c:pt>
                <c:pt idx="12">
                  <c:v>0.88524972046216921</c:v>
                </c:pt>
                <c:pt idx="13">
                  <c:v>0.77180395080134179</c:v>
                </c:pt>
                <c:pt idx="14">
                  <c:v>0.81024040253447638</c:v>
                </c:pt>
                <c:pt idx="15">
                  <c:v>0.80143496086470367</c:v>
                </c:pt>
                <c:pt idx="16">
                  <c:v>0.82016399552739472</c:v>
                </c:pt>
                <c:pt idx="17">
                  <c:v>0.80944837868058139</c:v>
                </c:pt>
                <c:pt idx="18">
                  <c:v>0.80320536712635104</c:v>
                </c:pt>
                <c:pt idx="19">
                  <c:v>0.80054975773387993</c:v>
                </c:pt>
                <c:pt idx="20">
                  <c:v>0.80730525531121877</c:v>
                </c:pt>
                <c:pt idx="21">
                  <c:v>0.83679649645918752</c:v>
                </c:pt>
                <c:pt idx="22">
                  <c:v>0.80199403652627654</c:v>
                </c:pt>
                <c:pt idx="23">
                  <c:v>0.80059634737234442</c:v>
                </c:pt>
                <c:pt idx="24">
                  <c:v>0.80199403652627654</c:v>
                </c:pt>
                <c:pt idx="25">
                  <c:v>0.81944832727611594</c:v>
                </c:pt>
                <c:pt idx="26">
                  <c:v>0.83362840104360791</c:v>
                </c:pt>
                <c:pt idx="27">
                  <c:v>0.78778419679463285</c:v>
                </c:pt>
                <c:pt idx="28">
                  <c:v>0.79262951919493108</c:v>
                </c:pt>
                <c:pt idx="29">
                  <c:v>0.78568766306373461</c:v>
                </c:pt>
                <c:pt idx="30">
                  <c:v>0.78680581438688035</c:v>
                </c:pt>
                <c:pt idx="31">
                  <c:v>0.7862001490868431</c:v>
                </c:pt>
                <c:pt idx="32">
                  <c:v>0.76970741707044354</c:v>
                </c:pt>
                <c:pt idx="33">
                  <c:v>0.77846626910175176</c:v>
                </c:pt>
                <c:pt idx="34">
                  <c:v>0.77068579947819604</c:v>
                </c:pt>
                <c:pt idx="35">
                  <c:v>0.76504845322400294</c:v>
                </c:pt>
                <c:pt idx="36">
                  <c:v>0.76365076407007082</c:v>
                </c:pt>
                <c:pt idx="37">
                  <c:v>0.7597838240775252</c:v>
                </c:pt>
                <c:pt idx="38">
                  <c:v>0.75517144986954898</c:v>
                </c:pt>
                <c:pt idx="39">
                  <c:v>0.76630637346254193</c:v>
                </c:pt>
                <c:pt idx="40">
                  <c:v>0.75540439806187099</c:v>
                </c:pt>
                <c:pt idx="41">
                  <c:v>0.75731457323891171</c:v>
                </c:pt>
                <c:pt idx="42">
                  <c:v>0.74631941856131201</c:v>
                </c:pt>
                <c:pt idx="43">
                  <c:v>0.74282519567648153</c:v>
                </c:pt>
                <c:pt idx="44">
                  <c:v>0.74030935519940366</c:v>
                </c:pt>
                <c:pt idx="45">
                  <c:v>0.73332090942974282</c:v>
                </c:pt>
                <c:pt idx="46">
                  <c:v>0.74068207230711891</c:v>
                </c:pt>
                <c:pt idx="47">
                  <c:v>0.72437569884457698</c:v>
                </c:pt>
                <c:pt idx="48">
                  <c:v>0.72339731643682448</c:v>
                </c:pt>
                <c:pt idx="49">
                  <c:v>0.72022922102124487</c:v>
                </c:pt>
                <c:pt idx="50">
                  <c:v>0.72400298173686173</c:v>
                </c:pt>
                <c:pt idx="51">
                  <c:v>0.71883153186731275</c:v>
                </c:pt>
                <c:pt idx="52">
                  <c:v>0.70946701453596717</c:v>
                </c:pt>
                <c:pt idx="53">
                  <c:v>0.71156354826686541</c:v>
                </c:pt>
                <c:pt idx="54">
                  <c:v>0.70923406634364516</c:v>
                </c:pt>
                <c:pt idx="55">
                  <c:v>0.70313082370480806</c:v>
                </c:pt>
                <c:pt idx="56">
                  <c:v>0.69567648155050321</c:v>
                </c:pt>
                <c:pt idx="57">
                  <c:v>0.69180954155795749</c:v>
                </c:pt>
                <c:pt idx="58">
                  <c:v>0.68235184494968315</c:v>
                </c:pt>
                <c:pt idx="59">
                  <c:v>0.68165300037271714</c:v>
                </c:pt>
                <c:pt idx="60">
                  <c:v>0.69218225866567273</c:v>
                </c:pt>
                <c:pt idx="61">
                  <c:v>0.68263138278046964</c:v>
                </c:pt>
                <c:pt idx="62">
                  <c:v>0.66613865076407008</c:v>
                </c:pt>
                <c:pt idx="63">
                  <c:v>0.66189899366380922</c:v>
                </c:pt>
                <c:pt idx="64">
                  <c:v>0.66567275437942597</c:v>
                </c:pt>
                <c:pt idx="65">
                  <c:v>0.65663436451733137</c:v>
                </c:pt>
                <c:pt idx="66">
                  <c:v>0.64535967200894517</c:v>
                </c:pt>
                <c:pt idx="67">
                  <c:v>0.64372903466269105</c:v>
                </c:pt>
                <c:pt idx="68">
                  <c:v>0.64447446887812154</c:v>
                </c:pt>
                <c:pt idx="69">
                  <c:v>0.62336936265374576</c:v>
                </c:pt>
                <c:pt idx="70">
                  <c:v>0.62281028699217289</c:v>
                </c:pt>
                <c:pt idx="71">
                  <c:v>0.61335259038389867</c:v>
                </c:pt>
                <c:pt idx="72">
                  <c:v>0.60780842340663432</c:v>
                </c:pt>
                <c:pt idx="73">
                  <c:v>0.60147223257547522</c:v>
                </c:pt>
                <c:pt idx="74">
                  <c:v>0.60464032799105483</c:v>
                </c:pt>
                <c:pt idx="75">
                  <c:v>0.59033730898248227</c:v>
                </c:pt>
                <c:pt idx="76">
                  <c:v>0.57440365262765558</c:v>
                </c:pt>
                <c:pt idx="77">
                  <c:v>0.57049012299664559</c:v>
                </c:pt>
                <c:pt idx="78">
                  <c:v>0.56135855385762201</c:v>
                </c:pt>
                <c:pt idx="79">
                  <c:v>0.55101565411852405</c:v>
                </c:pt>
                <c:pt idx="80">
                  <c:v>0.54048639582556834</c:v>
                </c:pt>
                <c:pt idx="81">
                  <c:v>0.53144800596347375</c:v>
                </c:pt>
                <c:pt idx="82">
                  <c:v>0.5136973537085352</c:v>
                </c:pt>
                <c:pt idx="83">
                  <c:v>0.51649273201639956</c:v>
                </c:pt>
                <c:pt idx="84">
                  <c:v>0.50256243011554236</c:v>
                </c:pt>
                <c:pt idx="85">
                  <c:v>0.49650577711516958</c:v>
                </c:pt>
                <c:pt idx="86">
                  <c:v>0.47432910920611254</c:v>
                </c:pt>
                <c:pt idx="87">
                  <c:v>0.47130078270592618</c:v>
                </c:pt>
                <c:pt idx="88">
                  <c:v>0.44726052925829296</c:v>
                </c:pt>
                <c:pt idx="89">
                  <c:v>0.44078456951174061</c:v>
                </c:pt>
                <c:pt idx="90">
                  <c:v>0.42140327991054788</c:v>
                </c:pt>
                <c:pt idx="91">
                  <c:v>0.40896384644055161</c:v>
                </c:pt>
                <c:pt idx="92">
                  <c:v>0.39070070816250468</c:v>
                </c:pt>
                <c:pt idx="93">
                  <c:v>0.375232948192322</c:v>
                </c:pt>
                <c:pt idx="94">
                  <c:v>0.35766865449124113</c:v>
                </c:pt>
                <c:pt idx="95">
                  <c:v>0.34439060752888556</c:v>
                </c:pt>
                <c:pt idx="96">
                  <c:v>0.31387439433469994</c:v>
                </c:pt>
                <c:pt idx="97">
                  <c:v>0.29202385389489377</c:v>
                </c:pt>
                <c:pt idx="98">
                  <c:v>0.26290532985464032</c:v>
                </c:pt>
                <c:pt idx="99">
                  <c:v>0.2492545657845695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4-4F28-9B47-6623BA90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64400"/>
        <c:axId val="594858824"/>
      </c:lineChart>
      <c:lineChart>
        <c:grouping val="standard"/>
        <c:varyColors val="0"/>
        <c:ser>
          <c:idx val="1"/>
          <c:order val="1"/>
          <c:tx>
            <c:strRef>
              <c:f>'Datos Gráficos 71 y 72a'!$L$3</c:f>
              <c:strCache>
                <c:ptCount val="1"/>
                <c:pt idx="0">
                  <c:v>)Más de 20 vuelos (eje derecho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'Datos Gráficos 71 y 72a'!$W$107:$W$206</c:f>
              <c:numCache>
                <c:formatCode>0%</c:formatCode>
                <c:ptCount val="100"/>
                <c:pt idx="0">
                  <c:v>2.0965337308982484E-3</c:v>
                </c:pt>
                <c:pt idx="1">
                  <c:v>1.2113306000745435E-3</c:v>
                </c:pt>
                <c:pt idx="2">
                  <c:v>1.2113306000745435E-3</c:v>
                </c:pt>
                <c:pt idx="3">
                  <c:v>9.3179276928811029E-4</c:v>
                </c:pt>
                <c:pt idx="4">
                  <c:v>9.7838240775251586E-4</c:v>
                </c:pt>
                <c:pt idx="5">
                  <c:v>1.8167419760562725E-3</c:v>
                </c:pt>
                <c:pt idx="6">
                  <c:v>1.1182034198387923E-3</c:v>
                </c:pt>
                <c:pt idx="7">
                  <c:v>6.0572174075109494E-4</c:v>
                </c:pt>
                <c:pt idx="8">
                  <c:v>9.7833682739343112E-4</c:v>
                </c:pt>
                <c:pt idx="9">
                  <c:v>1.1647409616101379E-3</c:v>
                </c:pt>
                <c:pt idx="10">
                  <c:v>8.8520313082370483E-4</c:v>
                </c:pt>
                <c:pt idx="11">
                  <c:v>1.2578030373614087E-3</c:v>
                </c:pt>
                <c:pt idx="12">
                  <c:v>6.1979812289711356E-4</c:v>
                </c:pt>
                <c:pt idx="13">
                  <c:v>6.3835011048367298E-4</c:v>
                </c:pt>
                <c:pt idx="14">
                  <c:v>9.3296636656248547E-4</c:v>
                </c:pt>
                <c:pt idx="15">
                  <c:v>8.8516189145119962E-4</c:v>
                </c:pt>
                <c:pt idx="16">
                  <c:v>9.3174935942231542E-4</c:v>
                </c:pt>
                <c:pt idx="17">
                  <c:v>1.2578030373614087E-3</c:v>
                </c:pt>
                <c:pt idx="18">
                  <c:v>9.3200987930472064E-4</c:v>
                </c:pt>
                <c:pt idx="19">
                  <c:v>7.4543421543048823E-4</c:v>
                </c:pt>
                <c:pt idx="20">
                  <c:v>7.4533004145898359E-4</c:v>
                </c:pt>
                <c:pt idx="21">
                  <c:v>6.0574996505288661E-4</c:v>
                </c:pt>
                <c:pt idx="22">
                  <c:v>9.3170595360104352E-4</c:v>
                </c:pt>
                <c:pt idx="23">
                  <c:v>8.8528562109775415E-4</c:v>
                </c:pt>
                <c:pt idx="24">
                  <c:v>6.0560886984067832E-4</c:v>
                </c:pt>
                <c:pt idx="25">
                  <c:v>5.5912776069331842E-4</c:v>
                </c:pt>
                <c:pt idx="26">
                  <c:v>8.3861349235929926E-4</c:v>
                </c:pt>
                <c:pt idx="27">
                  <c:v>6.5222455159562082E-4</c:v>
                </c:pt>
                <c:pt idx="28">
                  <c:v>1.1646866992778943E-3</c:v>
                </c:pt>
                <c:pt idx="29">
                  <c:v>8.386525648790943E-4</c:v>
                </c:pt>
                <c:pt idx="30">
                  <c:v>1.2113870381586917E-3</c:v>
                </c:pt>
                <c:pt idx="31">
                  <c:v>6.9871436556735603E-4</c:v>
                </c:pt>
                <c:pt idx="32">
                  <c:v>1.4911463187325257E-3</c:v>
                </c:pt>
                <c:pt idx="33">
                  <c:v>1.304388335041461E-3</c:v>
                </c:pt>
                <c:pt idx="34">
                  <c:v>9.7833682739343112E-4</c:v>
                </c:pt>
                <c:pt idx="35">
                  <c:v>1.3512254216755195E-3</c:v>
                </c:pt>
                <c:pt idx="36">
                  <c:v>1.3510365711623573E-3</c:v>
                </c:pt>
                <c:pt idx="37">
                  <c:v>8.3861349235929926E-4</c:v>
                </c:pt>
                <c:pt idx="38">
                  <c:v>1.1180471443212523E-3</c:v>
                </c:pt>
                <c:pt idx="39">
                  <c:v>8.3873072084245841E-4</c:v>
                </c:pt>
                <c:pt idx="40">
                  <c:v>1.0714618466412E-3</c:v>
                </c:pt>
                <c:pt idx="41">
                  <c:v>1.2114999301057732E-3</c:v>
                </c:pt>
                <c:pt idx="42">
                  <c:v>1.5373148234417218E-3</c:v>
                </c:pt>
                <c:pt idx="43">
                  <c:v>1.2114434815021899E-3</c:v>
                </c:pt>
                <c:pt idx="44">
                  <c:v>8.8520313082370483E-4</c:v>
                </c:pt>
                <c:pt idx="45">
                  <c:v>9.3166255182372949E-4</c:v>
                </c:pt>
                <c:pt idx="46">
                  <c:v>9.3192302315828711E-4</c:v>
                </c:pt>
                <c:pt idx="47">
                  <c:v>1.164469700498393E-3</c:v>
                </c:pt>
                <c:pt idx="48">
                  <c:v>1.584269139369088E-3</c:v>
                </c:pt>
                <c:pt idx="49">
                  <c:v>1.1182034198387923E-3</c:v>
                </c:pt>
                <c:pt idx="50">
                  <c:v>1.6772269847185985E-3</c:v>
                </c:pt>
                <c:pt idx="51">
                  <c:v>1.1181513231457323E-3</c:v>
                </c:pt>
                <c:pt idx="52">
                  <c:v>1.5839001211217739E-3</c:v>
                </c:pt>
                <c:pt idx="53">
                  <c:v>1.2114999301057732E-3</c:v>
                </c:pt>
                <c:pt idx="54">
                  <c:v>1.5373864430468203E-3</c:v>
                </c:pt>
                <c:pt idx="55">
                  <c:v>1.6303335196571642E-3</c:v>
                </c:pt>
                <c:pt idx="56">
                  <c:v>1.9104421974744886E-3</c:v>
                </c:pt>
                <c:pt idx="57">
                  <c:v>1.6769925932827131E-3</c:v>
                </c:pt>
                <c:pt idx="58">
                  <c:v>2.0037278657968312E-3</c:v>
                </c:pt>
                <c:pt idx="59">
                  <c:v>1.7704887480780879E-3</c:v>
                </c:pt>
                <c:pt idx="60">
                  <c:v>1.7700763927706354E-3</c:v>
                </c:pt>
                <c:pt idx="61">
                  <c:v>1.6775396085740913E-3</c:v>
                </c:pt>
                <c:pt idx="62">
                  <c:v>2.1895089909624525E-3</c:v>
                </c:pt>
                <c:pt idx="63">
                  <c:v>2.0501351225421676E-3</c:v>
                </c:pt>
                <c:pt idx="64">
                  <c:v>1.7703237829023992E-3</c:v>
                </c:pt>
                <c:pt idx="65">
                  <c:v>2.1431233693626536E-3</c:v>
                </c:pt>
                <c:pt idx="66">
                  <c:v>2.422661200149087E-3</c:v>
                </c:pt>
                <c:pt idx="67">
                  <c:v>1.9100861868157465E-3</c:v>
                </c:pt>
                <c:pt idx="68">
                  <c:v>2.516074923119933E-3</c:v>
                </c:pt>
                <c:pt idx="69">
                  <c:v>2.4224354793627133E-3</c:v>
                </c:pt>
                <c:pt idx="70">
                  <c:v>3.1216512137166286E-3</c:v>
                </c:pt>
                <c:pt idx="71">
                  <c:v>2.8882884561632349E-3</c:v>
                </c:pt>
                <c:pt idx="72">
                  <c:v>2.7486606102958304E-3</c:v>
                </c:pt>
                <c:pt idx="73">
                  <c:v>3.7276920926331484E-3</c:v>
                </c:pt>
                <c:pt idx="74">
                  <c:v>3.3077102259492196E-3</c:v>
                </c:pt>
                <c:pt idx="75">
                  <c:v>4.1468642251421117E-3</c:v>
                </c:pt>
                <c:pt idx="76">
                  <c:v>4.7055534849049568E-3</c:v>
                </c:pt>
                <c:pt idx="77">
                  <c:v>4.7521431233693628E-3</c:v>
                </c:pt>
                <c:pt idx="78">
                  <c:v>4.6587467971115773E-3</c:v>
                </c:pt>
                <c:pt idx="79">
                  <c:v>4.7512576858580215E-3</c:v>
                </c:pt>
                <c:pt idx="80">
                  <c:v>5.8711150458972093E-3</c:v>
                </c:pt>
                <c:pt idx="81">
                  <c:v>5.032149846239866E-3</c:v>
                </c:pt>
                <c:pt idx="82">
                  <c:v>5.8689272905119005E-3</c:v>
                </c:pt>
                <c:pt idx="83">
                  <c:v>5.9643073482130377E-3</c:v>
                </c:pt>
                <c:pt idx="84">
                  <c:v>6.7082828659275132E-3</c:v>
                </c:pt>
                <c:pt idx="85">
                  <c:v>6.7554975773388001E-3</c:v>
                </c:pt>
                <c:pt idx="86">
                  <c:v>7.0356909887242568E-3</c:v>
                </c:pt>
                <c:pt idx="87">
                  <c:v>8.8982063824831117E-3</c:v>
                </c:pt>
                <c:pt idx="88">
                  <c:v>8.0611341503191835E-3</c:v>
                </c:pt>
                <c:pt idx="89">
                  <c:v>9.5970184020498488E-3</c:v>
                </c:pt>
                <c:pt idx="90">
                  <c:v>1.0716116106788427E-2</c:v>
                </c:pt>
                <c:pt idx="91">
                  <c:v>1.1692909717693096E-2</c:v>
                </c:pt>
                <c:pt idx="92">
                  <c:v>1.2206485277674246E-2</c:v>
                </c:pt>
                <c:pt idx="93">
                  <c:v>1.4956667598546268E-2</c:v>
                </c:pt>
                <c:pt idx="94">
                  <c:v>1.621017328116266E-2</c:v>
                </c:pt>
                <c:pt idx="95">
                  <c:v>2.0829450139794967E-2</c:v>
                </c:pt>
                <c:pt idx="96">
                  <c:v>2.4410695984347339E-2</c:v>
                </c:pt>
                <c:pt idx="97">
                  <c:v>2.9350104821802937E-2</c:v>
                </c:pt>
                <c:pt idx="98">
                  <c:v>3.7414965986394558E-2</c:v>
                </c:pt>
                <c:pt idx="99">
                  <c:v>6.5184978100829377E-2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4-4F28-9B47-6623BA90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15040"/>
        <c:axId val="577713400"/>
      </c:lineChart>
      <c:catAx>
        <c:axId val="59486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858824"/>
        <c:crosses val="autoZero"/>
        <c:auto val="1"/>
        <c:lblAlgn val="ctr"/>
        <c:lblOffset val="100"/>
        <c:tickLblSkip val="1"/>
        <c:noMultiLvlLbl val="0"/>
      </c:catAx>
      <c:valAx>
        <c:axId val="59485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864400"/>
        <c:crosses val="autoZero"/>
        <c:crossBetween val="between"/>
      </c:valAx>
      <c:valAx>
        <c:axId val="577713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7715040"/>
        <c:crosses val="max"/>
        <c:crossBetween val="between"/>
      </c:valAx>
      <c:catAx>
        <c:axId val="57771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771340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1752688172043"/>
          <c:y val="5.1152941176470589E-2"/>
          <c:w val="0.8253254480286738"/>
          <c:h val="0.7191852941176470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 71 y 72a'!$C$3</c:f>
              <c:strCache>
                <c:ptCount val="1"/>
                <c:pt idx="0">
                  <c:v>Sin vuelos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Gráficos 71 y 72a'!$B$4:$B$103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Gráficos 71 y 72a'!$AK$107:$AK$206</c:f>
              <c:numCache>
                <c:formatCode>0%</c:formatCode>
                <c:ptCount val="100"/>
                <c:pt idx="0">
                  <c:v>0.63011912007651505</c:v>
                </c:pt>
                <c:pt idx="1">
                  <c:v>0.74199999999999999</c:v>
                </c:pt>
                <c:pt idx="2">
                  <c:v>0.75289105295191727</c:v>
                </c:pt>
                <c:pt idx="3">
                  <c:v>0.67704347826086952</c:v>
                </c:pt>
                <c:pt idx="4">
                  <c:v>0.62397843853242918</c:v>
                </c:pt>
                <c:pt idx="5">
                  <c:v>0.6329334028864545</c:v>
                </c:pt>
                <c:pt idx="6">
                  <c:v>0.66602887458688464</c:v>
                </c:pt>
                <c:pt idx="7">
                  <c:v>0.67063733588383623</c:v>
                </c:pt>
                <c:pt idx="8">
                  <c:v>0.66669565217391302</c:v>
                </c:pt>
                <c:pt idx="9">
                  <c:v>0.66855056082079822</c:v>
                </c:pt>
                <c:pt idx="10">
                  <c:v>0.65275604242740393</c:v>
                </c:pt>
                <c:pt idx="11">
                  <c:v>0.65011306314141593</c:v>
                </c:pt>
                <c:pt idx="12">
                  <c:v>0.65403008434049215</c:v>
                </c:pt>
                <c:pt idx="13">
                  <c:v>0.6734214646025396</c:v>
                </c:pt>
                <c:pt idx="14">
                  <c:v>0.64519214049730478</c:v>
                </c:pt>
                <c:pt idx="15">
                  <c:v>0.64620467785409963</c:v>
                </c:pt>
                <c:pt idx="16">
                  <c:v>0.71203687597843102</c:v>
                </c:pt>
                <c:pt idx="17">
                  <c:v>0.647017909928708</c:v>
                </c:pt>
                <c:pt idx="18">
                  <c:v>0.62240194799547788</c:v>
                </c:pt>
                <c:pt idx="19">
                  <c:v>0.63070503346952966</c:v>
                </c:pt>
                <c:pt idx="20">
                  <c:v>0.63614227324115136</c:v>
                </c:pt>
                <c:pt idx="21">
                  <c:v>0.62831550569614747</c:v>
                </c:pt>
                <c:pt idx="22">
                  <c:v>0.61537123978438535</c:v>
                </c:pt>
                <c:pt idx="23">
                  <c:v>0.61318375510913992</c:v>
                </c:pt>
                <c:pt idx="24">
                  <c:v>0.6083289862632586</c:v>
                </c:pt>
                <c:pt idx="25">
                  <c:v>0.61893583724569645</c:v>
                </c:pt>
                <c:pt idx="26">
                  <c:v>0.61746542576324259</c:v>
                </c:pt>
                <c:pt idx="27">
                  <c:v>0.60311250217353507</c:v>
                </c:pt>
                <c:pt idx="28">
                  <c:v>0.59294035819857416</c:v>
                </c:pt>
                <c:pt idx="29">
                  <c:v>0.59300808765979651</c:v>
                </c:pt>
                <c:pt idx="30">
                  <c:v>0.59266342141863704</c:v>
                </c:pt>
                <c:pt idx="31">
                  <c:v>0.57788988431764809</c:v>
                </c:pt>
                <c:pt idx="32">
                  <c:v>0.57678260869565212</c:v>
                </c:pt>
                <c:pt idx="33">
                  <c:v>0.57847143726632466</c:v>
                </c:pt>
                <c:pt idx="34">
                  <c:v>0.57496955992346499</c:v>
                </c:pt>
                <c:pt idx="35">
                  <c:v>0.57173913043478264</c:v>
                </c:pt>
                <c:pt idx="36">
                  <c:v>0.55925571689418307</c:v>
                </c:pt>
                <c:pt idx="37">
                  <c:v>0.56547826086956521</c:v>
                </c:pt>
                <c:pt idx="38">
                  <c:v>0.54963490959666206</c:v>
                </c:pt>
                <c:pt idx="39">
                  <c:v>0.55973913043478263</c:v>
                </c:pt>
                <c:pt idx="40">
                  <c:v>0.54882184157899316</c:v>
                </c:pt>
                <c:pt idx="41">
                  <c:v>0.54181881411928356</c:v>
                </c:pt>
                <c:pt idx="42">
                  <c:v>0.54479039833014442</c:v>
                </c:pt>
                <c:pt idx="43">
                  <c:v>0.53109506827868136</c:v>
                </c:pt>
                <c:pt idx="44">
                  <c:v>0.52817391304347827</c:v>
                </c:pt>
                <c:pt idx="45">
                  <c:v>0.5095618915159944</c:v>
                </c:pt>
                <c:pt idx="46">
                  <c:v>0.50856745237888146</c:v>
                </c:pt>
                <c:pt idx="47">
                  <c:v>0.51008695652173908</c:v>
                </c:pt>
                <c:pt idx="48">
                  <c:v>0.5090845866295749</c:v>
                </c:pt>
                <c:pt idx="49">
                  <c:v>0.50808836319359885</c:v>
                </c:pt>
                <c:pt idx="50">
                  <c:v>0.50739130434782609</c:v>
                </c:pt>
                <c:pt idx="51">
                  <c:v>0.50108610652532803</c:v>
                </c:pt>
                <c:pt idx="52">
                  <c:v>0.499608525445846</c:v>
                </c:pt>
                <c:pt idx="53">
                  <c:v>0.49673941396400312</c:v>
                </c:pt>
                <c:pt idx="54">
                  <c:v>0.49582608695652175</c:v>
                </c:pt>
                <c:pt idx="55">
                  <c:v>0.47621532307157144</c:v>
                </c:pt>
                <c:pt idx="56">
                  <c:v>0.47821928527954088</c:v>
                </c:pt>
                <c:pt idx="57">
                  <c:v>0.47748217701269347</c:v>
                </c:pt>
                <c:pt idx="58">
                  <c:v>0.47347364759088539</c:v>
                </c:pt>
                <c:pt idx="59">
                  <c:v>0.46056178798156361</c:v>
                </c:pt>
                <c:pt idx="60">
                  <c:v>0.46513043478260868</c:v>
                </c:pt>
                <c:pt idx="61">
                  <c:v>0.44752630206069038</c:v>
                </c:pt>
                <c:pt idx="62">
                  <c:v>0.45165217391304346</c:v>
                </c:pt>
                <c:pt idx="63">
                  <c:v>0.45830797321972</c:v>
                </c:pt>
                <c:pt idx="64">
                  <c:v>0.45438733802939385</c:v>
                </c:pt>
                <c:pt idx="65">
                  <c:v>0.43783689793079467</c:v>
                </c:pt>
                <c:pt idx="66">
                  <c:v>0.43716844943038524</c:v>
                </c:pt>
                <c:pt idx="67">
                  <c:v>0.43361446830710371</c:v>
                </c:pt>
                <c:pt idx="68">
                  <c:v>0.42286956521739133</c:v>
                </c:pt>
                <c:pt idx="69">
                  <c:v>0.41083384053560562</c:v>
                </c:pt>
                <c:pt idx="70">
                  <c:v>0.42299330376554484</c:v>
                </c:pt>
                <c:pt idx="71">
                  <c:v>0.40375586854460094</c:v>
                </c:pt>
                <c:pt idx="72">
                  <c:v>0.41173913043478261</c:v>
                </c:pt>
                <c:pt idx="73">
                  <c:v>0.40638316375336986</c:v>
                </c:pt>
                <c:pt idx="74">
                  <c:v>0.38779236588122773</c:v>
                </c:pt>
                <c:pt idx="75">
                  <c:v>0.37452173913043479</c:v>
                </c:pt>
                <c:pt idx="76">
                  <c:v>0.3783478260869565</c:v>
                </c:pt>
                <c:pt idx="77">
                  <c:v>0.38822711068602728</c:v>
                </c:pt>
                <c:pt idx="78">
                  <c:v>0.36457699330492999</c:v>
                </c:pt>
                <c:pt idx="79">
                  <c:v>0.37727154160507781</c:v>
                </c:pt>
                <c:pt idx="80">
                  <c:v>0.37182608695652175</c:v>
                </c:pt>
                <c:pt idx="81">
                  <c:v>0.34455170014783892</c:v>
                </c:pt>
                <c:pt idx="82">
                  <c:v>0.35398922301407959</c:v>
                </c:pt>
                <c:pt idx="83">
                  <c:v>0.34295903279116291</c:v>
                </c:pt>
                <c:pt idx="84">
                  <c:v>0.33060869565217393</c:v>
                </c:pt>
                <c:pt idx="85">
                  <c:v>0.32536301191200767</c:v>
                </c:pt>
                <c:pt idx="86">
                  <c:v>0.32683945033918943</c:v>
                </c:pt>
                <c:pt idx="87">
                  <c:v>0.30797321972002434</c:v>
                </c:pt>
                <c:pt idx="88">
                  <c:v>0.30151278038601981</c:v>
                </c:pt>
                <c:pt idx="89">
                  <c:v>0.30254804765631793</c:v>
                </c:pt>
                <c:pt idx="90">
                  <c:v>0.28950343508131143</c:v>
                </c:pt>
                <c:pt idx="91">
                  <c:v>0.29221005042601289</c:v>
                </c:pt>
                <c:pt idx="92">
                  <c:v>0.27826086956521739</c:v>
                </c:pt>
                <c:pt idx="93">
                  <c:v>0.25871814940429605</c:v>
                </c:pt>
                <c:pt idx="94">
                  <c:v>0.27232414572645858</c:v>
                </c:pt>
                <c:pt idx="95">
                  <c:v>0.24219768755976701</c:v>
                </c:pt>
                <c:pt idx="96">
                  <c:v>0.24204486176317161</c:v>
                </c:pt>
                <c:pt idx="97">
                  <c:v>0.2368237954426857</c:v>
                </c:pt>
                <c:pt idx="98">
                  <c:v>0.22391304347826088</c:v>
                </c:pt>
                <c:pt idx="99">
                  <c:v>0.2219516437641329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F-4BE7-9545-CFD5D927B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64400"/>
        <c:axId val="594858824"/>
      </c:lineChart>
      <c:lineChart>
        <c:grouping val="standard"/>
        <c:varyColors val="0"/>
        <c:ser>
          <c:idx val="1"/>
          <c:order val="1"/>
          <c:tx>
            <c:strRef>
              <c:f>'Datos Gráficos 71 y 72a'!$L$3</c:f>
              <c:strCache>
                <c:ptCount val="1"/>
                <c:pt idx="0">
                  <c:v>)Más de 20 vuelos (eje derecho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'Datos Gráficos 71 y 72a'!$AT$107:$AT$206</c:f>
              <c:numCache>
                <c:formatCode>0%</c:formatCode>
                <c:ptCount val="100"/>
                <c:pt idx="0">
                  <c:v>3.6339918002236305E-3</c:v>
                </c:pt>
                <c:pt idx="1">
                  <c:v>2.3760715616846814E-3</c:v>
                </c:pt>
                <c:pt idx="2">
                  <c:v>2.4692508386134925E-3</c:v>
                </c:pt>
                <c:pt idx="3">
                  <c:v>4.239657100260902E-3</c:v>
                </c:pt>
                <c:pt idx="4">
                  <c:v>4.0998881848676857E-3</c:v>
                </c:pt>
                <c:pt idx="5">
                  <c:v>2.9813201658359344E-3</c:v>
                </c:pt>
                <c:pt idx="6">
                  <c:v>1.7238969389181383E-3</c:v>
                </c:pt>
                <c:pt idx="7">
                  <c:v>2.8422327835243687E-3</c:v>
                </c:pt>
                <c:pt idx="8">
                  <c:v>1.8634987188446308E-3</c:v>
                </c:pt>
                <c:pt idx="9">
                  <c:v>2.4692508386134925E-3</c:v>
                </c:pt>
                <c:pt idx="10">
                  <c:v>1.6306373462541932E-3</c:v>
                </c:pt>
                <c:pt idx="11">
                  <c:v>2.3758501816826608E-3</c:v>
                </c:pt>
                <c:pt idx="12">
                  <c:v>2.3021073136178503E-3</c:v>
                </c:pt>
                <c:pt idx="13">
                  <c:v>2.356985023324331E-3</c:v>
                </c:pt>
                <c:pt idx="14">
                  <c:v>1.8659327331249709E-3</c:v>
                </c:pt>
                <c:pt idx="15">
                  <c:v>1.5839739110179362E-3</c:v>
                </c:pt>
                <c:pt idx="16">
                  <c:v>1.2578616352201257E-3</c:v>
                </c:pt>
                <c:pt idx="17">
                  <c:v>1.6304854188018262E-3</c:v>
                </c:pt>
                <c:pt idx="18">
                  <c:v>1.9572207465399132E-3</c:v>
                </c:pt>
                <c:pt idx="19">
                  <c:v>2.1431233693626536E-3</c:v>
                </c:pt>
                <c:pt idx="20">
                  <c:v>2.0496576140122047E-3</c:v>
                </c:pt>
                <c:pt idx="21">
                  <c:v>2.4229998602115464E-3</c:v>
                </c:pt>
                <c:pt idx="22">
                  <c:v>2.6553619677629741E-3</c:v>
                </c:pt>
                <c:pt idx="23">
                  <c:v>2.0035411424843912E-3</c:v>
                </c:pt>
                <c:pt idx="24">
                  <c:v>1.9099972048821391E-3</c:v>
                </c:pt>
                <c:pt idx="25">
                  <c:v>1.9569471624266144E-3</c:v>
                </c:pt>
                <c:pt idx="26">
                  <c:v>2.1431233693626536E-3</c:v>
                </c:pt>
                <c:pt idx="27">
                  <c:v>1.8634987188446308E-3</c:v>
                </c:pt>
                <c:pt idx="28">
                  <c:v>2.0032611227579779E-3</c:v>
                </c:pt>
                <c:pt idx="29">
                  <c:v>2.1432232213576853E-3</c:v>
                </c:pt>
                <c:pt idx="30">
                  <c:v>2.7023249312770814E-3</c:v>
                </c:pt>
                <c:pt idx="31">
                  <c:v>2.189305012111049E-3</c:v>
                </c:pt>
                <c:pt idx="32">
                  <c:v>2.60950605778192E-3</c:v>
                </c:pt>
                <c:pt idx="33">
                  <c:v>2.5621913724028695E-3</c:v>
                </c:pt>
                <c:pt idx="34">
                  <c:v>2.655485674353599E-3</c:v>
                </c:pt>
                <c:pt idx="35">
                  <c:v>2.7024508433510391E-3</c:v>
                </c:pt>
                <c:pt idx="36">
                  <c:v>1.9100861868157465E-3</c:v>
                </c:pt>
                <c:pt idx="37">
                  <c:v>2.8419679463287367E-3</c:v>
                </c:pt>
                <c:pt idx="38">
                  <c:v>2.934873753843287E-3</c:v>
                </c:pt>
                <c:pt idx="39">
                  <c:v>2.3764037090536322E-3</c:v>
                </c:pt>
                <c:pt idx="40">
                  <c:v>3.0280443492033916E-3</c:v>
                </c:pt>
                <c:pt idx="41">
                  <c:v>2.88896137179069E-3</c:v>
                </c:pt>
                <c:pt idx="42">
                  <c:v>3.3075561352837045E-3</c:v>
                </c:pt>
                <c:pt idx="43">
                  <c:v>3.1217966638710281E-3</c:v>
                </c:pt>
                <c:pt idx="44">
                  <c:v>2.7953783078643311E-3</c:v>
                </c:pt>
                <c:pt idx="45">
                  <c:v>2.9347370382447478E-3</c:v>
                </c:pt>
                <c:pt idx="46">
                  <c:v>3.3083267322119195E-3</c:v>
                </c:pt>
                <c:pt idx="47">
                  <c:v>3.9126181936746003E-3</c:v>
                </c:pt>
                <c:pt idx="48">
                  <c:v>3.5879036391594054E-3</c:v>
                </c:pt>
                <c:pt idx="49">
                  <c:v>3.4477938778362765E-3</c:v>
                </c:pt>
                <c:pt idx="50">
                  <c:v>3.1215057771151696E-3</c:v>
                </c:pt>
                <c:pt idx="51">
                  <c:v>2.9817368617219529E-3</c:v>
                </c:pt>
                <c:pt idx="52">
                  <c:v>3.680238516724122E-3</c:v>
                </c:pt>
                <c:pt idx="53">
                  <c:v>3.4481151856856625E-3</c:v>
                </c:pt>
                <c:pt idx="54">
                  <c:v>3.7269974376892617E-3</c:v>
                </c:pt>
                <c:pt idx="55">
                  <c:v>3.6333147009502517E-3</c:v>
                </c:pt>
                <c:pt idx="56">
                  <c:v>4.3800382088439492E-3</c:v>
                </c:pt>
                <c:pt idx="57">
                  <c:v>4.7514790143010199E-3</c:v>
                </c:pt>
                <c:pt idx="58">
                  <c:v>4.4734389561975766E-3</c:v>
                </c:pt>
                <c:pt idx="59">
                  <c:v>3.8671201602758234E-3</c:v>
                </c:pt>
                <c:pt idx="60">
                  <c:v>3.8662194894727034E-3</c:v>
                </c:pt>
                <c:pt idx="61">
                  <c:v>4.4268406337371856E-3</c:v>
                </c:pt>
                <c:pt idx="62">
                  <c:v>5.543650423926209E-3</c:v>
                </c:pt>
                <c:pt idx="63">
                  <c:v>4.7059919858354303E-3</c:v>
                </c:pt>
                <c:pt idx="64">
                  <c:v>5.7302585604472401E-3</c:v>
                </c:pt>
                <c:pt idx="65">
                  <c:v>5.0316809541557954E-3</c:v>
                </c:pt>
                <c:pt idx="66">
                  <c:v>4.5657845695117405E-3</c:v>
                </c:pt>
                <c:pt idx="67">
                  <c:v>5.9166084323317028E-3</c:v>
                </c:pt>
                <c:pt idx="68">
                  <c:v>7.2220669089553633E-3</c:v>
                </c:pt>
                <c:pt idx="69">
                  <c:v>6.1492592937668874E-3</c:v>
                </c:pt>
                <c:pt idx="70">
                  <c:v>6.6160369007128546E-3</c:v>
                </c:pt>
                <c:pt idx="71">
                  <c:v>6.615112270567409E-3</c:v>
                </c:pt>
                <c:pt idx="72">
                  <c:v>7.1744700675518283E-3</c:v>
                </c:pt>
                <c:pt idx="73">
                  <c:v>7.3155957317925539E-3</c:v>
                </c:pt>
                <c:pt idx="74">
                  <c:v>8.1062194269741431E-3</c:v>
                </c:pt>
                <c:pt idx="75">
                  <c:v>7.5948187494175754E-3</c:v>
                </c:pt>
                <c:pt idx="76">
                  <c:v>7.6872903466269106E-3</c:v>
                </c:pt>
                <c:pt idx="77">
                  <c:v>8.3395452851285877E-3</c:v>
                </c:pt>
                <c:pt idx="78">
                  <c:v>9.9231306778476587E-3</c:v>
                </c:pt>
                <c:pt idx="79">
                  <c:v>9.1764486677846091E-3</c:v>
                </c:pt>
                <c:pt idx="80">
                  <c:v>1.1695633940636503E-2</c:v>
                </c:pt>
                <c:pt idx="81">
                  <c:v>1.1042773273693039E-2</c:v>
                </c:pt>
                <c:pt idx="82">
                  <c:v>1.2389957613302902E-2</c:v>
                </c:pt>
                <c:pt idx="83">
                  <c:v>1.2301383905689391E-2</c:v>
                </c:pt>
                <c:pt idx="84">
                  <c:v>1.4860709959936644E-2</c:v>
                </c:pt>
                <c:pt idx="85">
                  <c:v>1.2858740216175923E-2</c:v>
                </c:pt>
                <c:pt idx="86">
                  <c:v>1.3745224117044078E-2</c:v>
                </c:pt>
                <c:pt idx="87">
                  <c:v>1.6864663405543909E-2</c:v>
                </c:pt>
                <c:pt idx="88">
                  <c:v>1.7706537440007455E-2</c:v>
                </c:pt>
                <c:pt idx="89">
                  <c:v>1.8961099464244117E-2</c:v>
                </c:pt>
                <c:pt idx="90">
                  <c:v>2.0034477938778363E-2</c:v>
                </c:pt>
                <c:pt idx="91">
                  <c:v>2.0870213360663376E-2</c:v>
                </c:pt>
                <c:pt idx="92">
                  <c:v>2.1943719716734998E-2</c:v>
                </c:pt>
                <c:pt idx="93">
                  <c:v>2.3762929829466033E-2</c:v>
                </c:pt>
                <c:pt idx="94">
                  <c:v>2.6830631637786474E-2</c:v>
                </c:pt>
                <c:pt idx="95">
                  <c:v>3.3364398881640264E-2</c:v>
                </c:pt>
                <c:pt idx="96">
                  <c:v>3.5404826236839652E-2</c:v>
                </c:pt>
                <c:pt idx="97">
                  <c:v>4.2161658513859772E-2</c:v>
                </c:pt>
                <c:pt idx="98">
                  <c:v>5.0554468362687538E-2</c:v>
                </c:pt>
                <c:pt idx="99">
                  <c:v>5.7496971391296246E-2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F-4BE7-9545-CFD5D927B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15040"/>
        <c:axId val="577713400"/>
      </c:lineChart>
      <c:catAx>
        <c:axId val="59486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858824"/>
        <c:crosses val="autoZero"/>
        <c:auto val="1"/>
        <c:lblAlgn val="ctr"/>
        <c:lblOffset val="100"/>
        <c:tickLblSkip val="1"/>
        <c:noMultiLvlLbl val="0"/>
      </c:catAx>
      <c:valAx>
        <c:axId val="59485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864400"/>
        <c:crosses val="autoZero"/>
        <c:crossBetween val="between"/>
      </c:valAx>
      <c:valAx>
        <c:axId val="577713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7715040"/>
        <c:crosses val="max"/>
        <c:crossBetween val="between"/>
      </c:valAx>
      <c:catAx>
        <c:axId val="57771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7713400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465384615384615E-2"/>
          <c:y val="6.888009259259259E-2"/>
          <c:w val="0.89185534188034188"/>
          <c:h val="0.7233134259259259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 71 y 72'!$W$3</c:f>
              <c:strCache>
                <c:ptCount val="1"/>
                <c:pt idx="0">
                  <c:v>Interinsular Canarias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71 y 72'!$B$4:$B$103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71 y 72'!$W$4:$W$103</c:f>
              <c:numCache>
                <c:formatCode>#,##0</c:formatCode>
                <c:ptCount val="100"/>
                <c:pt idx="0">
                  <c:v>0.85380171449869546</c:v>
                </c:pt>
                <c:pt idx="1">
                  <c:v>0.5308423406634365</c:v>
                </c:pt>
                <c:pt idx="2">
                  <c:v>0.51099515467759971</c:v>
                </c:pt>
                <c:pt idx="3">
                  <c:v>0.48113119642191576</c:v>
                </c:pt>
                <c:pt idx="4">
                  <c:v>0.75172381662318299</c:v>
                </c:pt>
                <c:pt idx="5">
                  <c:v>0.88582475427400198</c:v>
                </c:pt>
                <c:pt idx="6">
                  <c:v>0.85915296090947213</c:v>
                </c:pt>
                <c:pt idx="7">
                  <c:v>0.85458018823967941</c:v>
                </c:pt>
                <c:pt idx="8">
                  <c:v>0.74768227346843696</c:v>
                </c:pt>
                <c:pt idx="9">
                  <c:v>0.77306187103988078</c:v>
                </c:pt>
                <c:pt idx="10">
                  <c:v>0.84499627282892287</c:v>
                </c:pt>
                <c:pt idx="11">
                  <c:v>0.89019845336811698</c:v>
                </c:pt>
                <c:pt idx="12">
                  <c:v>0.75504692757216219</c:v>
                </c:pt>
                <c:pt idx="13">
                  <c:v>0.84556837711760369</c:v>
                </c:pt>
                <c:pt idx="14">
                  <c:v>0.8435415403274712</c:v>
                </c:pt>
                <c:pt idx="15">
                  <c:v>0.90361052876776149</c:v>
                </c:pt>
                <c:pt idx="16">
                  <c:v>0.84924295364546942</c:v>
                </c:pt>
                <c:pt idx="17">
                  <c:v>0.85004192676791201</c:v>
                </c:pt>
                <c:pt idx="18">
                  <c:v>0.86881960948786052</c:v>
                </c:pt>
                <c:pt idx="19">
                  <c:v>0.92666790905702567</c:v>
                </c:pt>
                <c:pt idx="20">
                  <c:v>0.90762565798667727</c:v>
                </c:pt>
                <c:pt idx="21">
                  <c:v>0.76054237919947809</c:v>
                </c:pt>
                <c:pt idx="22">
                  <c:v>0.96925370353116558</c:v>
                </c:pt>
                <c:pt idx="23">
                  <c:v>0.97968502469480945</c:v>
                </c:pt>
                <c:pt idx="24">
                  <c:v>0.9443771545700177</c:v>
                </c:pt>
                <c:pt idx="25">
                  <c:v>0.90569378436306025</c:v>
                </c:pt>
                <c:pt idx="26">
                  <c:v>0.79849981364144618</c:v>
                </c:pt>
                <c:pt idx="27">
                  <c:v>0.96943862101094802</c:v>
                </c:pt>
                <c:pt idx="28">
                  <c:v>1.0348008385744234</c:v>
                </c:pt>
                <c:pt idx="29">
                  <c:v>1.0568420071751385</c:v>
                </c:pt>
                <c:pt idx="30">
                  <c:v>1.0488748078087873</c:v>
                </c:pt>
                <c:pt idx="31">
                  <c:v>1.0769051611701137</c:v>
                </c:pt>
                <c:pt idx="32">
                  <c:v>1.126421248835042</c:v>
                </c:pt>
                <c:pt idx="33">
                  <c:v>1.1262461567129414</c:v>
                </c:pt>
                <c:pt idx="34">
                  <c:v>1.0511996273002562</c:v>
                </c:pt>
                <c:pt idx="35">
                  <c:v>1.1541794800111826</c:v>
                </c:pt>
                <c:pt idx="36">
                  <c:v>1.1651525739576054</c:v>
                </c:pt>
                <c:pt idx="37">
                  <c:v>1.2086284010436079</c:v>
                </c:pt>
                <c:pt idx="38">
                  <c:v>1.2361874592378645</c:v>
                </c:pt>
                <c:pt idx="39">
                  <c:v>1.1839616047714459</c:v>
                </c:pt>
                <c:pt idx="40">
                  <c:v>1.2403335507313891</c:v>
                </c:pt>
                <c:pt idx="41">
                  <c:v>1.1553981641116444</c:v>
                </c:pt>
                <c:pt idx="42">
                  <c:v>1.2295257616696171</c:v>
                </c:pt>
                <c:pt idx="43">
                  <c:v>1.29400801416457</c:v>
                </c:pt>
                <c:pt idx="44">
                  <c:v>1.2681233693626537</c:v>
                </c:pt>
                <c:pt idx="45">
                  <c:v>1.3339544417012159</c:v>
                </c:pt>
                <c:pt idx="46">
                  <c:v>1.2588882158333721</c:v>
                </c:pt>
                <c:pt idx="47">
                  <c:v>1.3526014253109133</c:v>
                </c:pt>
                <c:pt idx="48">
                  <c:v>1.3754251898793159</c:v>
                </c:pt>
                <c:pt idx="49">
                  <c:v>1.4213297302334249</c:v>
                </c:pt>
                <c:pt idx="50">
                  <c:v>1.439107342527022</c:v>
                </c:pt>
                <c:pt idx="51">
                  <c:v>1.4372437569884458</c:v>
                </c:pt>
                <c:pt idx="52">
                  <c:v>1.421364017516072</c:v>
                </c:pt>
                <c:pt idx="53">
                  <c:v>1.4280788406877591</c:v>
                </c:pt>
                <c:pt idx="54">
                  <c:v>1.4711856510598649</c:v>
                </c:pt>
                <c:pt idx="55">
                  <c:v>1.4978106949878889</c:v>
                </c:pt>
                <c:pt idx="56">
                  <c:v>1.555519314104655</c:v>
                </c:pt>
                <c:pt idx="57">
                  <c:v>1.6036707504541854</c:v>
                </c:pt>
                <c:pt idx="58">
                  <c:v>1.6255824790307549</c:v>
                </c:pt>
                <c:pt idx="59">
                  <c:v>1.5844942459115687</c:v>
                </c:pt>
                <c:pt idx="60">
                  <c:v>1.5068008198248557</c:v>
                </c:pt>
                <c:pt idx="61">
                  <c:v>1.6215284249767008</c:v>
                </c:pt>
                <c:pt idx="62">
                  <c:v>1.6411534519705582</c:v>
                </c:pt>
                <c:pt idx="63">
                  <c:v>1.6951821824620259</c:v>
                </c:pt>
                <c:pt idx="64">
                  <c:v>1.6868390402981599</c:v>
                </c:pt>
                <c:pt idx="65">
                  <c:v>1.8473723443906076</c:v>
                </c:pt>
                <c:pt idx="66">
                  <c:v>1.9537364890048454</c:v>
                </c:pt>
                <c:pt idx="67">
                  <c:v>1.8936408106219427</c:v>
                </c:pt>
                <c:pt idx="68">
                  <c:v>1.8816512906532477</c:v>
                </c:pt>
                <c:pt idx="69">
                  <c:v>1.8461287617627877</c:v>
                </c:pt>
                <c:pt idx="70">
                  <c:v>1.9131994595350137</c:v>
                </c:pt>
                <c:pt idx="71">
                  <c:v>2.0050312121494458</c:v>
                </c:pt>
                <c:pt idx="72">
                  <c:v>2.0688096901933379</c:v>
                </c:pt>
                <c:pt idx="73">
                  <c:v>2.1784166627836541</c:v>
                </c:pt>
                <c:pt idx="74">
                  <c:v>2.142091777311903</c:v>
                </c:pt>
                <c:pt idx="75">
                  <c:v>2.1763116205386264</c:v>
                </c:pt>
                <c:pt idx="76">
                  <c:v>2.2274506149832276</c:v>
                </c:pt>
                <c:pt idx="77">
                  <c:v>2.3193253820350352</c:v>
                </c:pt>
                <c:pt idx="78">
                  <c:v>2.351781970649895</c:v>
                </c:pt>
                <c:pt idx="79">
                  <c:v>2.4298024967393328</c:v>
                </c:pt>
                <c:pt idx="80">
                  <c:v>2.492381529285681</c:v>
                </c:pt>
                <c:pt idx="81">
                  <c:v>2.526511974652875</c:v>
                </c:pt>
                <c:pt idx="82">
                  <c:v>2.73920536587638</c:v>
                </c:pt>
                <c:pt idx="83">
                  <c:v>2.7541587064908439</c:v>
                </c:pt>
                <c:pt idx="84">
                  <c:v>2.8074163793906641</c:v>
                </c:pt>
                <c:pt idx="85">
                  <c:v>2.8197912784196792</c:v>
                </c:pt>
                <c:pt idx="86">
                  <c:v>3.0049389618861242</c:v>
                </c:pt>
                <c:pt idx="87">
                  <c:v>3.0300489168413698</c:v>
                </c:pt>
                <c:pt idx="88">
                  <c:v>3.1266483388472111</c:v>
                </c:pt>
                <c:pt idx="89">
                  <c:v>3.3493128348474261</c:v>
                </c:pt>
                <c:pt idx="90">
                  <c:v>3.4606998089735823</c:v>
                </c:pt>
                <c:pt idx="91">
                  <c:v>3.6883909438181308</c:v>
                </c:pt>
                <c:pt idx="92">
                  <c:v>3.8087029444651508</c:v>
                </c:pt>
                <c:pt idx="93">
                  <c:v>4.0549343024881184</c:v>
                </c:pt>
                <c:pt idx="94">
                  <c:v>4.129727967207006</c:v>
                </c:pt>
                <c:pt idx="95">
                  <c:v>4.6276794035414728</c:v>
                </c:pt>
                <c:pt idx="96">
                  <c:v>4.6446939345942422</c:v>
                </c:pt>
                <c:pt idx="97">
                  <c:v>5.1274167249010016</c:v>
                </c:pt>
                <c:pt idx="98">
                  <c:v>5.3374336035784173</c:v>
                </c:pt>
                <c:pt idx="99">
                  <c:v>5.3695368558382253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0-40D0-ABCE-57E53EA0E2E9}"/>
            </c:ext>
          </c:extLst>
        </c:ser>
        <c:ser>
          <c:idx val="1"/>
          <c:order val="1"/>
          <c:tx>
            <c:strRef>
              <c:f>'Datos Gráfico 71 y 72'!$X$3</c:f>
              <c:strCache>
                <c:ptCount val="1"/>
                <c:pt idx="0">
                  <c:v>Interinsular Baleares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71 y 72'!$B$4:$B$103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71 y 72'!$X$4:$X$103</c:f>
              <c:numCache>
                <c:formatCode>#,##0</c:formatCode>
                <c:ptCount val="100"/>
                <c:pt idx="0">
                  <c:v>0.32649334840448657</c:v>
                </c:pt>
                <c:pt idx="1">
                  <c:v>0.2162608695652174</c:v>
                </c:pt>
                <c:pt idx="2">
                  <c:v>0.18372315450830362</c:v>
                </c:pt>
                <c:pt idx="3">
                  <c:v>0.23121739130434782</c:v>
                </c:pt>
                <c:pt idx="4">
                  <c:v>0.28595026951834462</c:v>
                </c:pt>
                <c:pt idx="5">
                  <c:v>0.29638323769779168</c:v>
                </c:pt>
                <c:pt idx="6">
                  <c:v>0.20525308749347712</c:v>
                </c:pt>
                <c:pt idx="7">
                  <c:v>0.27041126858534043</c:v>
                </c:pt>
                <c:pt idx="8">
                  <c:v>0.24426086956521739</c:v>
                </c:pt>
                <c:pt idx="9">
                  <c:v>0.26954177897574122</c:v>
                </c:pt>
                <c:pt idx="10">
                  <c:v>0.28986263258563727</c:v>
                </c:pt>
                <c:pt idx="11">
                  <c:v>0.29926943816315882</c:v>
                </c:pt>
                <c:pt idx="12">
                  <c:v>0.26936788105382142</c:v>
                </c:pt>
                <c:pt idx="13">
                  <c:v>0.21908157940511394</c:v>
                </c:pt>
                <c:pt idx="14">
                  <c:v>0.28742827334376631</c:v>
                </c:pt>
                <c:pt idx="15">
                  <c:v>0.26380314755238676</c:v>
                </c:pt>
                <c:pt idx="16">
                  <c:v>0.2288224038963298</c:v>
                </c:pt>
                <c:pt idx="17">
                  <c:v>0.28629803512432622</c:v>
                </c:pt>
                <c:pt idx="18">
                  <c:v>0.28254630837464129</c:v>
                </c:pt>
                <c:pt idx="19">
                  <c:v>0.3280013909414935</c:v>
                </c:pt>
                <c:pt idx="20">
                  <c:v>0.33220280024349941</c:v>
                </c:pt>
                <c:pt idx="21">
                  <c:v>0.31150534829115573</c:v>
                </c:pt>
                <c:pt idx="22">
                  <c:v>0.27873413319422707</c:v>
                </c:pt>
                <c:pt idx="23">
                  <c:v>0.31307070180015656</c:v>
                </c:pt>
                <c:pt idx="24">
                  <c:v>0.33142062250043469</c:v>
                </c:pt>
                <c:pt idx="25">
                  <c:v>0.33115979829594855</c:v>
                </c:pt>
                <c:pt idx="26">
                  <c:v>0.33486996607810732</c:v>
                </c:pt>
                <c:pt idx="27">
                  <c:v>0.37628238567205702</c:v>
                </c:pt>
                <c:pt idx="28">
                  <c:v>0.35115632063988872</c:v>
                </c:pt>
                <c:pt idx="29">
                  <c:v>0.37716323158535525</c:v>
                </c:pt>
                <c:pt idx="30">
                  <c:v>0.38212795549374129</c:v>
                </c:pt>
                <c:pt idx="31">
                  <c:v>0.36522571105505786</c:v>
                </c:pt>
                <c:pt idx="32">
                  <c:v>0.36191304347826087</c:v>
                </c:pt>
                <c:pt idx="33">
                  <c:v>0.38361881575515172</c:v>
                </c:pt>
                <c:pt idx="34">
                  <c:v>0.40902765698382326</c:v>
                </c:pt>
                <c:pt idx="35">
                  <c:v>0.37260869565217392</c:v>
                </c:pt>
                <c:pt idx="36">
                  <c:v>0.40500826015129121</c:v>
                </c:pt>
                <c:pt idx="37">
                  <c:v>0.40886956521739132</c:v>
                </c:pt>
                <c:pt idx="38">
                  <c:v>0.41976703755215578</c:v>
                </c:pt>
                <c:pt idx="39">
                  <c:v>0.41408695652173916</c:v>
                </c:pt>
                <c:pt idx="40">
                  <c:v>0.44691765933397098</c:v>
                </c:pt>
                <c:pt idx="41">
                  <c:v>0.41592766475395582</c:v>
                </c:pt>
                <c:pt idx="42">
                  <c:v>0.43468429292050792</c:v>
                </c:pt>
                <c:pt idx="43">
                  <c:v>0.45829346786118119</c:v>
                </c:pt>
                <c:pt idx="44">
                  <c:v>0.40660869565217389</c:v>
                </c:pt>
                <c:pt idx="45">
                  <c:v>0.49574061196105701</c:v>
                </c:pt>
                <c:pt idx="46">
                  <c:v>0.54353309559015395</c:v>
                </c:pt>
                <c:pt idx="47">
                  <c:v>0.49626086956521737</c:v>
                </c:pt>
                <c:pt idx="48">
                  <c:v>0.50456402677562373</c:v>
                </c:pt>
                <c:pt idx="49">
                  <c:v>0.44886067142111674</c:v>
                </c:pt>
                <c:pt idx="50">
                  <c:v>0.46495652173913044</c:v>
                </c:pt>
                <c:pt idx="51">
                  <c:v>0.45364497349900079</c:v>
                </c:pt>
                <c:pt idx="52">
                  <c:v>0.47698999565028272</c:v>
                </c:pt>
                <c:pt idx="53">
                  <c:v>0.49682636292496307</c:v>
                </c:pt>
                <c:pt idx="54">
                  <c:v>0.55121739130434788</c:v>
                </c:pt>
                <c:pt idx="55">
                  <c:v>0.51882772414992606</c:v>
                </c:pt>
                <c:pt idx="56">
                  <c:v>0.54551778106251625</c:v>
                </c:pt>
                <c:pt idx="57">
                  <c:v>0.59815684228829769</c:v>
                </c:pt>
                <c:pt idx="58">
                  <c:v>0.58584101582883985</c:v>
                </c:pt>
                <c:pt idx="59">
                  <c:v>0.56396208365944867</c:v>
                </c:pt>
                <c:pt idx="60">
                  <c:v>0.54052173913043478</c:v>
                </c:pt>
                <c:pt idx="61">
                  <c:v>0.57890618207112421</c:v>
                </c:pt>
                <c:pt idx="62">
                  <c:v>0.6303478260869565</c:v>
                </c:pt>
                <c:pt idx="63">
                  <c:v>0.6568994000521694</c:v>
                </c:pt>
                <c:pt idx="64">
                  <c:v>0.62796764936081395</c:v>
                </c:pt>
                <c:pt idx="65">
                  <c:v>0.64727873413319426</c:v>
                </c:pt>
                <c:pt idx="66">
                  <c:v>0.62440212192364553</c:v>
                </c:pt>
                <c:pt idx="67">
                  <c:v>0.71845926441179031</c:v>
                </c:pt>
                <c:pt idx="68">
                  <c:v>0.64573913043478259</c:v>
                </c:pt>
                <c:pt idx="69">
                  <c:v>0.67759325276062954</c:v>
                </c:pt>
                <c:pt idx="70">
                  <c:v>0.65457865901382728</c:v>
                </c:pt>
                <c:pt idx="71">
                  <c:v>0.68188141192836027</c:v>
                </c:pt>
                <c:pt idx="72">
                  <c:v>0.73043478260869565</c:v>
                </c:pt>
                <c:pt idx="73">
                  <c:v>0.74232541960170451</c:v>
                </c:pt>
                <c:pt idx="74">
                  <c:v>0.79349621772019829</c:v>
                </c:pt>
                <c:pt idx="75">
                  <c:v>0.78217391304347827</c:v>
                </c:pt>
                <c:pt idx="76">
                  <c:v>0.88713043478260867</c:v>
                </c:pt>
                <c:pt idx="77">
                  <c:v>0.78132336318580997</c:v>
                </c:pt>
                <c:pt idx="78">
                  <c:v>0.77993217981045126</c:v>
                </c:pt>
                <c:pt idx="79">
                  <c:v>0.81471176419441793</c:v>
                </c:pt>
                <c:pt idx="80">
                  <c:v>0.80878260869565222</c:v>
                </c:pt>
                <c:pt idx="81">
                  <c:v>0.92868945125663105</c:v>
                </c:pt>
                <c:pt idx="82">
                  <c:v>0.94168260038240914</c:v>
                </c:pt>
                <c:pt idx="83">
                  <c:v>0.96059841697834214</c:v>
                </c:pt>
                <c:pt idx="84">
                  <c:v>0.97113043478260874</c:v>
                </c:pt>
                <c:pt idx="85">
                  <c:v>0.95600382575428222</c:v>
                </c:pt>
                <c:pt idx="86">
                  <c:v>1.0391372412593494</c:v>
                </c:pt>
                <c:pt idx="87">
                  <c:v>1.1620728632292845</c:v>
                </c:pt>
                <c:pt idx="88">
                  <c:v>1.085811163275952</c:v>
                </c:pt>
                <c:pt idx="89">
                  <c:v>1.1074876076180538</c:v>
                </c:pt>
                <c:pt idx="90">
                  <c:v>1.1881033133315941</c:v>
                </c:pt>
                <c:pt idx="91">
                  <c:v>1.137280472961224</c:v>
                </c:pt>
                <c:pt idx="92">
                  <c:v>1.2112173913043478</c:v>
                </c:pt>
                <c:pt idx="93">
                  <c:v>1.262196712757631</c:v>
                </c:pt>
                <c:pt idx="94">
                  <c:v>1.2804103990957307</c:v>
                </c:pt>
                <c:pt idx="95">
                  <c:v>1.4408415196035818</c:v>
                </c:pt>
                <c:pt idx="96">
                  <c:v>1.5406016344983482</c:v>
                </c:pt>
                <c:pt idx="97">
                  <c:v>1.4061575926248042</c:v>
                </c:pt>
                <c:pt idx="98">
                  <c:v>1.5528695652173914</c:v>
                </c:pt>
                <c:pt idx="99">
                  <c:v>1.4272917029048531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0-40D0-ABCE-57E53EA0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815512"/>
        <c:axId val="553816168"/>
      </c:lineChart>
      <c:catAx>
        <c:axId val="55381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16168"/>
        <c:crosses val="autoZero"/>
        <c:auto val="1"/>
        <c:lblAlgn val="ctr"/>
        <c:lblOffset val="100"/>
        <c:tickLblSkip val="1"/>
        <c:noMultiLvlLbl val="0"/>
      </c:catAx>
      <c:valAx>
        <c:axId val="55381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15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2678571428572E-2"/>
          <c:y val="0.90650138888888887"/>
          <c:w val="0.87573710317460318"/>
          <c:h val="8.11332071444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Gráficos 71 y 72a'!$C$3</c:f>
              <c:strCache>
                <c:ptCount val="1"/>
                <c:pt idx="0">
                  <c:v>Sin vuelos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Gráficos 71 y 72a'!$B$4:$B$103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Gráficos 71 y 72a'!$N$4:$N$103</c:f>
              <c:numCache>
                <c:formatCode>0%</c:formatCode>
                <c:ptCount val="100"/>
                <c:pt idx="0">
                  <c:v>0.82277301528140145</c:v>
                </c:pt>
                <c:pt idx="1">
                  <c:v>0.88017144986954898</c:v>
                </c:pt>
                <c:pt idx="2">
                  <c:v>0.88622810286992171</c:v>
                </c:pt>
                <c:pt idx="3">
                  <c:v>0.89344949683190455</c:v>
                </c:pt>
                <c:pt idx="4">
                  <c:v>0.84071002609019752</c:v>
                </c:pt>
                <c:pt idx="5">
                  <c:v>0.81618297852517818</c:v>
                </c:pt>
                <c:pt idx="6">
                  <c:v>0.82481479755858922</c:v>
                </c:pt>
                <c:pt idx="7">
                  <c:v>0.82257012393998696</c:v>
                </c:pt>
                <c:pt idx="8">
                  <c:v>0.83121360354064755</c:v>
                </c:pt>
                <c:pt idx="9">
                  <c:v>0.83325568393589267</c:v>
                </c:pt>
                <c:pt idx="10">
                  <c:v>0.82072307118896759</c:v>
                </c:pt>
                <c:pt idx="11">
                  <c:v>0.81743221839187552</c:v>
                </c:pt>
                <c:pt idx="12">
                  <c:v>0.8434567026739862</c:v>
                </c:pt>
                <c:pt idx="13">
                  <c:v>0.82548490056469437</c:v>
                </c:pt>
                <c:pt idx="14">
                  <c:v>0.8203573261183934</c:v>
                </c:pt>
                <c:pt idx="15">
                  <c:v>0.81183321686466337</c:v>
                </c:pt>
                <c:pt idx="16">
                  <c:v>0.82683438155136268</c:v>
                </c:pt>
                <c:pt idx="17">
                  <c:v>0.81412466225659186</c:v>
                </c:pt>
                <c:pt idx="18">
                  <c:v>0.81066219301924602</c:v>
                </c:pt>
                <c:pt idx="19">
                  <c:v>0.80935519940365264</c:v>
                </c:pt>
                <c:pt idx="20">
                  <c:v>0.80765826617599101</c:v>
                </c:pt>
                <c:pt idx="21">
                  <c:v>0.83397791342435112</c:v>
                </c:pt>
                <c:pt idx="22">
                  <c:v>0.80103419360849715</c:v>
                </c:pt>
                <c:pt idx="23">
                  <c:v>0.79503308172584097</c:v>
                </c:pt>
                <c:pt idx="24">
                  <c:v>0.80382931146930026</c:v>
                </c:pt>
                <c:pt idx="25">
                  <c:v>0.81930854533594255</c:v>
                </c:pt>
                <c:pt idx="26">
                  <c:v>0.83064666418188593</c:v>
                </c:pt>
                <c:pt idx="27">
                  <c:v>0.79072909387374801</c:v>
                </c:pt>
                <c:pt idx="28">
                  <c:v>0.78965758211041226</c:v>
                </c:pt>
                <c:pt idx="29">
                  <c:v>0.78824022736802868</c:v>
                </c:pt>
                <c:pt idx="30">
                  <c:v>0.79257326561990404</c:v>
                </c:pt>
                <c:pt idx="31">
                  <c:v>0.78214086081609835</c:v>
                </c:pt>
                <c:pt idx="32">
                  <c:v>0.77628145386766079</c:v>
                </c:pt>
                <c:pt idx="33">
                  <c:v>0.77778813006615111</c:v>
                </c:pt>
                <c:pt idx="34">
                  <c:v>0.78271604938271599</c:v>
                </c:pt>
                <c:pt idx="35">
                  <c:v>0.77066443015562391</c:v>
                </c:pt>
                <c:pt idx="36">
                  <c:v>0.76995108315863037</c:v>
                </c:pt>
                <c:pt idx="37">
                  <c:v>0.75838613492359297</c:v>
                </c:pt>
                <c:pt idx="38">
                  <c:v>0.76390571135749552</c:v>
                </c:pt>
                <c:pt idx="39">
                  <c:v>0.77032757094264015</c:v>
                </c:pt>
                <c:pt idx="40">
                  <c:v>0.75836206093356939</c:v>
                </c:pt>
                <c:pt idx="41">
                  <c:v>0.76767159032663901</c:v>
                </c:pt>
                <c:pt idx="42">
                  <c:v>0.75384328705860426</c:v>
                </c:pt>
                <c:pt idx="43">
                  <c:v>0.75458950703569094</c:v>
                </c:pt>
                <c:pt idx="44">
                  <c:v>0.74911479686917626</c:v>
                </c:pt>
                <c:pt idx="45">
                  <c:v>0.74467787767270699</c:v>
                </c:pt>
                <c:pt idx="46">
                  <c:v>0.74707609151484089</c:v>
                </c:pt>
                <c:pt idx="47">
                  <c:v>0.74363035073827377</c:v>
                </c:pt>
                <c:pt idx="48">
                  <c:v>0.73687153441125763</c:v>
                </c:pt>
                <c:pt idx="49">
                  <c:v>0.73284256627684852</c:v>
                </c:pt>
                <c:pt idx="50">
                  <c:v>0.73611628773760718</c:v>
                </c:pt>
                <c:pt idx="51">
                  <c:v>0.73024599329109208</c:v>
                </c:pt>
                <c:pt idx="52">
                  <c:v>0.7268238144041741</c:v>
                </c:pt>
                <c:pt idx="53">
                  <c:v>0.72881040026093846</c:v>
                </c:pt>
                <c:pt idx="54">
                  <c:v>0.73081761006289303</c:v>
                </c:pt>
                <c:pt idx="55">
                  <c:v>0.72275013974287317</c:v>
                </c:pt>
                <c:pt idx="56">
                  <c:v>0.71240855505335254</c:v>
                </c:pt>
                <c:pt idx="57">
                  <c:v>0.71593608794894492</c:v>
                </c:pt>
                <c:pt idx="58">
                  <c:v>0.70857409133271199</c:v>
                </c:pt>
                <c:pt idx="59">
                  <c:v>0.70852164189535483</c:v>
                </c:pt>
                <c:pt idx="60">
                  <c:v>0.71553009129867706</c:v>
                </c:pt>
                <c:pt idx="61">
                  <c:v>0.7068033550792171</c:v>
                </c:pt>
                <c:pt idx="62">
                  <c:v>0.70912140128575418</c:v>
                </c:pt>
                <c:pt idx="63">
                  <c:v>0.69835057310595472</c:v>
                </c:pt>
                <c:pt idx="64">
                  <c:v>0.69848590729093873</c:v>
                </c:pt>
                <c:pt idx="65">
                  <c:v>0.6932538203503541</c:v>
                </c:pt>
                <c:pt idx="66">
                  <c:v>0.67573611628773755</c:v>
                </c:pt>
                <c:pt idx="67">
                  <c:v>0.67146517586769161</c:v>
                </c:pt>
                <c:pt idx="68">
                  <c:v>0.67659118441897304</c:v>
                </c:pt>
                <c:pt idx="69">
                  <c:v>0.67357681915587442</c:v>
                </c:pt>
                <c:pt idx="70">
                  <c:v>0.68038018916274523</c:v>
                </c:pt>
                <c:pt idx="71">
                  <c:v>0.66146464175906083</c:v>
                </c:pt>
                <c:pt idx="72">
                  <c:v>0.65907290938737484</c:v>
                </c:pt>
                <c:pt idx="73">
                  <c:v>0.65234611621080096</c:v>
                </c:pt>
                <c:pt idx="74">
                  <c:v>0.65366876310272537</c:v>
                </c:pt>
                <c:pt idx="75">
                  <c:v>0.64490727797968506</c:v>
                </c:pt>
                <c:pt idx="76">
                  <c:v>0.64973909802459928</c:v>
                </c:pt>
                <c:pt idx="77">
                  <c:v>0.64247111442415206</c:v>
                </c:pt>
                <c:pt idx="78">
                  <c:v>0.63699044956906592</c:v>
                </c:pt>
                <c:pt idx="79">
                  <c:v>0.62842370039128004</c:v>
                </c:pt>
                <c:pt idx="80">
                  <c:v>0.62471459857415779</c:v>
                </c:pt>
                <c:pt idx="81">
                  <c:v>0.6238002050135123</c:v>
                </c:pt>
                <c:pt idx="82">
                  <c:v>0.60752713214402165</c:v>
                </c:pt>
                <c:pt idx="83">
                  <c:v>0.6059363496575183</c:v>
                </c:pt>
                <c:pt idx="84">
                  <c:v>0.59936643995155126</c:v>
                </c:pt>
                <c:pt idx="85">
                  <c:v>0.60603801714498695</c:v>
                </c:pt>
                <c:pt idx="86">
                  <c:v>0.58619886310688663</c:v>
                </c:pt>
                <c:pt idx="87">
                  <c:v>0.58075937572792924</c:v>
                </c:pt>
                <c:pt idx="88">
                  <c:v>0.58305763943898237</c:v>
                </c:pt>
                <c:pt idx="89">
                  <c:v>0.562962962962963</c:v>
                </c:pt>
                <c:pt idx="90">
                  <c:v>0.5581232819270372</c:v>
                </c:pt>
                <c:pt idx="91">
                  <c:v>0.55129041274573742</c:v>
                </c:pt>
                <c:pt idx="92">
                  <c:v>0.54915206857994781</c:v>
                </c:pt>
                <c:pt idx="93">
                  <c:v>0.53340788370142578</c:v>
                </c:pt>
                <c:pt idx="94">
                  <c:v>0.53200111794298488</c:v>
                </c:pt>
                <c:pt idx="95">
                  <c:v>0.50521901211556386</c:v>
                </c:pt>
                <c:pt idx="96">
                  <c:v>0.51253144507593407</c:v>
                </c:pt>
                <c:pt idx="97">
                  <c:v>0.49699510831586302</c:v>
                </c:pt>
                <c:pt idx="98">
                  <c:v>0.49040164010809806</c:v>
                </c:pt>
                <c:pt idx="99">
                  <c:v>0.48769918926474698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E-4EFB-B362-1B27B2D4E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64400"/>
        <c:axId val="594858824"/>
      </c:lineChart>
      <c:lineChart>
        <c:grouping val="standard"/>
        <c:varyColors val="0"/>
        <c:ser>
          <c:idx val="1"/>
          <c:order val="1"/>
          <c:tx>
            <c:strRef>
              <c:f>'Datos Gráficos 71 y 72a'!$L$3</c:f>
              <c:strCache>
                <c:ptCount val="1"/>
                <c:pt idx="0">
                  <c:v>)Más de 20 vuelos (eje derecho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'Datos Gráficos 71 y 72a'!$W$4:$W$103</c:f>
              <c:numCache>
                <c:formatCode>0%</c:formatCode>
                <c:ptCount val="100"/>
                <c:pt idx="0">
                  <c:v>5.3112187849422288E-3</c:v>
                </c:pt>
                <c:pt idx="1">
                  <c:v>2.70219903093552E-3</c:v>
                </c:pt>
                <c:pt idx="2">
                  <c:v>2.422661200149087E-3</c:v>
                </c:pt>
                <c:pt idx="3">
                  <c:v>2.3294819232202758E-3</c:v>
                </c:pt>
                <c:pt idx="4">
                  <c:v>4.2862467387253071E-3</c:v>
                </c:pt>
                <c:pt idx="5">
                  <c:v>5.8228909488983087E-3</c:v>
                </c:pt>
                <c:pt idx="6">
                  <c:v>5.1716908167544146E-3</c:v>
                </c:pt>
                <c:pt idx="7">
                  <c:v>5.2651197465287481E-3</c:v>
                </c:pt>
                <c:pt idx="8">
                  <c:v>3.4474726298625671E-3</c:v>
                </c:pt>
                <c:pt idx="9">
                  <c:v>4.239657100260902E-3</c:v>
                </c:pt>
                <c:pt idx="10">
                  <c:v>4.9385016772269851E-3</c:v>
                </c:pt>
                <c:pt idx="11">
                  <c:v>5.6368210192863132E-3</c:v>
                </c:pt>
                <c:pt idx="12">
                  <c:v>4.6927572162210026E-3</c:v>
                </c:pt>
                <c:pt idx="13">
                  <c:v>5.1068008838693838E-3</c:v>
                </c:pt>
                <c:pt idx="14">
                  <c:v>4.5715351961561788E-3</c:v>
                </c:pt>
                <c:pt idx="15">
                  <c:v>4.7519217330538087E-3</c:v>
                </c:pt>
                <c:pt idx="16">
                  <c:v>5.1246214768227343E-3</c:v>
                </c:pt>
                <c:pt idx="17">
                  <c:v>4.4256032796049566E-3</c:v>
                </c:pt>
                <c:pt idx="18">
                  <c:v>4.3338459387669507E-3</c:v>
                </c:pt>
                <c:pt idx="19">
                  <c:v>5.3578084234066348E-3</c:v>
                </c:pt>
                <c:pt idx="20">
                  <c:v>4.8912283970745799E-3</c:v>
                </c:pt>
                <c:pt idx="21">
                  <c:v>3.7742882437910631E-3</c:v>
                </c:pt>
                <c:pt idx="22">
                  <c:v>5.0312121494456349E-3</c:v>
                </c:pt>
                <c:pt idx="23">
                  <c:v>5.7310595471065139E-3</c:v>
                </c:pt>
                <c:pt idx="24">
                  <c:v>5.543650423926209E-3</c:v>
                </c:pt>
                <c:pt idx="25">
                  <c:v>5.4514956667598546E-3</c:v>
                </c:pt>
                <c:pt idx="26">
                  <c:v>4.0998881848676857E-3</c:v>
                </c:pt>
                <c:pt idx="27">
                  <c:v>5.3109713487071979E-3</c:v>
                </c:pt>
                <c:pt idx="28">
                  <c:v>5.6370836245050078E-3</c:v>
                </c:pt>
                <c:pt idx="29">
                  <c:v>6.9421795648325025E-3</c:v>
                </c:pt>
                <c:pt idx="30">
                  <c:v>6.4296696640730559E-3</c:v>
                </c:pt>
                <c:pt idx="31">
                  <c:v>6.7542388671511088E-3</c:v>
                </c:pt>
                <c:pt idx="32">
                  <c:v>7.8751164958061511E-3</c:v>
                </c:pt>
                <c:pt idx="33">
                  <c:v>7.7331594148886615E-3</c:v>
                </c:pt>
                <c:pt idx="34">
                  <c:v>6.2893081761006293E-3</c:v>
                </c:pt>
                <c:pt idx="35">
                  <c:v>7.4084428291864689E-3</c:v>
                </c:pt>
                <c:pt idx="36">
                  <c:v>8.0596319590030274E-3</c:v>
                </c:pt>
                <c:pt idx="37">
                  <c:v>7.0816250465896386E-3</c:v>
                </c:pt>
                <c:pt idx="38">
                  <c:v>7.2207211404080873E-3</c:v>
                </c:pt>
                <c:pt idx="39">
                  <c:v>7.3621918829504685E-3</c:v>
                </c:pt>
                <c:pt idx="40">
                  <c:v>8.431938880089444E-3</c:v>
                </c:pt>
                <c:pt idx="41">
                  <c:v>6.7564419178975819E-3</c:v>
                </c:pt>
                <c:pt idx="42">
                  <c:v>7.7331594148886615E-3</c:v>
                </c:pt>
                <c:pt idx="43">
                  <c:v>8.7596682508619891E-3</c:v>
                </c:pt>
                <c:pt idx="44">
                  <c:v>8.7588520313082365E-3</c:v>
                </c:pt>
                <c:pt idx="45">
                  <c:v>8.3849629664135648E-3</c:v>
                </c:pt>
                <c:pt idx="46">
                  <c:v>6.9894226736871533E-3</c:v>
                </c:pt>
                <c:pt idx="47">
                  <c:v>9.1760212399273379E-3</c:v>
                </c:pt>
                <c:pt idx="48">
                  <c:v>9.1328456269512137E-3</c:v>
                </c:pt>
                <c:pt idx="49">
                  <c:v>9.1319945953501382E-3</c:v>
                </c:pt>
                <c:pt idx="50">
                  <c:v>9.8770033544539702E-3</c:v>
                </c:pt>
                <c:pt idx="51">
                  <c:v>9.4111069698099136E-3</c:v>
                </c:pt>
                <c:pt idx="52">
                  <c:v>9.5034007267306431E-3</c:v>
                </c:pt>
                <c:pt idx="53">
                  <c:v>1.0390941708214901E-2</c:v>
                </c:pt>
                <c:pt idx="54">
                  <c:v>1.0249242953645469E-2</c:v>
                </c:pt>
                <c:pt idx="55">
                  <c:v>1.0434134525805851E-2</c:v>
                </c:pt>
                <c:pt idx="56">
                  <c:v>1.1509249336004846E-2</c:v>
                </c:pt>
                <c:pt idx="57">
                  <c:v>1.2297945684073228E-2</c:v>
                </c:pt>
                <c:pt idx="58">
                  <c:v>1.2954333643988816E-2</c:v>
                </c:pt>
                <c:pt idx="59">
                  <c:v>1.1088850580068024E-2</c:v>
                </c:pt>
                <c:pt idx="60">
                  <c:v>9.4093534563070621E-3</c:v>
                </c:pt>
                <c:pt idx="61">
                  <c:v>1.2581547064305684E-2</c:v>
                </c:pt>
                <c:pt idx="62">
                  <c:v>1.1786080313053201E-2</c:v>
                </c:pt>
                <c:pt idx="63">
                  <c:v>1.1881464914733016E-2</c:v>
                </c:pt>
                <c:pt idx="64">
                  <c:v>1.2811553692056837E-2</c:v>
                </c:pt>
                <c:pt idx="65">
                  <c:v>1.4209839731643683E-2</c:v>
                </c:pt>
                <c:pt idx="66">
                  <c:v>1.5747297800969066E-2</c:v>
                </c:pt>
                <c:pt idx="67">
                  <c:v>1.3929652923363615E-2</c:v>
                </c:pt>
                <c:pt idx="68">
                  <c:v>1.4537321778026279E-2</c:v>
                </c:pt>
                <c:pt idx="69">
                  <c:v>1.2717786266654244E-2</c:v>
                </c:pt>
                <c:pt idx="70">
                  <c:v>1.4536644457904301E-2</c:v>
                </c:pt>
                <c:pt idx="71">
                  <c:v>1.5326562936737165E-2</c:v>
                </c:pt>
                <c:pt idx="72">
                  <c:v>1.5886326578150478E-2</c:v>
                </c:pt>
                <c:pt idx="73">
                  <c:v>1.7892922044639114E-2</c:v>
                </c:pt>
                <c:pt idx="74">
                  <c:v>1.8029350104821804E-2</c:v>
                </c:pt>
                <c:pt idx="75">
                  <c:v>1.6820426800857328E-2</c:v>
                </c:pt>
                <c:pt idx="76">
                  <c:v>1.840290719344018E-2</c:v>
                </c:pt>
                <c:pt idx="77">
                  <c:v>1.952105851658591E-2</c:v>
                </c:pt>
                <c:pt idx="78">
                  <c:v>2.2082459818308874E-2</c:v>
                </c:pt>
                <c:pt idx="79">
                  <c:v>2.1008011924725171E-2</c:v>
                </c:pt>
                <c:pt idx="80">
                  <c:v>2.1247844928008946E-2</c:v>
                </c:pt>
                <c:pt idx="81">
                  <c:v>2.1805982667039418E-2</c:v>
                </c:pt>
                <c:pt idx="82">
                  <c:v>2.4919651590665611E-2</c:v>
                </c:pt>
                <c:pt idx="83">
                  <c:v>2.4556171660220866E-2</c:v>
                </c:pt>
                <c:pt idx="84">
                  <c:v>2.5808254914748904E-2</c:v>
                </c:pt>
                <c:pt idx="85">
                  <c:v>2.6882221393961982E-2</c:v>
                </c:pt>
                <c:pt idx="86">
                  <c:v>2.8468921815301463E-2</c:v>
                </c:pt>
                <c:pt idx="87">
                  <c:v>2.7952480782669462E-2</c:v>
                </c:pt>
                <c:pt idx="88">
                  <c:v>2.8144075299380272E-2</c:v>
                </c:pt>
                <c:pt idx="89">
                  <c:v>3.4102026554856744E-2</c:v>
                </c:pt>
                <c:pt idx="90">
                  <c:v>3.5223407724921961E-2</c:v>
                </c:pt>
                <c:pt idx="91">
                  <c:v>3.8805552967483462E-2</c:v>
                </c:pt>
                <c:pt idx="92">
                  <c:v>4.1092061125605664E-2</c:v>
                </c:pt>
                <c:pt idx="93">
                  <c:v>4.2633491752865529E-2</c:v>
                </c:pt>
                <c:pt idx="94">
                  <c:v>4.6487795789081424E-2</c:v>
                </c:pt>
                <c:pt idx="95">
                  <c:v>5.2096924510717617E-2</c:v>
                </c:pt>
                <c:pt idx="96">
                  <c:v>5.3526507034379951E-2</c:v>
                </c:pt>
                <c:pt idx="97">
                  <c:v>5.8234334963894713E-2</c:v>
                </c:pt>
                <c:pt idx="98">
                  <c:v>6.318143695834498E-2</c:v>
                </c:pt>
                <c:pt idx="99">
                  <c:v>6.6815767402851556E-2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E-4EFB-B362-1B27B2D4E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15040"/>
        <c:axId val="577713400"/>
      </c:lineChart>
      <c:catAx>
        <c:axId val="59486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858824"/>
        <c:crosses val="autoZero"/>
        <c:auto val="1"/>
        <c:lblAlgn val="ctr"/>
        <c:lblOffset val="100"/>
        <c:tickLblSkip val="1"/>
        <c:noMultiLvlLbl val="0"/>
      </c:catAx>
      <c:valAx>
        <c:axId val="59485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864400"/>
        <c:crosses val="autoZero"/>
        <c:crossBetween val="between"/>
      </c:valAx>
      <c:valAx>
        <c:axId val="577713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7715040"/>
        <c:crosses val="max"/>
        <c:crossBetween val="between"/>
      </c:valAx>
      <c:catAx>
        <c:axId val="57771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7713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1752688172043"/>
          <c:y val="5.1152941176470589E-2"/>
          <c:w val="0.8253254480286738"/>
          <c:h val="0.7191852941176470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 71 y 72a'!$C$3</c:f>
              <c:strCache>
                <c:ptCount val="1"/>
                <c:pt idx="0">
                  <c:v>Sin vuelos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Gráficos 71 y 72a'!$B$4:$B$103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Gráficos 71 y 72a'!$AK$4:$AK$103</c:f>
              <c:numCache>
                <c:formatCode>0%</c:formatCode>
                <c:ptCount val="100"/>
                <c:pt idx="0">
                  <c:v>0.91279019215720369</c:v>
                </c:pt>
                <c:pt idx="1">
                  <c:v>0.9418260869565217</c:v>
                </c:pt>
                <c:pt idx="2">
                  <c:v>0.94391792018085385</c:v>
                </c:pt>
                <c:pt idx="3">
                  <c:v>0.93095652173913046</c:v>
                </c:pt>
                <c:pt idx="4">
                  <c:v>0.92714310554686141</c:v>
                </c:pt>
                <c:pt idx="5">
                  <c:v>0.92462180490349499</c:v>
                </c:pt>
                <c:pt idx="6">
                  <c:v>0.94051139328578881</c:v>
                </c:pt>
                <c:pt idx="7">
                  <c:v>0.92687592383271022</c:v>
                </c:pt>
                <c:pt idx="8">
                  <c:v>0.93339130434782613</c:v>
                </c:pt>
                <c:pt idx="9">
                  <c:v>0.92931049473958782</c:v>
                </c:pt>
                <c:pt idx="10">
                  <c:v>0.92227438706311948</c:v>
                </c:pt>
                <c:pt idx="11">
                  <c:v>0.92337797877891803</c:v>
                </c:pt>
                <c:pt idx="12">
                  <c:v>0.92409355708199292</c:v>
                </c:pt>
                <c:pt idx="13">
                  <c:v>0.93772830057401291</c:v>
                </c:pt>
                <c:pt idx="14">
                  <c:v>0.92044861763171626</c:v>
                </c:pt>
                <c:pt idx="15">
                  <c:v>0.92757151552038952</c:v>
                </c:pt>
                <c:pt idx="16">
                  <c:v>0.93685858410158285</c:v>
                </c:pt>
                <c:pt idx="17">
                  <c:v>0.92418709789601805</c:v>
                </c:pt>
                <c:pt idx="18">
                  <c:v>0.92008000695712666</c:v>
                </c:pt>
                <c:pt idx="19">
                  <c:v>0.91402242893158303</c:v>
                </c:pt>
                <c:pt idx="20">
                  <c:v>0.91294895208278981</c:v>
                </c:pt>
                <c:pt idx="21">
                  <c:v>0.91225323941212277</c:v>
                </c:pt>
                <c:pt idx="22">
                  <c:v>0.91792731698834984</c:v>
                </c:pt>
                <c:pt idx="23">
                  <c:v>0.91225323941212277</c:v>
                </c:pt>
                <c:pt idx="24">
                  <c:v>0.91331942270909405</c:v>
                </c:pt>
                <c:pt idx="25">
                  <c:v>0.91305859850460791</c:v>
                </c:pt>
                <c:pt idx="26">
                  <c:v>0.9124989127598504</c:v>
                </c:pt>
                <c:pt idx="27">
                  <c:v>0.90227786471917926</c:v>
                </c:pt>
                <c:pt idx="28">
                  <c:v>0.9062771691879673</c:v>
                </c:pt>
                <c:pt idx="29">
                  <c:v>0.90581789720845296</c:v>
                </c:pt>
                <c:pt idx="30">
                  <c:v>0.9037726008344924</c:v>
                </c:pt>
                <c:pt idx="31">
                  <c:v>0.90684526398190834</c:v>
                </c:pt>
                <c:pt idx="32">
                  <c:v>0.90486956521739126</c:v>
                </c:pt>
                <c:pt idx="33">
                  <c:v>0.89487870619946097</c:v>
                </c:pt>
                <c:pt idx="34">
                  <c:v>0.89015480953209258</c:v>
                </c:pt>
                <c:pt idx="35">
                  <c:v>0.90121739130434786</c:v>
                </c:pt>
                <c:pt idx="36">
                  <c:v>0.89531345100426052</c:v>
                </c:pt>
                <c:pt idx="37">
                  <c:v>0.89495652173913043</c:v>
                </c:pt>
                <c:pt idx="38">
                  <c:v>0.89334144645340752</c:v>
                </c:pt>
                <c:pt idx="39">
                  <c:v>0.89043478260869569</c:v>
                </c:pt>
                <c:pt idx="40">
                  <c:v>0.88687940179114855</c:v>
                </c:pt>
                <c:pt idx="41">
                  <c:v>0.88793253347243961</c:v>
                </c:pt>
                <c:pt idx="42">
                  <c:v>0.88519742563924164</c:v>
                </c:pt>
                <c:pt idx="43">
                  <c:v>0.88866660868052538</c:v>
                </c:pt>
                <c:pt idx="44">
                  <c:v>0.89052173913043475</c:v>
                </c:pt>
                <c:pt idx="45">
                  <c:v>0.87934631432545207</c:v>
                </c:pt>
                <c:pt idx="46">
                  <c:v>0.87309732973819254</c:v>
                </c:pt>
                <c:pt idx="47">
                  <c:v>0.87808695652173918</c:v>
                </c:pt>
                <c:pt idx="48">
                  <c:v>0.87881422237677131</c:v>
                </c:pt>
                <c:pt idx="49">
                  <c:v>0.88128370151330671</c:v>
                </c:pt>
                <c:pt idx="50">
                  <c:v>0.88747826086956527</c:v>
                </c:pt>
                <c:pt idx="51">
                  <c:v>0.88608914762359892</c:v>
                </c:pt>
                <c:pt idx="52">
                  <c:v>0.87385819921705088</c:v>
                </c:pt>
                <c:pt idx="53">
                  <c:v>0.87114163985740367</c:v>
                </c:pt>
                <c:pt idx="54">
                  <c:v>0.87217391304347824</c:v>
                </c:pt>
                <c:pt idx="55">
                  <c:v>0.86729280807026699</c:v>
                </c:pt>
                <c:pt idx="56">
                  <c:v>0.86809842622380662</c:v>
                </c:pt>
                <c:pt idx="57">
                  <c:v>0.8631542340462528</c:v>
                </c:pt>
                <c:pt idx="58">
                  <c:v>0.86467211688989387</c:v>
                </c:pt>
                <c:pt idx="59">
                  <c:v>0.86050960953126354</c:v>
                </c:pt>
                <c:pt idx="60">
                  <c:v>0.86660869565217391</c:v>
                </c:pt>
                <c:pt idx="61">
                  <c:v>0.86175115207373276</c:v>
                </c:pt>
                <c:pt idx="62">
                  <c:v>0.85982608695652174</c:v>
                </c:pt>
                <c:pt idx="63">
                  <c:v>0.8564472654551778</c:v>
                </c:pt>
                <c:pt idx="64">
                  <c:v>0.85729193842942863</c:v>
                </c:pt>
                <c:pt idx="65">
                  <c:v>0.85732916014606153</c:v>
                </c:pt>
                <c:pt idx="66">
                  <c:v>0.85268284198625965</c:v>
                </c:pt>
                <c:pt idx="67">
                  <c:v>0.84349187027215022</c:v>
                </c:pt>
                <c:pt idx="68">
                  <c:v>0.85034782608695647</c:v>
                </c:pt>
                <c:pt idx="69">
                  <c:v>0.84010086079471347</c:v>
                </c:pt>
                <c:pt idx="70">
                  <c:v>0.84781285329159062</c:v>
                </c:pt>
                <c:pt idx="71">
                  <c:v>0.84454877412623897</c:v>
                </c:pt>
                <c:pt idx="72">
                  <c:v>0.84452173913043482</c:v>
                </c:pt>
                <c:pt idx="73">
                  <c:v>0.83729019914775193</c:v>
                </c:pt>
                <c:pt idx="74">
                  <c:v>0.83784018780975567</c:v>
                </c:pt>
                <c:pt idx="75">
                  <c:v>0.83139130434782604</c:v>
                </c:pt>
                <c:pt idx="76">
                  <c:v>0.8225217391304348</c:v>
                </c:pt>
                <c:pt idx="77">
                  <c:v>0.83175376054256156</c:v>
                </c:pt>
                <c:pt idx="78">
                  <c:v>0.83053647508912265</c:v>
                </c:pt>
                <c:pt idx="79">
                  <c:v>0.82705851665072605</c:v>
                </c:pt>
                <c:pt idx="80">
                  <c:v>0.83069565217391306</c:v>
                </c:pt>
                <c:pt idx="81">
                  <c:v>0.80998347682407168</c:v>
                </c:pt>
                <c:pt idx="82">
                  <c:v>0.80375456283678082</c:v>
                </c:pt>
                <c:pt idx="83">
                  <c:v>0.81482125771940506</c:v>
                </c:pt>
                <c:pt idx="84">
                  <c:v>0.80591304347826087</c:v>
                </c:pt>
                <c:pt idx="85">
                  <c:v>0.80592991913746626</c:v>
                </c:pt>
                <c:pt idx="86">
                  <c:v>0.79639937380413983</c:v>
                </c:pt>
                <c:pt idx="87">
                  <c:v>0.78827928006260328</c:v>
                </c:pt>
                <c:pt idx="88">
                  <c:v>0.80142583898452446</c:v>
                </c:pt>
                <c:pt idx="89">
                  <c:v>0.78763370727889381</c:v>
                </c:pt>
                <c:pt idx="90">
                  <c:v>0.7851987129315593</c:v>
                </c:pt>
                <c:pt idx="91">
                  <c:v>0.78342896887497826</c:v>
                </c:pt>
                <c:pt idx="92">
                  <c:v>0.78121739130434786</c:v>
                </c:pt>
                <c:pt idx="93">
                  <c:v>0.77311070527871983</c:v>
                </c:pt>
                <c:pt idx="94">
                  <c:v>0.77454134423093646</c:v>
                </c:pt>
                <c:pt idx="95">
                  <c:v>0.76067112927062508</c:v>
                </c:pt>
                <c:pt idx="96">
                  <c:v>0.75525995479047126</c:v>
                </c:pt>
                <c:pt idx="97">
                  <c:v>0.76230648808488433</c:v>
                </c:pt>
                <c:pt idx="98">
                  <c:v>0.75869565217391299</c:v>
                </c:pt>
                <c:pt idx="99">
                  <c:v>0.75613150113063143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0-4C76-A6FD-9DB433D9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64400"/>
        <c:axId val="594858824"/>
      </c:lineChart>
      <c:lineChart>
        <c:grouping val="standard"/>
        <c:varyColors val="0"/>
        <c:ser>
          <c:idx val="1"/>
          <c:order val="1"/>
          <c:tx>
            <c:strRef>
              <c:f>'Datos Gráficos 71 y 72a'!$L$3</c:f>
              <c:strCache>
                <c:ptCount val="1"/>
                <c:pt idx="0">
                  <c:v>)Más de 20 vuelos (eje derecho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'Datos Gráficos 71 y 72a'!$AT$4:$AT$103</c:f>
              <c:numCache>
                <c:formatCode>0%</c:formatCode>
                <c:ptCount val="100"/>
                <c:pt idx="0">
                  <c:v>7.4543421543048823E-4</c:v>
                </c:pt>
                <c:pt idx="1">
                  <c:v>6.0566530003727174E-4</c:v>
                </c:pt>
                <c:pt idx="2">
                  <c:v>2.3294819232202757E-4</c:v>
                </c:pt>
                <c:pt idx="3">
                  <c:v>2.3294819232202757E-4</c:v>
                </c:pt>
                <c:pt idx="4">
                  <c:v>6.9884457696608277E-4</c:v>
                </c:pt>
                <c:pt idx="5">
                  <c:v>6.9874691386779706E-4</c:v>
                </c:pt>
                <c:pt idx="6">
                  <c:v>4.1932628243954715E-4</c:v>
                </c:pt>
                <c:pt idx="7">
                  <c:v>6.5231572080887146E-4</c:v>
                </c:pt>
                <c:pt idx="8">
                  <c:v>6.9881201956673651E-4</c:v>
                </c:pt>
                <c:pt idx="9">
                  <c:v>6.522549385016772E-4</c:v>
                </c:pt>
                <c:pt idx="10">
                  <c:v>7.920238538948938E-4</c:v>
                </c:pt>
                <c:pt idx="11">
                  <c:v>6.5219416752073051E-4</c:v>
                </c:pt>
                <c:pt idx="12">
                  <c:v>5.3125553391181158E-4</c:v>
                </c:pt>
                <c:pt idx="13">
                  <c:v>3.437269825681316E-4</c:v>
                </c:pt>
                <c:pt idx="14">
                  <c:v>6.5307645659373975E-4</c:v>
                </c:pt>
                <c:pt idx="15">
                  <c:v>5.1246214768227352E-4</c:v>
                </c:pt>
                <c:pt idx="16">
                  <c:v>2.3293733985557886E-4</c:v>
                </c:pt>
                <c:pt idx="17">
                  <c:v>6.0560886984067832E-4</c:v>
                </c:pt>
                <c:pt idx="18">
                  <c:v>5.5920592758283239E-4</c:v>
                </c:pt>
                <c:pt idx="19">
                  <c:v>8.3861349235929926E-4</c:v>
                </c:pt>
                <c:pt idx="20">
                  <c:v>5.1241440350305117E-4</c:v>
                </c:pt>
                <c:pt idx="21">
                  <c:v>3.7276920926331486E-4</c:v>
                </c:pt>
                <c:pt idx="22">
                  <c:v>2.3292648840026088E-4</c:v>
                </c:pt>
                <c:pt idx="23">
                  <c:v>4.1934582051998882E-4</c:v>
                </c:pt>
                <c:pt idx="24">
                  <c:v>7.9195006056088696E-4</c:v>
                </c:pt>
                <c:pt idx="25">
                  <c:v>7.9209766098220112E-4</c:v>
                </c:pt>
                <c:pt idx="26">
                  <c:v>7.920238538948938E-4</c:v>
                </c:pt>
                <c:pt idx="27">
                  <c:v>6.0563708362450501E-4</c:v>
                </c:pt>
                <c:pt idx="28">
                  <c:v>3.7269974376892616E-4</c:v>
                </c:pt>
                <c:pt idx="29">
                  <c:v>7.9206075571914463E-4</c:v>
                </c:pt>
                <c:pt idx="30">
                  <c:v>1.025019801518893E-3</c:v>
                </c:pt>
                <c:pt idx="31">
                  <c:v>5.5897149245388487E-4</c:v>
                </c:pt>
                <c:pt idx="32">
                  <c:v>6.9897483690587142E-4</c:v>
                </c:pt>
                <c:pt idx="33">
                  <c:v>5.1243827448057395E-4</c:v>
                </c:pt>
                <c:pt idx="34">
                  <c:v>5.5904961565338921E-4</c:v>
                </c:pt>
                <c:pt idx="35">
                  <c:v>9.7847358121330719E-4</c:v>
                </c:pt>
                <c:pt idx="36">
                  <c:v>6.0563708362450501E-4</c:v>
                </c:pt>
                <c:pt idx="37">
                  <c:v>8.3861349235929926E-4</c:v>
                </c:pt>
                <c:pt idx="38">
                  <c:v>1.1646324420013043E-3</c:v>
                </c:pt>
                <c:pt idx="39">
                  <c:v>8.8532687200037282E-4</c:v>
                </c:pt>
                <c:pt idx="40">
                  <c:v>1.3975589304015652E-3</c:v>
                </c:pt>
                <c:pt idx="41">
                  <c:v>8.3873072084245841E-4</c:v>
                </c:pt>
                <c:pt idx="42">
                  <c:v>1.0248765489611479E-3</c:v>
                </c:pt>
                <c:pt idx="43">
                  <c:v>9.7847358121330719E-4</c:v>
                </c:pt>
                <c:pt idx="44">
                  <c:v>7.920238538948938E-4</c:v>
                </c:pt>
                <c:pt idx="45">
                  <c:v>1.0714119345972889E-3</c:v>
                </c:pt>
                <c:pt idx="46">
                  <c:v>1.5376729882111738E-3</c:v>
                </c:pt>
                <c:pt idx="47">
                  <c:v>8.3841818435884303E-4</c:v>
                </c:pt>
                <c:pt idx="48">
                  <c:v>9.7851917431620141E-4</c:v>
                </c:pt>
                <c:pt idx="49">
                  <c:v>7.4546894655919485E-4</c:v>
                </c:pt>
                <c:pt idx="50">
                  <c:v>1.0715616846813268E-3</c:v>
                </c:pt>
                <c:pt idx="51">
                  <c:v>1.1647409616101379E-3</c:v>
                </c:pt>
                <c:pt idx="52">
                  <c:v>7.4536476288083477E-4</c:v>
                </c:pt>
                <c:pt idx="53">
                  <c:v>1.0251153254741158E-3</c:v>
                </c:pt>
                <c:pt idx="54">
                  <c:v>1.4442115071045889E-3</c:v>
                </c:pt>
                <c:pt idx="55">
                  <c:v>1.1179429849077697E-3</c:v>
                </c:pt>
                <c:pt idx="56">
                  <c:v>1.444480685895345E-3</c:v>
                </c:pt>
                <c:pt idx="57">
                  <c:v>1.9099082312386453E-3</c:v>
                </c:pt>
                <c:pt idx="58">
                  <c:v>1.3513513513513514E-3</c:v>
                </c:pt>
                <c:pt idx="59">
                  <c:v>1.5375297022783394E-3</c:v>
                </c:pt>
                <c:pt idx="60">
                  <c:v>1.3508477734302216E-3</c:v>
                </c:pt>
                <c:pt idx="61">
                  <c:v>1.6309412861136999E-3</c:v>
                </c:pt>
                <c:pt idx="62">
                  <c:v>2.0963383956023479E-3</c:v>
                </c:pt>
                <c:pt idx="63">
                  <c:v>2.2831050228310501E-3</c:v>
                </c:pt>
                <c:pt idx="64">
                  <c:v>1.7703237829023992E-3</c:v>
                </c:pt>
                <c:pt idx="65">
                  <c:v>2.7953783078643311E-3</c:v>
                </c:pt>
                <c:pt idx="66">
                  <c:v>1.4908684308609765E-3</c:v>
                </c:pt>
                <c:pt idx="67">
                  <c:v>2.1430235266713255E-3</c:v>
                </c:pt>
                <c:pt idx="68">
                  <c:v>2.0035411424843912E-3</c:v>
                </c:pt>
                <c:pt idx="69">
                  <c:v>1.9565825025621912E-3</c:v>
                </c:pt>
                <c:pt idx="70">
                  <c:v>1.8170805572380376E-3</c:v>
                </c:pt>
                <c:pt idx="71">
                  <c:v>1.5373148234417218E-3</c:v>
                </c:pt>
                <c:pt idx="72">
                  <c:v>2.5623107384113671E-3</c:v>
                </c:pt>
                <c:pt idx="73">
                  <c:v>2.1900191044219746E-3</c:v>
                </c:pt>
                <c:pt idx="74">
                  <c:v>2.7486606102958304E-3</c:v>
                </c:pt>
                <c:pt idx="75">
                  <c:v>2.4228869630043798E-3</c:v>
                </c:pt>
                <c:pt idx="76">
                  <c:v>2.7487886693999255E-3</c:v>
                </c:pt>
                <c:pt idx="77">
                  <c:v>2.4692508386134925E-3</c:v>
                </c:pt>
                <c:pt idx="78">
                  <c:v>2.3293733985557887E-3</c:v>
                </c:pt>
                <c:pt idx="79">
                  <c:v>2.6085336314514629E-3</c:v>
                </c:pt>
                <c:pt idx="80">
                  <c:v>2.0968268021061462E-3</c:v>
                </c:pt>
                <c:pt idx="81">
                  <c:v>2.9354207436399216E-3</c:v>
                </c:pt>
                <c:pt idx="82">
                  <c:v>2.6084121291164004E-3</c:v>
                </c:pt>
                <c:pt idx="83">
                  <c:v>3.7742882437910631E-3</c:v>
                </c:pt>
                <c:pt idx="84">
                  <c:v>3.2143855399235999E-3</c:v>
                </c:pt>
                <c:pt idx="85">
                  <c:v>3.7737607156168467E-3</c:v>
                </c:pt>
                <c:pt idx="86">
                  <c:v>3.9604883049110052E-3</c:v>
                </c:pt>
                <c:pt idx="87">
                  <c:v>5.2177964127649665E-3</c:v>
                </c:pt>
                <c:pt idx="88">
                  <c:v>4.2868459065281209E-3</c:v>
                </c:pt>
                <c:pt idx="89">
                  <c:v>3.8667598416026088E-3</c:v>
                </c:pt>
                <c:pt idx="90">
                  <c:v>4.4728136793551693E-3</c:v>
                </c:pt>
                <c:pt idx="91">
                  <c:v>4.1926767912046957E-3</c:v>
                </c:pt>
                <c:pt idx="92">
                  <c:v>5.2180395080134176E-3</c:v>
                </c:pt>
                <c:pt idx="93">
                  <c:v>5.1719317864131953E-3</c:v>
                </c:pt>
                <c:pt idx="94">
                  <c:v>5.449972051425377E-3</c:v>
                </c:pt>
                <c:pt idx="95">
                  <c:v>6.383970177073625E-3</c:v>
                </c:pt>
                <c:pt idx="96">
                  <c:v>7.9195006056088698E-3</c:v>
                </c:pt>
                <c:pt idx="97">
                  <c:v>6.6154204518984391E-3</c:v>
                </c:pt>
                <c:pt idx="98">
                  <c:v>8.0141645699375649E-3</c:v>
                </c:pt>
                <c:pt idx="99">
                  <c:v>6.3833752679153853E-3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0-4C76-A6FD-9DB433D9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15040"/>
        <c:axId val="577713400"/>
      </c:lineChart>
      <c:catAx>
        <c:axId val="59486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858824"/>
        <c:crosses val="autoZero"/>
        <c:auto val="1"/>
        <c:lblAlgn val="ctr"/>
        <c:lblOffset val="100"/>
        <c:tickLblSkip val="1"/>
        <c:noMultiLvlLbl val="0"/>
      </c:catAx>
      <c:valAx>
        <c:axId val="59485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864400"/>
        <c:crosses val="autoZero"/>
        <c:crossBetween val="between"/>
      </c:valAx>
      <c:valAx>
        <c:axId val="577713400"/>
        <c:scaling>
          <c:orientation val="minMax"/>
          <c:max val="1.0000000000000002E-2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7715040"/>
        <c:crosses val="max"/>
        <c:crossBetween val="between"/>
      </c:valAx>
      <c:catAx>
        <c:axId val="57771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7713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186499929418999E-2"/>
          <c:y val="5.9523809523809521E-2"/>
          <c:w val="0.87679234237600578"/>
          <c:h val="0.54579583802024745"/>
        </c:manualLayout>
      </c:layout>
      <c:lineChart>
        <c:grouping val="standard"/>
        <c:varyColors val="0"/>
        <c:ser>
          <c:idx val="5"/>
          <c:order val="0"/>
          <c:tx>
            <c:strRef>
              <c:f>'Datos Gráfico 11'!$A$14</c:f>
              <c:strCache>
                <c:ptCount val="1"/>
                <c:pt idx="0">
                  <c:v>Capital neto total</c:v>
                </c:pt>
              </c:strCache>
            </c:strRef>
          </c:tx>
          <c:spPr>
            <a:ln w="38100">
              <a:solidFill>
                <a:srgbClr val="83082A"/>
              </a:solidFill>
              <a:prstDash val="sysDash"/>
            </a:ln>
          </c:spPr>
          <c:marker>
            <c:symbol val="none"/>
          </c:marker>
          <c:cat>
            <c:numRef>
              <c:f>'Datos Gráfico 11'!$C$13:$AJ$13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11'!$C$14:$AJ$14</c:f>
              <c:numCache>
                <c:formatCode>0.00</c:formatCode>
                <c:ptCount val="34"/>
                <c:pt idx="0">
                  <c:v>100</c:v>
                </c:pt>
                <c:pt idx="1">
                  <c:v>102.38643017358831</c:v>
                </c:pt>
                <c:pt idx="2">
                  <c:v>105.58561981320939</c:v>
                </c:pt>
                <c:pt idx="3">
                  <c:v>109.69219169005379</c:v>
                </c:pt>
                <c:pt idx="4">
                  <c:v>114.65036420741951</c:v>
                </c:pt>
                <c:pt idx="5">
                  <c:v>119.91212537523192</c:v>
                </c:pt>
                <c:pt idx="6">
                  <c:v>124.91995672437338</c:v>
                </c:pt>
                <c:pt idx="7">
                  <c:v>129.11689876419214</c:v>
                </c:pt>
                <c:pt idx="8">
                  <c:v>132.16527014570647</c:v>
                </c:pt>
                <c:pt idx="9">
                  <c:v>135.33946610965731</c:v>
                </c:pt>
                <c:pt idx="10">
                  <c:v>139.17013618575109</c:v>
                </c:pt>
                <c:pt idx="11">
                  <c:v>143.15775241856608</c:v>
                </c:pt>
                <c:pt idx="12">
                  <c:v>147.53275014101038</c:v>
                </c:pt>
                <c:pt idx="13">
                  <c:v>152.92661808649382</c:v>
                </c:pt>
                <c:pt idx="14">
                  <c:v>159.25460104354451</c:v>
                </c:pt>
                <c:pt idx="15">
                  <c:v>166.16531827189525</c:v>
                </c:pt>
                <c:pt idx="16">
                  <c:v>173.27469818710301</c:v>
                </c:pt>
                <c:pt idx="17">
                  <c:v>180.60497469645409</c:v>
                </c:pt>
                <c:pt idx="18">
                  <c:v>188.69504359797764</c:v>
                </c:pt>
                <c:pt idx="19">
                  <c:v>197.20823205303412</c:v>
                </c:pt>
                <c:pt idx="20">
                  <c:v>206.64269402467403</c:v>
                </c:pt>
                <c:pt idx="21">
                  <c:v>216.96546338976304</c:v>
                </c:pt>
                <c:pt idx="22">
                  <c:v>227.58167523602521</c:v>
                </c:pt>
                <c:pt idx="23">
                  <c:v>236.58680623728659</c:v>
                </c:pt>
                <c:pt idx="24">
                  <c:v>241.4332858808045</c:v>
                </c:pt>
                <c:pt idx="25">
                  <c:v>245.17792856169305</c:v>
                </c:pt>
                <c:pt idx="26">
                  <c:v>247.52193045643691</c:v>
                </c:pt>
                <c:pt idx="27">
                  <c:v>248.29391510414717</c:v>
                </c:pt>
                <c:pt idx="28">
                  <c:v>248.50107860451584</c:v>
                </c:pt>
                <c:pt idx="29">
                  <c:v>249.29431489264732</c:v>
                </c:pt>
                <c:pt idx="30">
                  <c:v>250.86857238175185</c:v>
                </c:pt>
                <c:pt idx="31">
                  <c:v>252.48256226350679</c:v>
                </c:pt>
                <c:pt idx="32">
                  <c:v>254.51612308506071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9-4868-AD20-2167D3F80987}"/>
            </c:ext>
          </c:extLst>
        </c:ser>
        <c:ser>
          <c:idx val="1"/>
          <c:order val="1"/>
          <c:tx>
            <c:strRef>
              <c:f>'Datos Gráfico 11'!$A$15</c:f>
              <c:strCache>
                <c:ptCount val="1"/>
                <c:pt idx="0">
                  <c:v>Infr. de transporte</c:v>
                </c:pt>
              </c:strCache>
            </c:strRef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11'!$C$13:$AJ$13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11'!$C$15:$AJ$15</c:f>
              <c:numCache>
                <c:formatCode>0.00</c:formatCode>
                <c:ptCount val="34"/>
                <c:pt idx="0">
                  <c:v>100</c:v>
                </c:pt>
                <c:pt idx="1">
                  <c:v>101.30342006174445</c:v>
                </c:pt>
                <c:pt idx="2">
                  <c:v>103.80435597840226</c:v>
                </c:pt>
                <c:pt idx="3">
                  <c:v>108.06499573459296</c:v>
                </c:pt>
                <c:pt idx="4">
                  <c:v>113.95685516965713</c:v>
                </c:pt>
                <c:pt idx="5">
                  <c:v>122.81186645302323</c:v>
                </c:pt>
                <c:pt idx="6">
                  <c:v>131.9595439364974</c:v>
                </c:pt>
                <c:pt idx="7">
                  <c:v>139.64927853522894</c:v>
                </c:pt>
                <c:pt idx="8">
                  <c:v>147.3718352306114</c:v>
                </c:pt>
                <c:pt idx="9">
                  <c:v>154.62922669798905</c:v>
                </c:pt>
                <c:pt idx="10">
                  <c:v>160.22899534403234</c:v>
                </c:pt>
                <c:pt idx="11">
                  <c:v>164.65602605647348</c:v>
                </c:pt>
                <c:pt idx="12">
                  <c:v>170.09161876046844</c:v>
                </c:pt>
                <c:pt idx="13">
                  <c:v>177.13571270313901</c:v>
                </c:pt>
                <c:pt idx="14">
                  <c:v>182.50302446373226</c:v>
                </c:pt>
                <c:pt idx="15">
                  <c:v>188.52037316382294</c:v>
                </c:pt>
                <c:pt idx="16">
                  <c:v>197.44132539874104</c:v>
                </c:pt>
                <c:pt idx="17">
                  <c:v>209.58561202800936</c:v>
                </c:pt>
                <c:pt idx="18">
                  <c:v>222.20423498083659</c:v>
                </c:pt>
                <c:pt idx="19">
                  <c:v>233.09922638251098</c:v>
                </c:pt>
                <c:pt idx="20">
                  <c:v>246.14307058813617</c:v>
                </c:pt>
                <c:pt idx="21">
                  <c:v>258.3631248903107</c:v>
                </c:pt>
                <c:pt idx="22">
                  <c:v>270.25902616166888</c:v>
                </c:pt>
                <c:pt idx="23">
                  <c:v>285.42499097619066</c:v>
                </c:pt>
                <c:pt idx="24">
                  <c:v>301.76773576260234</c:v>
                </c:pt>
                <c:pt idx="25">
                  <c:v>312.21414273951632</c:v>
                </c:pt>
                <c:pt idx="26">
                  <c:v>318.22414080185325</c:v>
                </c:pt>
                <c:pt idx="27">
                  <c:v>318.93928655408564</c:v>
                </c:pt>
                <c:pt idx="28">
                  <c:v>315.92956814645788</c:v>
                </c:pt>
                <c:pt idx="29">
                  <c:v>313.03219880147282</c:v>
                </c:pt>
                <c:pt idx="30">
                  <c:v>309.69649346629348</c:v>
                </c:pt>
                <c:pt idx="31">
                  <c:v>304.88751452756622</c:v>
                </c:pt>
                <c:pt idx="32">
                  <c:v>300.38248322640845</c:v>
                </c:pt>
                <c:pt idx="33" formatCode="0.00000">
                  <c:v>295.23770189150144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9-4868-AD20-2167D3F80987}"/>
            </c:ext>
          </c:extLst>
        </c:ser>
        <c:ser>
          <c:idx val="0"/>
          <c:order val="2"/>
          <c:tx>
            <c:strRef>
              <c:f>'Datos Gráfico 11'!$A$16</c:f>
              <c:strCache>
                <c:ptCount val="1"/>
                <c:pt idx="0">
                  <c:v>Infr. viarias</c:v>
                </c:pt>
              </c:strCache>
            </c:strRef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11'!$C$13:$AJ$13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11'!$C$16:$AJ$16</c:f>
              <c:numCache>
                <c:formatCode>0.00</c:formatCode>
                <c:ptCount val="34"/>
                <c:pt idx="0">
                  <c:v>100</c:v>
                </c:pt>
                <c:pt idx="1">
                  <c:v>101.54750229989757</c:v>
                </c:pt>
                <c:pt idx="2">
                  <c:v>104.25078964924653</c:v>
                </c:pt>
                <c:pt idx="3">
                  <c:v>109.40332889936768</c:v>
                </c:pt>
                <c:pt idx="4">
                  <c:v>116.87925382506684</c:v>
                </c:pt>
                <c:pt idx="5">
                  <c:v>127.46087951929239</c:v>
                </c:pt>
                <c:pt idx="6">
                  <c:v>138.76674702352031</c:v>
                </c:pt>
                <c:pt idx="7">
                  <c:v>148.6349915741236</c:v>
                </c:pt>
                <c:pt idx="8">
                  <c:v>158.95938545440646</c:v>
                </c:pt>
                <c:pt idx="9">
                  <c:v>168.54692227113691</c:v>
                </c:pt>
                <c:pt idx="10">
                  <c:v>175.63120310289452</c:v>
                </c:pt>
                <c:pt idx="11">
                  <c:v>181.46749339419958</c:v>
                </c:pt>
                <c:pt idx="12">
                  <c:v>187.42575981206033</c:v>
                </c:pt>
                <c:pt idx="13">
                  <c:v>194.67740456128612</c:v>
                </c:pt>
                <c:pt idx="14">
                  <c:v>199.46853134787392</c:v>
                </c:pt>
                <c:pt idx="15">
                  <c:v>204.59180304463351</c:v>
                </c:pt>
                <c:pt idx="16">
                  <c:v>210.9311660772166</c:v>
                </c:pt>
                <c:pt idx="17">
                  <c:v>220.06110740328563</c:v>
                </c:pt>
                <c:pt idx="18">
                  <c:v>229.1997640069003</c:v>
                </c:pt>
                <c:pt idx="19">
                  <c:v>236.73476442322166</c:v>
                </c:pt>
                <c:pt idx="20">
                  <c:v>245.52441373300846</c:v>
                </c:pt>
                <c:pt idx="21">
                  <c:v>253.1134266940204</c:v>
                </c:pt>
                <c:pt idx="22">
                  <c:v>258.8319768041963</c:v>
                </c:pt>
                <c:pt idx="23">
                  <c:v>265.14832476715713</c:v>
                </c:pt>
                <c:pt idx="24">
                  <c:v>273.67785011560238</c:v>
                </c:pt>
                <c:pt idx="25">
                  <c:v>278.61888340534574</c:v>
                </c:pt>
                <c:pt idx="26">
                  <c:v>279.40339665503285</c:v>
                </c:pt>
                <c:pt idx="27">
                  <c:v>278.90216975068347</c:v>
                </c:pt>
                <c:pt idx="28">
                  <c:v>277.16689197907851</c:v>
                </c:pt>
                <c:pt idx="29">
                  <c:v>274.97514961704331</c:v>
                </c:pt>
                <c:pt idx="30">
                  <c:v>272.74976633367964</c:v>
                </c:pt>
                <c:pt idx="31">
                  <c:v>270.05758189642944</c:v>
                </c:pt>
                <c:pt idx="32">
                  <c:v>266.72371028735955</c:v>
                </c:pt>
                <c:pt idx="33" formatCode="0.00000">
                  <c:v>262.88950895682763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9-4868-AD20-2167D3F80987}"/>
            </c:ext>
          </c:extLst>
        </c:ser>
        <c:ser>
          <c:idx val="2"/>
          <c:order val="3"/>
          <c:tx>
            <c:strRef>
              <c:f>'Datos Gráfico 11'!$A$17</c:f>
              <c:strCache>
                <c:ptCount val="1"/>
                <c:pt idx="0">
                  <c:v>Infr. ferroviarias</c:v>
                </c:pt>
              </c:strCache>
            </c:strRef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11'!$C$13:$AJ$13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11'!$C$17:$AJ$17</c:f>
              <c:numCache>
                <c:formatCode>0.00</c:formatCode>
                <c:ptCount val="34"/>
                <c:pt idx="0">
                  <c:v>100</c:v>
                </c:pt>
                <c:pt idx="1">
                  <c:v>100.61315936700859</c:v>
                </c:pt>
                <c:pt idx="2">
                  <c:v>103.17136159237651</c:v>
                </c:pt>
                <c:pt idx="3">
                  <c:v>106.55970321511636</c:v>
                </c:pt>
                <c:pt idx="4">
                  <c:v>110.09097802888442</c:v>
                </c:pt>
                <c:pt idx="5">
                  <c:v>116.30538748015621</c:v>
                </c:pt>
                <c:pt idx="6">
                  <c:v>123.32707433573117</c:v>
                </c:pt>
                <c:pt idx="7">
                  <c:v>128.06096034658046</c:v>
                </c:pt>
                <c:pt idx="8">
                  <c:v>132.10913444888675</c:v>
                </c:pt>
                <c:pt idx="9">
                  <c:v>134.60678206834797</c:v>
                </c:pt>
                <c:pt idx="10">
                  <c:v>135.95074998515852</c:v>
                </c:pt>
                <c:pt idx="11">
                  <c:v>136.68558024395364</c:v>
                </c:pt>
                <c:pt idx="12">
                  <c:v>140.52804578866321</c:v>
                </c:pt>
                <c:pt idx="13">
                  <c:v>147.21064749144224</c:v>
                </c:pt>
                <c:pt idx="14">
                  <c:v>153.34979600036678</c:v>
                </c:pt>
                <c:pt idx="15">
                  <c:v>161.46302773195464</c:v>
                </c:pt>
                <c:pt idx="16">
                  <c:v>174.87837100518152</c:v>
                </c:pt>
                <c:pt idx="17">
                  <c:v>191.85323478815374</c:v>
                </c:pt>
                <c:pt idx="18">
                  <c:v>206.15721279857792</c:v>
                </c:pt>
                <c:pt idx="19">
                  <c:v>219.66225304458786</c:v>
                </c:pt>
                <c:pt idx="20">
                  <c:v>242.04647937723902</c:v>
                </c:pt>
                <c:pt idx="21">
                  <c:v>262.61780197101041</c:v>
                </c:pt>
                <c:pt idx="22">
                  <c:v>285.50140788363274</c:v>
                </c:pt>
                <c:pt idx="23">
                  <c:v>317.90776866433117</c:v>
                </c:pt>
                <c:pt idx="24">
                  <c:v>353.78780167879637</c:v>
                </c:pt>
                <c:pt idx="25">
                  <c:v>376.76262893876844</c:v>
                </c:pt>
                <c:pt idx="26">
                  <c:v>396.72955947056869</c:v>
                </c:pt>
                <c:pt idx="27">
                  <c:v>402.03796967956549</c:v>
                </c:pt>
                <c:pt idx="28">
                  <c:v>398.02684960561055</c:v>
                </c:pt>
                <c:pt idx="29">
                  <c:v>396.19746180334323</c:v>
                </c:pt>
                <c:pt idx="30">
                  <c:v>392.32151883454787</c:v>
                </c:pt>
                <c:pt idx="31">
                  <c:v>384.1064890482582</c:v>
                </c:pt>
                <c:pt idx="32">
                  <c:v>377.85066905489521</c:v>
                </c:pt>
                <c:pt idx="33" formatCode="0.00000">
                  <c:v>369.43918068123253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69-4868-AD20-2167D3F80987}"/>
            </c:ext>
          </c:extLst>
        </c:ser>
        <c:ser>
          <c:idx val="3"/>
          <c:order val="4"/>
          <c:tx>
            <c:strRef>
              <c:f>'Datos Gráfico 11'!$A$18</c:f>
              <c:strCache>
                <c:ptCount val="1"/>
                <c:pt idx="0">
                  <c:v>Infr. aeroportuarias</c:v>
                </c:pt>
              </c:strCache>
            </c:strRef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11'!$C$13:$AJ$13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11'!$C$18:$AJ$18</c:f>
              <c:numCache>
                <c:formatCode>0.00</c:formatCode>
                <c:ptCount val="34"/>
                <c:pt idx="0">
                  <c:v>100</c:v>
                </c:pt>
                <c:pt idx="1">
                  <c:v>99.935793625300349</c:v>
                </c:pt>
                <c:pt idx="2">
                  <c:v>101.52164808734422</c:v>
                </c:pt>
                <c:pt idx="3">
                  <c:v>103.04398549506458</c:v>
                </c:pt>
                <c:pt idx="4">
                  <c:v>106.77926589847128</c:v>
                </c:pt>
                <c:pt idx="5">
                  <c:v>113.59305629680883</c:v>
                </c:pt>
                <c:pt idx="6">
                  <c:v>116.63814314432366</c:v>
                </c:pt>
                <c:pt idx="7">
                  <c:v>117.70921670960864</c:v>
                </c:pt>
                <c:pt idx="8">
                  <c:v>117.96238909189829</c:v>
                </c:pt>
                <c:pt idx="9">
                  <c:v>125.44964226508908</c:v>
                </c:pt>
                <c:pt idx="10">
                  <c:v>138.16641910573389</c:v>
                </c:pt>
                <c:pt idx="11">
                  <c:v>146.5149305826144</c:v>
                </c:pt>
                <c:pt idx="12">
                  <c:v>157.57689141595623</c:v>
                </c:pt>
                <c:pt idx="13">
                  <c:v>168.92383239250509</c:v>
                </c:pt>
                <c:pt idx="14">
                  <c:v>178.58344097006091</c:v>
                </c:pt>
                <c:pt idx="15">
                  <c:v>188.29120432131904</c:v>
                </c:pt>
                <c:pt idx="16">
                  <c:v>210.60552688920578</c:v>
                </c:pt>
                <c:pt idx="17">
                  <c:v>242.73073392835803</c:v>
                </c:pt>
                <c:pt idx="18">
                  <c:v>296.38589161190731</c:v>
                </c:pt>
                <c:pt idx="19">
                  <c:v>340.2277093654663</c:v>
                </c:pt>
                <c:pt idx="20">
                  <c:v>365.24473513984657</c:v>
                </c:pt>
                <c:pt idx="21">
                  <c:v>394.5880172087551</c:v>
                </c:pt>
                <c:pt idx="22">
                  <c:v>429.23184468787184</c:v>
                </c:pt>
                <c:pt idx="23">
                  <c:v>467.79188496971835</c:v>
                </c:pt>
                <c:pt idx="24">
                  <c:v>488.34010941500969</c:v>
                </c:pt>
                <c:pt idx="25">
                  <c:v>506.62643628761555</c:v>
                </c:pt>
                <c:pt idx="26">
                  <c:v>511.15413781354624</c:v>
                </c:pt>
                <c:pt idx="27">
                  <c:v>508.49405244551679</c:v>
                </c:pt>
                <c:pt idx="28">
                  <c:v>497.42099772233337</c:v>
                </c:pt>
                <c:pt idx="29">
                  <c:v>481.52073982502958</c:v>
                </c:pt>
                <c:pt idx="30">
                  <c:v>464.75380337519948</c:v>
                </c:pt>
                <c:pt idx="31">
                  <c:v>451.02501748969735</c:v>
                </c:pt>
                <c:pt idx="32">
                  <c:v>439.38737568961363</c:v>
                </c:pt>
                <c:pt idx="33" formatCode="0.00000">
                  <c:v>432.37850435381455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69-4868-AD20-2167D3F80987}"/>
            </c:ext>
          </c:extLst>
        </c:ser>
        <c:ser>
          <c:idx val="4"/>
          <c:order val="5"/>
          <c:tx>
            <c:strRef>
              <c:f>'Datos Gráfico 11'!$A$19</c:f>
              <c:strCache>
                <c:ptCount val="1"/>
                <c:pt idx="0">
                  <c:v>Infr. portuarias</c:v>
                </c:pt>
              </c:strCache>
            </c:strRef>
          </c:tx>
          <c:spPr>
            <a:ln w="19050">
              <a:solidFill>
                <a:srgbClr val="D46271"/>
              </a:solidFill>
              <a:prstDash val="solid"/>
            </a:ln>
          </c:spPr>
          <c:marker>
            <c:symbol val="none"/>
          </c:marker>
          <c:cat>
            <c:numRef>
              <c:f>'Datos Gráfico 11'!$C$13:$AJ$13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11'!$C$19:$AJ$19</c:f>
              <c:numCache>
                <c:formatCode>0.00</c:formatCode>
                <c:ptCount val="34"/>
                <c:pt idx="0">
                  <c:v>100</c:v>
                </c:pt>
                <c:pt idx="1">
                  <c:v>102.35608181660234</c:v>
                </c:pt>
                <c:pt idx="2">
                  <c:v>103.89142424362531</c:v>
                </c:pt>
                <c:pt idx="3">
                  <c:v>106.31025189083958</c:v>
                </c:pt>
                <c:pt idx="4">
                  <c:v>109.7368785547977</c:v>
                </c:pt>
                <c:pt idx="5">
                  <c:v>115.93819411318599</c:v>
                </c:pt>
                <c:pt idx="6">
                  <c:v>120.37078649178936</c:v>
                </c:pt>
                <c:pt idx="7">
                  <c:v>125.75395471628775</c:v>
                </c:pt>
                <c:pt idx="8">
                  <c:v>130.89153540846749</c:v>
                </c:pt>
                <c:pt idx="9">
                  <c:v>136.24923392488685</c:v>
                </c:pt>
                <c:pt idx="10">
                  <c:v>140.34258845676177</c:v>
                </c:pt>
                <c:pt idx="11">
                  <c:v>143.87340186043258</c:v>
                </c:pt>
                <c:pt idx="12">
                  <c:v>147.41502701409723</c:v>
                </c:pt>
                <c:pt idx="13">
                  <c:v>151.86825271510213</c:v>
                </c:pt>
                <c:pt idx="14">
                  <c:v>156.5161532026749</c:v>
                </c:pt>
                <c:pt idx="15">
                  <c:v>160.52524826257218</c:v>
                </c:pt>
                <c:pt idx="16">
                  <c:v>166.49097976452572</c:v>
                </c:pt>
                <c:pt idx="17">
                  <c:v>174.02091456040426</c:v>
                </c:pt>
                <c:pt idx="18">
                  <c:v>182.40826776224213</c:v>
                </c:pt>
                <c:pt idx="19">
                  <c:v>190.0739376919922</c:v>
                </c:pt>
                <c:pt idx="20">
                  <c:v>198.17790874412808</c:v>
                </c:pt>
                <c:pt idx="21">
                  <c:v>207.84313633981247</c:v>
                </c:pt>
                <c:pt idx="22">
                  <c:v>216.7536143173626</c:v>
                </c:pt>
                <c:pt idx="23">
                  <c:v>228.32952951058712</c:v>
                </c:pt>
                <c:pt idx="24">
                  <c:v>238.40288693709329</c:v>
                </c:pt>
                <c:pt idx="25">
                  <c:v>245.33147026731453</c:v>
                </c:pt>
                <c:pt idx="26">
                  <c:v>247.07503213721682</c:v>
                </c:pt>
                <c:pt idx="27">
                  <c:v>244.7303519190252</c:v>
                </c:pt>
                <c:pt idx="28">
                  <c:v>240.63868744770014</c:v>
                </c:pt>
                <c:pt idx="29">
                  <c:v>237.21175180321504</c:v>
                </c:pt>
                <c:pt idx="30">
                  <c:v>235.38762286289932</c:v>
                </c:pt>
                <c:pt idx="31">
                  <c:v>231.16593513321953</c:v>
                </c:pt>
                <c:pt idx="32">
                  <c:v>227.78515657463552</c:v>
                </c:pt>
                <c:pt idx="33" formatCode="0.00000">
                  <c:v>224.24545030943654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69-4868-AD20-2167D3F80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73248"/>
        <c:axId val="65697984"/>
      </c:lineChart>
      <c:catAx>
        <c:axId val="16997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5697984"/>
        <c:crosses val="autoZero"/>
        <c:auto val="1"/>
        <c:lblAlgn val="ctr"/>
        <c:lblOffset val="100"/>
        <c:noMultiLvlLbl val="0"/>
      </c:catAx>
      <c:valAx>
        <c:axId val="65697984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169973248"/>
        <c:crosses val="autoZero"/>
        <c:crossBetween val="midCat"/>
        <c:majorUnit val="1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545065759938766E-2"/>
          <c:y val="0.7980184027777778"/>
          <c:w val="0.73802948717948713"/>
          <c:h val="0.15157411235129301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73'!$C$2</c:f>
              <c:strCache>
                <c:ptCount val="1"/>
                <c:pt idx="0">
                  <c:v>Península Canarias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73'!$B$3:$B$102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73'!$C$3:$C$102</c:f>
              <c:numCache>
                <c:formatCode>#,##0\ "€"</c:formatCode>
                <c:ptCount val="100"/>
                <c:pt idx="0">
                  <c:v>67.446979999999996</c:v>
                </c:pt>
                <c:pt idx="1">
                  <c:v>68.830060000000003</c:v>
                </c:pt>
                <c:pt idx="2">
                  <c:v>66.753600000000006</c:v>
                </c:pt>
                <c:pt idx="3">
                  <c:v>68.587220000000002</c:v>
                </c:pt>
                <c:pt idx="4">
                  <c:v>67.868269999999995</c:v>
                </c:pt>
                <c:pt idx="5">
                  <c:v>64.299229999999994</c:v>
                </c:pt>
                <c:pt idx="6">
                  <c:v>65.978030000000004</c:v>
                </c:pt>
                <c:pt idx="7">
                  <c:v>63.794089999999997</c:v>
                </c:pt>
                <c:pt idx="8">
                  <c:v>63.448210000000003</c:v>
                </c:pt>
                <c:pt idx="9">
                  <c:v>63.789589999999997</c:v>
                </c:pt>
                <c:pt idx="10">
                  <c:v>64.260360000000006</c:v>
                </c:pt>
                <c:pt idx="11">
                  <c:v>63.952150000000003</c:v>
                </c:pt>
                <c:pt idx="12">
                  <c:v>64.684629999999999</c:v>
                </c:pt>
                <c:pt idx="13">
                  <c:v>61.619880000000002</c:v>
                </c:pt>
                <c:pt idx="14">
                  <c:v>62.725380000000001</c:v>
                </c:pt>
                <c:pt idx="15">
                  <c:v>61.992840000000001</c:v>
                </c:pt>
                <c:pt idx="16">
                  <c:v>64.346950000000007</c:v>
                </c:pt>
                <c:pt idx="17">
                  <c:v>62.984270000000002</c:v>
                </c:pt>
                <c:pt idx="18">
                  <c:v>63.555100000000003</c:v>
                </c:pt>
                <c:pt idx="19">
                  <c:v>63.841030000000003</c:v>
                </c:pt>
                <c:pt idx="20">
                  <c:v>62.122070000000001</c:v>
                </c:pt>
                <c:pt idx="21">
                  <c:v>62.948880000000003</c:v>
                </c:pt>
                <c:pt idx="22">
                  <c:v>62.459940000000003</c:v>
                </c:pt>
                <c:pt idx="23">
                  <c:v>61.409320000000001</c:v>
                </c:pt>
                <c:pt idx="24">
                  <c:v>62.94397</c:v>
                </c:pt>
                <c:pt idx="25">
                  <c:v>63.888280000000002</c:v>
                </c:pt>
                <c:pt idx="26">
                  <c:v>62.516060000000003</c:v>
                </c:pt>
                <c:pt idx="27">
                  <c:v>63.90063</c:v>
                </c:pt>
                <c:pt idx="28">
                  <c:v>61.67794</c:v>
                </c:pt>
                <c:pt idx="29">
                  <c:v>62.948599999999999</c:v>
                </c:pt>
                <c:pt idx="30">
                  <c:v>62.69258</c:v>
                </c:pt>
                <c:pt idx="31">
                  <c:v>60.958219999999997</c:v>
                </c:pt>
                <c:pt idx="32">
                  <c:v>62.251300000000001</c:v>
                </c:pt>
                <c:pt idx="33">
                  <c:v>60.75076</c:v>
                </c:pt>
                <c:pt idx="34">
                  <c:v>63.122610000000002</c:v>
                </c:pt>
                <c:pt idx="35">
                  <c:v>62.002029999999998</c:v>
                </c:pt>
                <c:pt idx="36">
                  <c:v>62.196010000000001</c:v>
                </c:pt>
                <c:pt idx="37">
                  <c:v>61.548029999999997</c:v>
                </c:pt>
                <c:pt idx="38">
                  <c:v>62.247050000000002</c:v>
                </c:pt>
                <c:pt idx="39">
                  <c:v>61.352930000000001</c:v>
                </c:pt>
                <c:pt idx="40">
                  <c:v>63.551250000000003</c:v>
                </c:pt>
                <c:pt idx="41">
                  <c:v>62.845410000000001</c:v>
                </c:pt>
                <c:pt idx="42">
                  <c:v>62.808610000000002</c:v>
                </c:pt>
                <c:pt idx="43">
                  <c:v>62.74183</c:v>
                </c:pt>
                <c:pt idx="44">
                  <c:v>62.521599999999999</c:v>
                </c:pt>
                <c:pt idx="45">
                  <c:v>62.061839999999997</c:v>
                </c:pt>
                <c:pt idx="46">
                  <c:v>62.755229999999997</c:v>
                </c:pt>
                <c:pt idx="47">
                  <c:v>61.789349999999999</c:v>
                </c:pt>
                <c:pt idx="48">
                  <c:v>62.148980000000002</c:v>
                </c:pt>
                <c:pt idx="49">
                  <c:v>63.029559999999996</c:v>
                </c:pt>
                <c:pt idx="50">
                  <c:v>61.64667</c:v>
                </c:pt>
                <c:pt idx="51">
                  <c:v>61.606749999999998</c:v>
                </c:pt>
                <c:pt idx="52">
                  <c:v>61.873840000000001</c:v>
                </c:pt>
                <c:pt idx="53">
                  <c:v>62.014989999999997</c:v>
                </c:pt>
                <c:pt idx="54">
                  <c:v>63.824950000000001</c:v>
                </c:pt>
                <c:pt idx="55">
                  <c:v>62.37039</c:v>
                </c:pt>
                <c:pt idx="56">
                  <c:v>62.843170000000001</c:v>
                </c:pt>
                <c:pt idx="57">
                  <c:v>63.088270000000001</c:v>
                </c:pt>
                <c:pt idx="58">
                  <c:v>62.213070000000002</c:v>
                </c:pt>
                <c:pt idx="59">
                  <c:v>63.685479999999998</c:v>
                </c:pt>
                <c:pt idx="60">
                  <c:v>63.215290000000003</c:v>
                </c:pt>
                <c:pt idx="61">
                  <c:v>63.292349999999999</c:v>
                </c:pt>
                <c:pt idx="62">
                  <c:v>62.988250000000001</c:v>
                </c:pt>
                <c:pt idx="63">
                  <c:v>63.502000000000002</c:v>
                </c:pt>
                <c:pt idx="64">
                  <c:v>63.284619999999997</c:v>
                </c:pt>
                <c:pt idx="65">
                  <c:v>63.382100000000001</c:v>
                </c:pt>
                <c:pt idx="66">
                  <c:v>63.13082</c:v>
                </c:pt>
                <c:pt idx="67">
                  <c:v>64.154859999999999</c:v>
                </c:pt>
                <c:pt idx="68">
                  <c:v>63.520359999999997</c:v>
                </c:pt>
                <c:pt idx="69">
                  <c:v>63.435389999999998</c:v>
                </c:pt>
                <c:pt idx="70">
                  <c:v>64.467770000000002</c:v>
                </c:pt>
                <c:pt idx="71">
                  <c:v>64.759450000000001</c:v>
                </c:pt>
                <c:pt idx="72">
                  <c:v>64.567279999999997</c:v>
                </c:pt>
                <c:pt idx="73">
                  <c:v>64.494950000000003</c:v>
                </c:pt>
                <c:pt idx="74">
                  <c:v>65.660449999999997</c:v>
                </c:pt>
                <c:pt idx="75">
                  <c:v>65.482749999999996</c:v>
                </c:pt>
                <c:pt idx="76">
                  <c:v>64.55256</c:v>
                </c:pt>
                <c:pt idx="77">
                  <c:v>65.712950000000006</c:v>
                </c:pt>
                <c:pt idx="78">
                  <c:v>65.203220000000002</c:v>
                </c:pt>
                <c:pt idx="79">
                  <c:v>65.063770000000005</c:v>
                </c:pt>
                <c:pt idx="80">
                  <c:v>65.3626</c:v>
                </c:pt>
                <c:pt idx="81">
                  <c:v>65.699669999999998</c:v>
                </c:pt>
                <c:pt idx="82">
                  <c:v>66.985500000000002</c:v>
                </c:pt>
                <c:pt idx="83">
                  <c:v>66.263080000000002</c:v>
                </c:pt>
                <c:pt idx="84">
                  <c:v>67.299000000000007</c:v>
                </c:pt>
                <c:pt idx="85">
                  <c:v>66.838890000000006</c:v>
                </c:pt>
                <c:pt idx="86">
                  <c:v>67.030770000000004</c:v>
                </c:pt>
                <c:pt idx="87">
                  <c:v>67.984340000000003</c:v>
                </c:pt>
                <c:pt idx="88">
                  <c:v>66.784360000000007</c:v>
                </c:pt>
                <c:pt idx="89">
                  <c:v>68.362170000000006</c:v>
                </c:pt>
                <c:pt idx="90">
                  <c:v>68.901380000000003</c:v>
                </c:pt>
                <c:pt idx="91">
                  <c:v>69.579409999999996</c:v>
                </c:pt>
                <c:pt idx="92">
                  <c:v>70.367440000000002</c:v>
                </c:pt>
                <c:pt idx="93">
                  <c:v>71.038210000000007</c:v>
                </c:pt>
                <c:pt idx="94">
                  <c:v>70.380619999999993</c:v>
                </c:pt>
                <c:pt idx="95">
                  <c:v>71.513580000000005</c:v>
                </c:pt>
                <c:pt idx="96">
                  <c:v>72.481290000000001</c:v>
                </c:pt>
                <c:pt idx="97">
                  <c:v>73.722110000000001</c:v>
                </c:pt>
                <c:pt idx="98">
                  <c:v>76.566270000000003</c:v>
                </c:pt>
                <c:pt idx="99">
                  <c:v>85.020820000000001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2-4354-918A-D441A044D7D8}"/>
            </c:ext>
          </c:extLst>
        </c:ser>
        <c:ser>
          <c:idx val="1"/>
          <c:order val="1"/>
          <c:tx>
            <c:strRef>
              <c:f>'Datos Gráfico 73'!$D$2</c:f>
              <c:strCache>
                <c:ptCount val="1"/>
                <c:pt idx="0">
                  <c:v>Península Baleares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73'!$B$3:$B$102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73'!$D$3:$D$102</c:f>
              <c:numCache>
                <c:formatCode>#,##0\ "€"</c:formatCode>
                <c:ptCount val="100"/>
                <c:pt idx="0">
                  <c:v>41.206740000000003</c:v>
                </c:pt>
                <c:pt idx="1">
                  <c:v>41.489080000000001</c:v>
                </c:pt>
                <c:pt idx="2">
                  <c:v>41.629260000000002</c:v>
                </c:pt>
                <c:pt idx="3">
                  <c:v>42.598320000000001</c:v>
                </c:pt>
                <c:pt idx="4">
                  <c:v>40.620010000000001</c:v>
                </c:pt>
                <c:pt idx="5">
                  <c:v>40.508069999999996</c:v>
                </c:pt>
                <c:pt idx="6">
                  <c:v>41.610300000000002</c:v>
                </c:pt>
                <c:pt idx="7">
                  <c:v>41.5916</c:v>
                </c:pt>
                <c:pt idx="8">
                  <c:v>40.187159999999999</c:v>
                </c:pt>
                <c:pt idx="9">
                  <c:v>40.203659999999999</c:v>
                </c:pt>
                <c:pt idx="10">
                  <c:v>39.598239999999997</c:v>
                </c:pt>
                <c:pt idx="11">
                  <c:v>40.367089999999997</c:v>
                </c:pt>
                <c:pt idx="12">
                  <c:v>39.549709999999997</c:v>
                </c:pt>
                <c:pt idx="13">
                  <c:v>40.70637</c:v>
                </c:pt>
                <c:pt idx="14">
                  <c:v>38.892270000000003</c:v>
                </c:pt>
                <c:pt idx="15">
                  <c:v>40.971710000000002</c:v>
                </c:pt>
                <c:pt idx="16">
                  <c:v>39.511749999999999</c:v>
                </c:pt>
                <c:pt idx="17">
                  <c:v>38.93638</c:v>
                </c:pt>
                <c:pt idx="18">
                  <c:v>40.340499999999999</c:v>
                </c:pt>
                <c:pt idx="19">
                  <c:v>39.762680000000003</c:v>
                </c:pt>
                <c:pt idx="20">
                  <c:v>39.641800000000003</c:v>
                </c:pt>
                <c:pt idx="21">
                  <c:v>40.323680000000003</c:v>
                </c:pt>
                <c:pt idx="22">
                  <c:v>39.238939999999999</c:v>
                </c:pt>
                <c:pt idx="23">
                  <c:v>38.04777</c:v>
                </c:pt>
                <c:pt idx="24">
                  <c:v>39.380360000000003</c:v>
                </c:pt>
                <c:pt idx="25">
                  <c:v>40.156329999999997</c:v>
                </c:pt>
                <c:pt idx="26">
                  <c:v>40.359729999999999</c:v>
                </c:pt>
                <c:pt idx="27">
                  <c:v>39.080719999999999</c:v>
                </c:pt>
                <c:pt idx="28">
                  <c:v>39.245240000000003</c:v>
                </c:pt>
                <c:pt idx="29">
                  <c:v>39.956879999999998</c:v>
                </c:pt>
                <c:pt idx="30">
                  <c:v>39.653739999999999</c:v>
                </c:pt>
                <c:pt idx="31">
                  <c:v>39.414819999999999</c:v>
                </c:pt>
                <c:pt idx="32">
                  <c:v>38.116579999999999</c:v>
                </c:pt>
                <c:pt idx="33">
                  <c:v>39.088279999999997</c:v>
                </c:pt>
                <c:pt idx="34">
                  <c:v>39.711570000000002</c:v>
                </c:pt>
                <c:pt idx="35">
                  <c:v>39.186439999999997</c:v>
                </c:pt>
                <c:pt idx="36">
                  <c:v>39.34957</c:v>
                </c:pt>
                <c:pt idx="37">
                  <c:v>38.880580000000002</c:v>
                </c:pt>
                <c:pt idx="38">
                  <c:v>40.126460000000002</c:v>
                </c:pt>
                <c:pt idx="39">
                  <c:v>38.265920000000001</c:v>
                </c:pt>
                <c:pt idx="40">
                  <c:v>38.697830000000003</c:v>
                </c:pt>
                <c:pt idx="41">
                  <c:v>38.733409999999999</c:v>
                </c:pt>
                <c:pt idx="42">
                  <c:v>39.295439999999999</c:v>
                </c:pt>
                <c:pt idx="43">
                  <c:v>39.295020000000001</c:v>
                </c:pt>
                <c:pt idx="44">
                  <c:v>38.758049999999997</c:v>
                </c:pt>
                <c:pt idx="45">
                  <c:v>39.200650000000003</c:v>
                </c:pt>
                <c:pt idx="46">
                  <c:v>38.478909999999999</c:v>
                </c:pt>
                <c:pt idx="47">
                  <c:v>38.880119999999998</c:v>
                </c:pt>
                <c:pt idx="48">
                  <c:v>39.365049999999997</c:v>
                </c:pt>
                <c:pt idx="49">
                  <c:v>39.39085</c:v>
                </c:pt>
                <c:pt idx="50">
                  <c:v>38.166130000000003</c:v>
                </c:pt>
                <c:pt idx="51">
                  <c:v>39.11589</c:v>
                </c:pt>
                <c:pt idx="52">
                  <c:v>38.598329999999997</c:v>
                </c:pt>
                <c:pt idx="53">
                  <c:v>39.127749999999999</c:v>
                </c:pt>
                <c:pt idx="54">
                  <c:v>39.280239999999999</c:v>
                </c:pt>
                <c:pt idx="55">
                  <c:v>38.722799999999999</c:v>
                </c:pt>
                <c:pt idx="56">
                  <c:v>39.12341</c:v>
                </c:pt>
                <c:pt idx="57">
                  <c:v>39.449809999999999</c:v>
                </c:pt>
                <c:pt idx="58">
                  <c:v>39.390509999999999</c:v>
                </c:pt>
                <c:pt idx="59">
                  <c:v>39.561300000000003</c:v>
                </c:pt>
                <c:pt idx="60">
                  <c:v>39.628129999999999</c:v>
                </c:pt>
                <c:pt idx="61">
                  <c:v>39.527610000000003</c:v>
                </c:pt>
                <c:pt idx="62">
                  <c:v>39.051969999999997</c:v>
                </c:pt>
                <c:pt idx="63">
                  <c:v>39.573529999999998</c:v>
                </c:pt>
                <c:pt idx="64">
                  <c:v>38.793480000000002</c:v>
                </c:pt>
                <c:pt idx="65">
                  <c:v>38.910170000000001</c:v>
                </c:pt>
                <c:pt idx="66">
                  <c:v>39.883369999999999</c:v>
                </c:pt>
                <c:pt idx="67">
                  <c:v>39.542999999999999</c:v>
                </c:pt>
                <c:pt idx="68">
                  <c:v>39.471589999999999</c:v>
                </c:pt>
                <c:pt idx="69">
                  <c:v>39.718800000000002</c:v>
                </c:pt>
                <c:pt idx="70">
                  <c:v>38.904209999999999</c:v>
                </c:pt>
                <c:pt idx="71">
                  <c:v>39.189610000000002</c:v>
                </c:pt>
                <c:pt idx="72">
                  <c:v>39.119590000000002</c:v>
                </c:pt>
                <c:pt idx="73">
                  <c:v>39.562930000000001</c:v>
                </c:pt>
                <c:pt idx="74">
                  <c:v>38.857529999999997</c:v>
                </c:pt>
                <c:pt idx="75">
                  <c:v>39.16075</c:v>
                </c:pt>
                <c:pt idx="76">
                  <c:v>39.984659999999998</c:v>
                </c:pt>
                <c:pt idx="77">
                  <c:v>39.934060000000002</c:v>
                </c:pt>
                <c:pt idx="78">
                  <c:v>39.738610000000001</c:v>
                </c:pt>
                <c:pt idx="79">
                  <c:v>39.868830000000003</c:v>
                </c:pt>
                <c:pt idx="80">
                  <c:v>39.18873</c:v>
                </c:pt>
                <c:pt idx="81">
                  <c:v>40.395560000000003</c:v>
                </c:pt>
                <c:pt idx="82">
                  <c:v>40.209119999999999</c:v>
                </c:pt>
                <c:pt idx="83">
                  <c:v>40.249139999999997</c:v>
                </c:pt>
                <c:pt idx="84">
                  <c:v>39.929220000000001</c:v>
                </c:pt>
                <c:pt idx="85">
                  <c:v>41.067749999999997</c:v>
                </c:pt>
                <c:pt idx="86">
                  <c:v>41.132309999999997</c:v>
                </c:pt>
                <c:pt idx="87">
                  <c:v>40.895339999999997</c:v>
                </c:pt>
                <c:pt idx="88">
                  <c:v>40.660960000000003</c:v>
                </c:pt>
                <c:pt idx="89">
                  <c:v>41.01343</c:v>
                </c:pt>
                <c:pt idx="90">
                  <c:v>41.563890000000001</c:v>
                </c:pt>
                <c:pt idx="91">
                  <c:v>42.044269999999997</c:v>
                </c:pt>
                <c:pt idx="92">
                  <c:v>42.363689999999998</c:v>
                </c:pt>
                <c:pt idx="93">
                  <c:v>42.060139999999997</c:v>
                </c:pt>
                <c:pt idx="94">
                  <c:v>42.681399999999996</c:v>
                </c:pt>
                <c:pt idx="95">
                  <c:v>43.329189999999997</c:v>
                </c:pt>
                <c:pt idx="96">
                  <c:v>43.804400000000001</c:v>
                </c:pt>
                <c:pt idx="97">
                  <c:v>45.573509999999999</c:v>
                </c:pt>
                <c:pt idx="98">
                  <c:v>46.409799999999997</c:v>
                </c:pt>
                <c:pt idx="99">
                  <c:v>50.946469999999998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2-4354-918A-D441A044D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815512"/>
        <c:axId val="553816168"/>
      </c:lineChart>
      <c:catAx>
        <c:axId val="55381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16168"/>
        <c:crosses val="autoZero"/>
        <c:auto val="1"/>
        <c:lblAlgn val="ctr"/>
        <c:lblOffset val="100"/>
        <c:tickLblSkip val="1"/>
        <c:noMultiLvlLbl val="0"/>
      </c:catAx>
      <c:valAx>
        <c:axId val="553816168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3815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69907407407409"/>
          <c:y val="0.90650138888888887"/>
          <c:w val="0.63975925925925914"/>
          <c:h val="7.23319444444444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74'!$C$3</c:f>
              <c:strCache>
                <c:ptCount val="1"/>
                <c:pt idx="0">
                  <c:v>100%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74'!$C$4:$C$103</c:f>
              <c:numCache>
                <c:formatCode>0%</c:formatCode>
                <c:ptCount val="100"/>
                <c:pt idx="0">
                  <c:v>1.9082271562351968E-2</c:v>
                </c:pt>
                <c:pt idx="1">
                  <c:v>1.1758635222702651E-2</c:v>
                </c:pt>
                <c:pt idx="2">
                  <c:v>-3.3684114511329591E-3</c:v>
                </c:pt>
                <c:pt idx="3">
                  <c:v>1.3353531296955734E-2</c:v>
                </c:pt>
                <c:pt idx="4">
                  <c:v>-1.1797503730944472E-2</c:v>
                </c:pt>
                <c:pt idx="5">
                  <c:v>-3.4749250707987372E-2</c:v>
                </c:pt>
                <c:pt idx="6">
                  <c:v>-3.823186834294192E-2</c:v>
                </c:pt>
                <c:pt idx="7">
                  <c:v>-5.6266027710592234E-2</c:v>
                </c:pt>
                <c:pt idx="8">
                  <c:v>-7.6201086578956551E-2</c:v>
                </c:pt>
                <c:pt idx="9">
                  <c:v>-6.9969018118713353E-2</c:v>
                </c:pt>
                <c:pt idx="10">
                  <c:v>-4.3942647929289196E-2</c:v>
                </c:pt>
                <c:pt idx="11">
                  <c:v>-4.1536567899649914E-2</c:v>
                </c:pt>
                <c:pt idx="12">
                  <c:v>-5.6618012876407636E-2</c:v>
                </c:pt>
                <c:pt idx="13">
                  <c:v>-7.4183184042536682E-2</c:v>
                </c:pt>
                <c:pt idx="14">
                  <c:v>-9.4174933972945352E-2</c:v>
                </c:pt>
                <c:pt idx="15">
                  <c:v>-6.9253951827369584E-2</c:v>
                </c:pt>
                <c:pt idx="16">
                  <c:v>-5.8955863748427276E-2</c:v>
                </c:pt>
                <c:pt idx="17">
                  <c:v>-6.2539606598931596E-2</c:v>
                </c:pt>
                <c:pt idx="18">
                  <c:v>-7.1292053862938187E-2</c:v>
                </c:pt>
                <c:pt idx="19">
                  <c:v>-4.9865007647864057E-2</c:v>
                </c:pt>
                <c:pt idx="20">
                  <c:v>-9.0161190276691477E-2</c:v>
                </c:pt>
                <c:pt idx="21">
                  <c:v>-5.9743141182155929E-2</c:v>
                </c:pt>
                <c:pt idx="22">
                  <c:v>-8.2482148553056911E-2</c:v>
                </c:pt>
                <c:pt idx="23">
                  <c:v>-8.1079380962856953E-2</c:v>
                </c:pt>
                <c:pt idx="24">
                  <c:v>-7.5905274956209093E-2</c:v>
                </c:pt>
                <c:pt idx="25">
                  <c:v>-5.7523115135127215E-2</c:v>
                </c:pt>
                <c:pt idx="26">
                  <c:v>-8.5628507360123535E-2</c:v>
                </c:pt>
                <c:pt idx="27">
                  <c:v>-4.886216595992969E-2</c:v>
                </c:pt>
                <c:pt idx="28">
                  <c:v>-0.10419689795645645</c:v>
                </c:pt>
                <c:pt idx="29">
                  <c:v>-7.888988473731158E-2</c:v>
                </c:pt>
                <c:pt idx="30">
                  <c:v>-7.8580666156731094E-2</c:v>
                </c:pt>
                <c:pt idx="31">
                  <c:v>-9.8153694145186307E-2</c:v>
                </c:pt>
                <c:pt idx="32">
                  <c:v>-5.8808376463905944E-2</c:v>
                </c:pt>
                <c:pt idx="33">
                  <c:v>-9.2623951600444523E-2</c:v>
                </c:pt>
                <c:pt idx="34">
                  <c:v>-5.0016941265761027E-2</c:v>
                </c:pt>
                <c:pt idx="35">
                  <c:v>-7.1234974723160566E-2</c:v>
                </c:pt>
                <c:pt idx="36">
                  <c:v>-5.7052748258146248E-2</c:v>
                </c:pt>
                <c:pt idx="37">
                  <c:v>-8.4850096290769103E-2</c:v>
                </c:pt>
                <c:pt idx="38">
                  <c:v>-8.7611171929222034E-2</c:v>
                </c:pt>
                <c:pt idx="39">
                  <c:v>-0.10021011126610417</c:v>
                </c:pt>
                <c:pt idx="40">
                  <c:v>-6.8054389051462716E-2</c:v>
                </c:pt>
                <c:pt idx="41">
                  <c:v>-6.6407604867286696E-2</c:v>
                </c:pt>
                <c:pt idx="42">
                  <c:v>-7.0791032183820754E-2</c:v>
                </c:pt>
                <c:pt idx="43">
                  <c:v>-5.0130113287226628E-2</c:v>
                </c:pt>
                <c:pt idx="44">
                  <c:v>-7.9169919937874825E-2</c:v>
                </c:pt>
                <c:pt idx="45">
                  <c:v>-7.4761417722334522E-2</c:v>
                </c:pt>
                <c:pt idx="46">
                  <c:v>-8.982419503867875E-2</c:v>
                </c:pt>
                <c:pt idx="47">
                  <c:v>-8.7511200946964005E-2</c:v>
                </c:pt>
                <c:pt idx="48">
                  <c:v>-7.9410430292131989E-2</c:v>
                </c:pt>
                <c:pt idx="49">
                  <c:v>-6.4913993041419732E-2</c:v>
                </c:pt>
                <c:pt idx="50">
                  <c:v>-8.0044303296752981E-2</c:v>
                </c:pt>
                <c:pt idx="51">
                  <c:v>-8.6116115675509947E-2</c:v>
                </c:pt>
                <c:pt idx="52">
                  <c:v>-7.2100034455036183E-2</c:v>
                </c:pt>
                <c:pt idx="53">
                  <c:v>-9.29218448865064E-2</c:v>
                </c:pt>
                <c:pt idx="54">
                  <c:v>-6.5162754414580526E-2</c:v>
                </c:pt>
                <c:pt idx="55">
                  <c:v>-7.4961066951098984E-2</c:v>
                </c:pt>
                <c:pt idx="56">
                  <c:v>-6.5032569474039376E-2</c:v>
                </c:pt>
                <c:pt idx="57">
                  <c:v>-6.3327758558509556E-2</c:v>
                </c:pt>
                <c:pt idx="58">
                  <c:v>-6.9659453700128715E-2</c:v>
                </c:pt>
                <c:pt idx="59">
                  <c:v>-5.282814037658104E-2</c:v>
                </c:pt>
                <c:pt idx="60">
                  <c:v>-6.0062158284666642E-2</c:v>
                </c:pt>
                <c:pt idx="61">
                  <c:v>-7.0136480824104744E-2</c:v>
                </c:pt>
                <c:pt idx="62">
                  <c:v>-5.878689278427926E-2</c:v>
                </c:pt>
                <c:pt idx="63">
                  <c:v>-6.4484991279301518E-2</c:v>
                </c:pt>
                <c:pt idx="64">
                  <c:v>-7.0672614612405121E-2</c:v>
                </c:pt>
                <c:pt idx="65">
                  <c:v>-6.2462166814811482E-2</c:v>
                </c:pt>
                <c:pt idx="66">
                  <c:v>-7.018376963855319E-2</c:v>
                </c:pt>
                <c:pt idx="67">
                  <c:v>-5.9728395907212455E-2</c:v>
                </c:pt>
                <c:pt idx="68">
                  <c:v>-5.6611456023917463E-2</c:v>
                </c:pt>
                <c:pt idx="69">
                  <c:v>-6.7810704042533615E-2</c:v>
                </c:pt>
                <c:pt idx="70">
                  <c:v>-4.1651722747621724E-2</c:v>
                </c:pt>
                <c:pt idx="71">
                  <c:v>-5.3043863941962643E-2</c:v>
                </c:pt>
                <c:pt idx="72">
                  <c:v>-3.6321856619998337E-2</c:v>
                </c:pt>
                <c:pt idx="73">
                  <c:v>-4.5594158618594595E-2</c:v>
                </c:pt>
                <c:pt idx="74">
                  <c:v>-4.8216723507519585E-2</c:v>
                </c:pt>
                <c:pt idx="75">
                  <c:v>-3.2859422097004938E-2</c:v>
                </c:pt>
                <c:pt idx="76">
                  <c:v>-5.8262683019417956E-2</c:v>
                </c:pt>
                <c:pt idx="77">
                  <c:v>-3.4669497066934542E-2</c:v>
                </c:pt>
                <c:pt idx="78">
                  <c:v>-4.4243115110348542E-2</c:v>
                </c:pt>
                <c:pt idx="79">
                  <c:v>-3.2975697002032629E-2</c:v>
                </c:pt>
                <c:pt idx="80">
                  <c:v>-3.4043271877947874E-2</c:v>
                </c:pt>
                <c:pt idx="81">
                  <c:v>-2.98174125608591E-2</c:v>
                </c:pt>
                <c:pt idx="82">
                  <c:v>-1.4017041923834928E-2</c:v>
                </c:pt>
                <c:pt idx="83">
                  <c:v>-2.3761033574726274E-2</c:v>
                </c:pt>
                <c:pt idx="84">
                  <c:v>-1.6479113114627519E-2</c:v>
                </c:pt>
                <c:pt idx="85">
                  <c:v>-9.1227537373238157E-3</c:v>
                </c:pt>
                <c:pt idx="86">
                  <c:v>-2.1015326101852846E-2</c:v>
                </c:pt>
                <c:pt idx="87">
                  <c:v>-7.4135088439063121E-3</c:v>
                </c:pt>
                <c:pt idx="88">
                  <c:v>-1.8785938710078689E-2</c:v>
                </c:pt>
                <c:pt idx="89">
                  <c:v>-2.5171860021333532E-3</c:v>
                </c:pt>
                <c:pt idx="90">
                  <c:v>7.5347894195129262E-3</c:v>
                </c:pt>
                <c:pt idx="91">
                  <c:v>2.2111944723747647E-2</c:v>
                </c:pt>
                <c:pt idx="92">
                  <c:v>3.2006226653008403E-2</c:v>
                </c:pt>
                <c:pt idx="93">
                  <c:v>3.9630141718252639E-2</c:v>
                </c:pt>
                <c:pt idx="94">
                  <c:v>3.1221968560433109E-2</c:v>
                </c:pt>
                <c:pt idx="95">
                  <c:v>5.7146774928590459E-2</c:v>
                </c:pt>
                <c:pt idx="96">
                  <c:v>7.3562364201253255E-2</c:v>
                </c:pt>
                <c:pt idx="97">
                  <c:v>0.10339028346668563</c:v>
                </c:pt>
                <c:pt idx="98">
                  <c:v>0.1241690012442155</c:v>
                </c:pt>
                <c:pt idx="99">
                  <c:v>0.23484848484848486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5-4C69-A9B6-625755CB27E0}"/>
            </c:ext>
          </c:extLst>
        </c:ser>
        <c:ser>
          <c:idx val="1"/>
          <c:order val="1"/>
          <c:tx>
            <c:strRef>
              <c:f>'Datos Gráfico 74'!$D$3</c:f>
              <c:strCache>
                <c:ptCount val="1"/>
                <c:pt idx="0">
                  <c:v>90%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74'!$D$4:$D$103</c:f>
              <c:numCache>
                <c:formatCode>0%</c:formatCode>
                <c:ptCount val="100"/>
                <c:pt idx="0">
                  <c:v>0.11717412031919933</c:v>
                </c:pt>
                <c:pt idx="1">
                  <c:v>0.11058274499204357</c:v>
                </c:pt>
                <c:pt idx="2">
                  <c:v>9.6968470414621546E-2</c:v>
                </c:pt>
                <c:pt idx="3">
                  <c:v>0.11201812112160883</c:v>
                </c:pt>
                <c:pt idx="4">
                  <c:v>8.9382543534283085E-2</c:v>
                </c:pt>
                <c:pt idx="5">
                  <c:v>6.8725760414147866E-2</c:v>
                </c:pt>
                <c:pt idx="6">
                  <c:v>6.559169696849268E-2</c:v>
                </c:pt>
                <c:pt idx="7">
                  <c:v>4.9360530758252315E-2</c:v>
                </c:pt>
                <c:pt idx="8">
                  <c:v>3.1418998998541496E-2</c:v>
                </c:pt>
                <c:pt idx="9">
                  <c:v>3.7027824327247667E-2</c:v>
                </c:pt>
                <c:pt idx="10">
                  <c:v>6.0451583440908008E-2</c:v>
                </c:pt>
                <c:pt idx="11">
                  <c:v>6.2617056637754326E-2</c:v>
                </c:pt>
                <c:pt idx="12">
                  <c:v>4.9043709524565861E-2</c:v>
                </c:pt>
                <c:pt idx="13">
                  <c:v>3.323512173865957E-2</c:v>
                </c:pt>
                <c:pt idx="14">
                  <c:v>1.5242464451285435E-2</c:v>
                </c:pt>
                <c:pt idx="15">
                  <c:v>3.7671431850356624E-2</c:v>
                </c:pt>
                <c:pt idx="16">
                  <c:v>4.6939697888305369E-2</c:v>
                </c:pt>
                <c:pt idx="17">
                  <c:v>4.3714260800390176E-2</c:v>
                </c:pt>
                <c:pt idx="18">
                  <c:v>3.583712898109076E-2</c:v>
                </c:pt>
                <c:pt idx="19">
                  <c:v>5.5121460512699186E-2</c:v>
                </c:pt>
                <c:pt idx="20">
                  <c:v>1.8854975249067017E-2</c:v>
                </c:pt>
                <c:pt idx="21">
                  <c:v>4.6231144483760846E-2</c:v>
                </c:pt>
                <c:pt idx="22">
                  <c:v>2.5766077817454002E-2</c:v>
                </c:pt>
                <c:pt idx="23">
                  <c:v>2.7028545960360462E-2</c:v>
                </c:pt>
                <c:pt idx="24">
                  <c:v>3.168524104951053E-2</c:v>
                </c:pt>
                <c:pt idx="25">
                  <c:v>4.8229183678808393E-2</c:v>
                </c:pt>
                <c:pt idx="26">
                  <c:v>2.293428954331941E-2</c:v>
                </c:pt>
                <c:pt idx="27">
                  <c:v>5.6023843138426649E-2</c:v>
                </c:pt>
                <c:pt idx="28">
                  <c:v>6.2224621432085047E-3</c:v>
                </c:pt>
                <c:pt idx="29">
                  <c:v>2.899899873834309E-2</c:v>
                </c:pt>
                <c:pt idx="30">
                  <c:v>2.9276988000979245E-2</c:v>
                </c:pt>
                <c:pt idx="31">
                  <c:v>1.1661882495903083E-2</c:v>
                </c:pt>
                <c:pt idx="32">
                  <c:v>4.7072552207259769E-2</c:v>
                </c:pt>
                <c:pt idx="33">
                  <c:v>1.6638244220409368E-2</c:v>
                </c:pt>
                <c:pt idx="34">
                  <c:v>5.4984572153980296E-2</c:v>
                </c:pt>
                <c:pt idx="35">
                  <c:v>3.5888792704720805E-2</c:v>
                </c:pt>
                <c:pt idx="36">
                  <c:v>4.8653142374551338E-2</c:v>
                </c:pt>
                <c:pt idx="37">
                  <c:v>2.3635006960834887E-2</c:v>
                </c:pt>
                <c:pt idx="38">
                  <c:v>2.1149498071708132E-2</c:v>
                </c:pt>
                <c:pt idx="39">
                  <c:v>9.810996596816602E-3</c:v>
                </c:pt>
                <c:pt idx="40">
                  <c:v>3.8751315079877287E-2</c:v>
                </c:pt>
                <c:pt idx="41">
                  <c:v>4.0233245012747484E-2</c:v>
                </c:pt>
                <c:pt idx="42">
                  <c:v>3.6288318691315671E-2</c:v>
                </c:pt>
                <c:pt idx="43">
                  <c:v>5.4883475406320492E-2</c:v>
                </c:pt>
                <c:pt idx="44">
                  <c:v>2.8747240874310482E-2</c:v>
                </c:pt>
                <c:pt idx="45">
                  <c:v>3.2714562981694596E-2</c:v>
                </c:pt>
                <c:pt idx="46">
                  <c:v>1.9158307333424489E-2</c:v>
                </c:pt>
                <c:pt idx="47">
                  <c:v>2.1239524052601384E-2</c:v>
                </c:pt>
                <c:pt idx="48">
                  <c:v>2.8530386640399256E-2</c:v>
                </c:pt>
                <c:pt idx="49">
                  <c:v>4.1577849578517505E-2</c:v>
                </c:pt>
                <c:pt idx="50">
                  <c:v>2.7960051687179546E-2</c:v>
                </c:pt>
                <c:pt idx="51">
                  <c:v>2.2495495892041049E-2</c:v>
                </c:pt>
                <c:pt idx="52">
                  <c:v>3.5109681865165956E-2</c:v>
                </c:pt>
                <c:pt idx="53">
                  <c:v>1.6370847923362589E-2</c:v>
                </c:pt>
                <c:pt idx="54">
                  <c:v>4.1353804694702505E-2</c:v>
                </c:pt>
                <c:pt idx="55">
                  <c:v>3.2535383371980024E-2</c:v>
                </c:pt>
                <c:pt idx="56">
                  <c:v>4.1470687473364562E-2</c:v>
                </c:pt>
                <c:pt idx="57">
                  <c:v>4.3004758306641105E-2</c:v>
                </c:pt>
                <c:pt idx="58">
                  <c:v>3.7306491669884152E-2</c:v>
                </c:pt>
                <c:pt idx="59">
                  <c:v>5.2454925833065928E-2</c:v>
                </c:pt>
                <c:pt idx="60">
                  <c:v>4.5943534656021544E-2</c:v>
                </c:pt>
                <c:pt idx="61">
                  <c:v>3.6877416413203468E-2</c:v>
                </c:pt>
                <c:pt idx="62">
                  <c:v>4.7091796494148672E-2</c:v>
                </c:pt>
                <c:pt idx="63">
                  <c:v>4.1963737265227959E-2</c:v>
                </c:pt>
                <c:pt idx="64">
                  <c:v>3.6394417758615655E-2</c:v>
                </c:pt>
                <c:pt idx="65">
                  <c:v>4.3783543548949672E-2</c:v>
                </c:pt>
                <c:pt idx="66">
                  <c:v>3.6834767935019448E-2</c:v>
                </c:pt>
                <c:pt idx="67">
                  <c:v>4.6244497186797101E-2</c:v>
                </c:pt>
                <c:pt idx="68">
                  <c:v>4.9049741053729355E-2</c:v>
                </c:pt>
                <c:pt idx="69">
                  <c:v>3.8970514762405553E-2</c:v>
                </c:pt>
                <c:pt idx="70">
                  <c:v>6.2513354770454291E-2</c:v>
                </c:pt>
                <c:pt idx="71">
                  <c:v>5.2260194948773778E-2</c:v>
                </c:pt>
                <c:pt idx="72">
                  <c:v>6.7310553444921428E-2</c:v>
                </c:pt>
                <c:pt idx="73">
                  <c:v>5.8964994984297248E-2</c:v>
                </c:pt>
                <c:pt idx="74">
                  <c:v>5.660490412773251E-2</c:v>
                </c:pt>
                <c:pt idx="75">
                  <c:v>7.0426520112695554E-2</c:v>
                </c:pt>
                <c:pt idx="76">
                  <c:v>4.7563825544313085E-2</c:v>
                </c:pt>
                <c:pt idx="77">
                  <c:v>6.8797301011173137E-2</c:v>
                </c:pt>
                <c:pt idx="78">
                  <c:v>6.0180892520093156E-2</c:v>
                </c:pt>
                <c:pt idx="79">
                  <c:v>7.0321944700653283E-2</c:v>
                </c:pt>
                <c:pt idx="80">
                  <c:v>6.9361123964854124E-2</c:v>
                </c:pt>
                <c:pt idx="81">
                  <c:v>7.3164362477686679E-2</c:v>
                </c:pt>
                <c:pt idx="82">
                  <c:v>8.7384536858850753E-2</c:v>
                </c:pt>
                <c:pt idx="83">
                  <c:v>7.8614824225566371E-2</c:v>
                </c:pt>
                <c:pt idx="84">
                  <c:v>8.5168709446764607E-2</c:v>
                </c:pt>
                <c:pt idx="85">
                  <c:v>9.178960824208944E-2</c:v>
                </c:pt>
                <c:pt idx="86">
                  <c:v>8.1086039717823813E-2</c:v>
                </c:pt>
                <c:pt idx="87">
                  <c:v>9.3327736641389325E-2</c:v>
                </c:pt>
                <c:pt idx="88">
                  <c:v>8.3092655160929174E-2</c:v>
                </c:pt>
                <c:pt idx="89">
                  <c:v>9.7734532598079987E-2</c:v>
                </c:pt>
                <c:pt idx="90">
                  <c:v>0.10678115533585519</c:v>
                </c:pt>
                <c:pt idx="91">
                  <c:v>0.11990079150230748</c:v>
                </c:pt>
                <c:pt idx="92">
                  <c:v>0.12880560398770757</c:v>
                </c:pt>
                <c:pt idx="93">
                  <c:v>0.13566727306825682</c:v>
                </c:pt>
                <c:pt idx="94">
                  <c:v>0.12809966734068229</c:v>
                </c:pt>
                <c:pt idx="95">
                  <c:v>0.15143211300014692</c:v>
                </c:pt>
                <c:pt idx="96">
                  <c:v>0.16620605868993144</c:v>
                </c:pt>
                <c:pt idx="97">
                  <c:v>0.19305127951484541</c:v>
                </c:pt>
                <c:pt idx="98">
                  <c:v>0.2117520475682961</c:v>
                </c:pt>
                <c:pt idx="99">
                  <c:v>0.31109727272727272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5-4C69-A9B6-625755CB27E0}"/>
            </c:ext>
          </c:extLst>
        </c:ser>
        <c:ser>
          <c:idx val="2"/>
          <c:order val="2"/>
          <c:tx>
            <c:strRef>
              <c:f>'Datos Gráfico 74'!$E$3</c:f>
              <c:strCache>
                <c:ptCount val="1"/>
                <c:pt idx="0">
                  <c:v>80%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74'!$E$4:$E$103</c:f>
              <c:numCache>
                <c:formatCode>0%</c:formatCode>
                <c:ptCount val="100"/>
                <c:pt idx="0">
                  <c:v>0.2152659690760467</c:v>
                </c:pt>
                <c:pt idx="1">
                  <c:v>0.20940685476138465</c:v>
                </c:pt>
                <c:pt idx="2">
                  <c:v>0.19730521654490513</c:v>
                </c:pt>
                <c:pt idx="3">
                  <c:v>0.21068285356039029</c:v>
                </c:pt>
                <c:pt idx="4">
                  <c:v>0.1905523975029392</c:v>
                </c:pt>
                <c:pt idx="5">
                  <c:v>0.1722007715362831</c:v>
                </c:pt>
                <c:pt idx="6">
                  <c:v>0.16941488380278691</c:v>
                </c:pt>
                <c:pt idx="7">
                  <c:v>0.15498719998263358</c:v>
                </c:pt>
                <c:pt idx="8">
                  <c:v>0.13903908457603953</c:v>
                </c:pt>
                <c:pt idx="9">
                  <c:v>0.14402478550502934</c:v>
                </c:pt>
                <c:pt idx="10">
                  <c:v>0.16484592622021102</c:v>
                </c:pt>
                <c:pt idx="11">
                  <c:v>0.16677068117515856</c:v>
                </c:pt>
                <c:pt idx="12">
                  <c:v>0.15470556340331815</c:v>
                </c:pt>
                <c:pt idx="13">
                  <c:v>0.14065355375043032</c:v>
                </c:pt>
                <c:pt idx="14">
                  <c:v>0.12465998159184587</c:v>
                </c:pt>
                <c:pt idx="15">
                  <c:v>0.14459681552808284</c:v>
                </c:pt>
                <c:pt idx="16">
                  <c:v>0.15283525952503815</c:v>
                </c:pt>
                <c:pt idx="17">
                  <c:v>0.14996824477542622</c:v>
                </c:pt>
                <c:pt idx="18">
                  <c:v>0.14296642453644368</c:v>
                </c:pt>
                <c:pt idx="19">
                  <c:v>0.16010803735400642</c:v>
                </c:pt>
                <c:pt idx="20">
                  <c:v>0.12787102452960206</c:v>
                </c:pt>
                <c:pt idx="21">
                  <c:v>0.15220557241117155</c:v>
                </c:pt>
                <c:pt idx="22">
                  <c:v>0.13401430418796506</c:v>
                </c:pt>
                <c:pt idx="23">
                  <c:v>0.13513647288357789</c:v>
                </c:pt>
                <c:pt idx="24">
                  <c:v>0.13927575705523029</c:v>
                </c:pt>
                <c:pt idx="25">
                  <c:v>0.15398148249274415</c:v>
                </c:pt>
                <c:pt idx="26">
                  <c:v>0.13149708644676236</c:v>
                </c:pt>
                <c:pt idx="27">
                  <c:v>0.16091005973441966</c:v>
                </c:pt>
                <c:pt idx="28">
                  <c:v>0.11664215193885412</c:v>
                </c:pt>
                <c:pt idx="29">
                  <c:v>0.13688809221015072</c:v>
                </c:pt>
                <c:pt idx="30">
                  <c:v>0.13713505461665229</c:v>
                </c:pt>
                <c:pt idx="31">
                  <c:v>0.12147725191042176</c:v>
                </c:pt>
                <c:pt idx="32">
                  <c:v>0.1529533898536504</c:v>
                </c:pt>
                <c:pt idx="33">
                  <c:v>0.12590063938045379</c:v>
                </c:pt>
                <c:pt idx="34">
                  <c:v>0.15998626628055634</c:v>
                </c:pt>
                <c:pt idx="35">
                  <c:v>0.14301229017703682</c:v>
                </c:pt>
                <c:pt idx="36">
                  <c:v>0.15435806531071858</c:v>
                </c:pt>
                <c:pt idx="37">
                  <c:v>0.13212011021243888</c:v>
                </c:pt>
                <c:pt idx="38">
                  <c:v>0.12991088357982561</c:v>
                </c:pt>
                <c:pt idx="39">
                  <c:v>0.11983181425080625</c:v>
                </c:pt>
                <c:pt idx="40">
                  <c:v>0.1455523335484612</c:v>
                </c:pt>
                <c:pt idx="41">
                  <c:v>0.14687409489278166</c:v>
                </c:pt>
                <c:pt idx="42">
                  <c:v>0.14336766956645208</c:v>
                </c:pt>
                <c:pt idx="43">
                  <c:v>0.15989623929297553</c:v>
                </c:pt>
                <c:pt idx="44">
                  <c:v>0.1366644016864958</c:v>
                </c:pt>
                <c:pt idx="45">
                  <c:v>0.14019054368572373</c:v>
                </c:pt>
                <c:pt idx="46">
                  <c:v>0.12814080970552771</c:v>
                </c:pt>
                <c:pt idx="47">
                  <c:v>0.1299910392424288</c:v>
                </c:pt>
                <c:pt idx="48">
                  <c:v>0.13647195722853703</c:v>
                </c:pt>
                <c:pt idx="49">
                  <c:v>0.14806895333879597</c:v>
                </c:pt>
                <c:pt idx="50">
                  <c:v>0.13596063938397321</c:v>
                </c:pt>
                <c:pt idx="51">
                  <c:v>0.13110710745959203</c:v>
                </c:pt>
                <c:pt idx="52">
                  <c:v>0.14232011599862179</c:v>
                </c:pt>
                <c:pt idx="53">
                  <c:v>0.12566281456006251</c:v>
                </c:pt>
                <c:pt idx="54">
                  <c:v>0.14786965463442309</c:v>
                </c:pt>
                <c:pt idx="55">
                  <c:v>0.14003114643912082</c:v>
                </c:pt>
                <c:pt idx="56">
                  <c:v>0.1479739444207685</c:v>
                </c:pt>
                <c:pt idx="57">
                  <c:v>0.14933792264854251</c:v>
                </c:pt>
                <c:pt idx="58">
                  <c:v>0.14427243703989703</c:v>
                </c:pt>
                <c:pt idx="59">
                  <c:v>0.15773736161274074</c:v>
                </c:pt>
                <c:pt idx="60">
                  <c:v>0.15194988120643282</c:v>
                </c:pt>
                <c:pt idx="61">
                  <c:v>0.14389069076326735</c:v>
                </c:pt>
                <c:pt idx="62">
                  <c:v>0.1529704857725766</c:v>
                </c:pt>
                <c:pt idx="63">
                  <c:v>0.14841189226825913</c:v>
                </c:pt>
                <c:pt idx="64">
                  <c:v>0.14346202285518578</c:v>
                </c:pt>
                <c:pt idx="65">
                  <c:v>0.15002981648795527</c:v>
                </c:pt>
                <c:pt idx="66">
                  <c:v>0.14385277014286771</c:v>
                </c:pt>
                <c:pt idx="67">
                  <c:v>0.15221685524792353</c:v>
                </c:pt>
                <c:pt idx="68">
                  <c:v>0.15471093813137618</c:v>
                </c:pt>
                <c:pt idx="69">
                  <c:v>0.14574876555362853</c:v>
                </c:pt>
                <c:pt idx="70">
                  <c:v>0.16667843228853033</c:v>
                </c:pt>
                <c:pt idx="71">
                  <c:v>0.15756472170159569</c:v>
                </c:pt>
                <c:pt idx="72">
                  <c:v>0.17094251470400132</c:v>
                </c:pt>
                <c:pt idx="73">
                  <c:v>0.16352458568546846</c:v>
                </c:pt>
                <c:pt idx="74">
                  <c:v>0.1614265317629846</c:v>
                </c:pt>
                <c:pt idx="75">
                  <c:v>0.17371246232239604</c:v>
                </c:pt>
                <c:pt idx="76">
                  <c:v>0.15338993367172871</c:v>
                </c:pt>
                <c:pt idx="77">
                  <c:v>0.17226447816074525</c:v>
                </c:pt>
                <c:pt idx="78">
                  <c:v>0.16460528000127631</c:v>
                </c:pt>
                <c:pt idx="79">
                  <c:v>0.17361922639092595</c:v>
                </c:pt>
                <c:pt idx="80">
                  <c:v>0.17276551980765614</c:v>
                </c:pt>
                <c:pt idx="81">
                  <c:v>0.17614613751623248</c:v>
                </c:pt>
                <c:pt idx="82">
                  <c:v>0.18878642916578095</c:v>
                </c:pt>
                <c:pt idx="83">
                  <c:v>0.18099098897233398</c:v>
                </c:pt>
                <c:pt idx="84">
                  <c:v>0.18681653200815673</c:v>
                </c:pt>
                <c:pt idx="85">
                  <c:v>0.19270168153589978</c:v>
                </c:pt>
                <c:pt idx="86">
                  <c:v>0.18318768352168152</c:v>
                </c:pt>
                <c:pt idx="87">
                  <c:v>0.19406924562442246</c:v>
                </c:pt>
                <c:pt idx="88">
                  <c:v>0.18497124903193704</c:v>
                </c:pt>
                <c:pt idx="89">
                  <c:v>0.19798625119829333</c:v>
                </c:pt>
                <c:pt idx="90">
                  <c:v>0.20602774288320666</c:v>
                </c:pt>
                <c:pt idx="91">
                  <c:v>0.21768943202619434</c:v>
                </c:pt>
                <c:pt idx="92">
                  <c:v>0.22560498132240672</c:v>
                </c:pt>
                <c:pt idx="93">
                  <c:v>0.2317042225159742</c:v>
                </c:pt>
                <c:pt idx="94">
                  <c:v>0.22497754006044399</c:v>
                </c:pt>
                <c:pt idx="95">
                  <c:v>0.24571667285092777</c:v>
                </c:pt>
                <c:pt idx="96">
                  <c:v>0.25884989136100262</c:v>
                </c:pt>
                <c:pt idx="97">
                  <c:v>0.28271227556300521</c:v>
                </c:pt>
                <c:pt idx="98">
                  <c:v>0.29933520099537242</c:v>
                </c:pt>
                <c:pt idx="99">
                  <c:v>0.38764196969696968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5-4C69-A9B6-625755CB27E0}"/>
            </c:ext>
          </c:extLst>
        </c:ser>
        <c:ser>
          <c:idx val="3"/>
          <c:order val="3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74'!$F$4:$F$103</c:f>
              <c:numCache>
                <c:formatCode>0%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E5-4C69-A9B6-625755CB2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280752"/>
        <c:axId val="721272880"/>
      </c:lineChart>
      <c:catAx>
        <c:axId val="72128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1272880"/>
        <c:crosses val="autoZero"/>
        <c:auto val="1"/>
        <c:lblAlgn val="ctr"/>
        <c:lblOffset val="100"/>
        <c:tickLblSkip val="1"/>
        <c:noMultiLvlLbl val="0"/>
      </c:catAx>
      <c:valAx>
        <c:axId val="721272880"/>
        <c:scaling>
          <c:orientation val="minMax"/>
          <c:max val="0.4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128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74'!$H$3</c:f>
              <c:strCache>
                <c:ptCount val="1"/>
                <c:pt idx="0">
                  <c:v>100%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74'!$H$4:$H$103</c:f>
              <c:numCache>
                <c:formatCode>0%</c:formatCode>
                <c:ptCount val="100"/>
                <c:pt idx="0">
                  <c:v>-2.1747460384641572E-2</c:v>
                </c:pt>
                <c:pt idx="1">
                  <c:v>-4.3794935216864866E-2</c:v>
                </c:pt>
                <c:pt idx="2">
                  <c:v>-4.2196486552964957E-2</c:v>
                </c:pt>
                <c:pt idx="3">
                  <c:v>-3.0711187230777464E-2</c:v>
                </c:pt>
                <c:pt idx="4">
                  <c:v>-3.1759758046079049E-2</c:v>
                </c:pt>
                <c:pt idx="5">
                  <c:v>-3.5357842023906988E-2</c:v>
                </c:pt>
                <c:pt idx="6">
                  <c:v>-4.0688033219579013E-2</c:v>
                </c:pt>
                <c:pt idx="7">
                  <c:v>-3.9818667092017146E-2</c:v>
                </c:pt>
                <c:pt idx="8">
                  <c:v>-5.2860631626492301E-2</c:v>
                </c:pt>
                <c:pt idx="9">
                  <c:v>-5.5515492131493656E-2</c:v>
                </c:pt>
                <c:pt idx="10">
                  <c:v>-5.2465403083592606E-2</c:v>
                </c:pt>
                <c:pt idx="11">
                  <c:v>-5.3580554383944691E-2</c:v>
                </c:pt>
                <c:pt idx="12">
                  <c:v>-4.2640817976562037E-2</c:v>
                </c:pt>
                <c:pt idx="13">
                  <c:v>-3.3528654402706179E-2</c:v>
                </c:pt>
                <c:pt idx="14">
                  <c:v>-5.6280718793242097E-2</c:v>
                </c:pt>
                <c:pt idx="15">
                  <c:v>-3.8390238214448855E-2</c:v>
                </c:pt>
                <c:pt idx="16">
                  <c:v>-3.9463682087203647E-2</c:v>
                </c:pt>
                <c:pt idx="17">
                  <c:v>-5.3550606234161045E-2</c:v>
                </c:pt>
                <c:pt idx="18">
                  <c:v>-6.2610975189124701E-2</c:v>
                </c:pt>
                <c:pt idx="19">
                  <c:v>-4.8496425166073949E-2</c:v>
                </c:pt>
                <c:pt idx="20">
                  <c:v>-4.9663457488286843E-2</c:v>
                </c:pt>
                <c:pt idx="21">
                  <c:v>-5.5936633954382878E-2</c:v>
                </c:pt>
                <c:pt idx="22">
                  <c:v>-6.0576332696821063E-2</c:v>
                </c:pt>
                <c:pt idx="23">
                  <c:v>-5.345169778876336E-2</c:v>
                </c:pt>
                <c:pt idx="24">
                  <c:v>-3.510428944673849E-2</c:v>
                </c:pt>
                <c:pt idx="25">
                  <c:v>-4.3656865965728445E-2</c:v>
                </c:pt>
                <c:pt idx="26">
                  <c:v>-4.2048504556175287E-2</c:v>
                </c:pt>
                <c:pt idx="27">
                  <c:v>-5.2177473840389503E-2</c:v>
                </c:pt>
                <c:pt idx="28">
                  <c:v>-4.1038933490132885E-2</c:v>
                </c:pt>
                <c:pt idx="29">
                  <c:v>-5.1305935357784889E-2</c:v>
                </c:pt>
                <c:pt idx="30">
                  <c:v>-4.9161877754877924E-2</c:v>
                </c:pt>
                <c:pt idx="31">
                  <c:v>-3.2587396877301146E-2</c:v>
                </c:pt>
                <c:pt idx="32">
                  <c:v>-4.3447868677248223E-2</c:v>
                </c:pt>
                <c:pt idx="33">
                  <c:v>-4.3306567361030293E-2</c:v>
                </c:pt>
                <c:pt idx="34">
                  <c:v>-3.8504321434425247E-2</c:v>
                </c:pt>
                <c:pt idx="35">
                  <c:v>-5.0250566232216243E-2</c:v>
                </c:pt>
                <c:pt idx="36">
                  <c:v>-3.3873488222998377E-2</c:v>
                </c:pt>
                <c:pt idx="37">
                  <c:v>-4.7139778508464868E-2</c:v>
                </c:pt>
                <c:pt idx="38">
                  <c:v>-4.1241950530965341E-2</c:v>
                </c:pt>
                <c:pt idx="39">
                  <c:v>-4.118345190553014E-2</c:v>
                </c:pt>
                <c:pt idx="40">
                  <c:v>-2.4217422248400178E-2</c:v>
                </c:pt>
                <c:pt idx="41">
                  <c:v>-4.2694575402228818E-2</c:v>
                </c:pt>
                <c:pt idx="42">
                  <c:v>-3.3118551141822918E-2</c:v>
                </c:pt>
                <c:pt idx="43">
                  <c:v>-2.4775590142286977E-2</c:v>
                </c:pt>
                <c:pt idx="44">
                  <c:v>-3.2679329602200081E-2</c:v>
                </c:pt>
                <c:pt idx="45">
                  <c:v>-4.1361325003632141E-2</c:v>
                </c:pt>
                <c:pt idx="46">
                  <c:v>-2.8919331449649057E-2</c:v>
                </c:pt>
                <c:pt idx="47">
                  <c:v>-2.7508763716661919E-2</c:v>
                </c:pt>
                <c:pt idx="48">
                  <c:v>-3.2376502701356225E-2</c:v>
                </c:pt>
                <c:pt idx="49">
                  <c:v>-2.7322271979024076E-2</c:v>
                </c:pt>
                <c:pt idx="50">
                  <c:v>-2.1530370157887189E-2</c:v>
                </c:pt>
                <c:pt idx="51">
                  <c:v>-2.9915055849996972E-2</c:v>
                </c:pt>
                <c:pt idx="52">
                  <c:v>-2.9304765364991926E-2</c:v>
                </c:pt>
                <c:pt idx="53">
                  <c:v>-2.6824787016158647E-2</c:v>
                </c:pt>
                <c:pt idx="54">
                  <c:v>-1.9636157156211132E-2</c:v>
                </c:pt>
                <c:pt idx="55">
                  <c:v>-2.8538346187351033E-2</c:v>
                </c:pt>
                <c:pt idx="56">
                  <c:v>-1.7034448533721758E-2</c:v>
                </c:pt>
                <c:pt idx="57">
                  <c:v>-1.9664101310286519E-2</c:v>
                </c:pt>
                <c:pt idx="58">
                  <c:v>-1.7032442886428151E-2</c:v>
                </c:pt>
                <c:pt idx="59">
                  <c:v>-1.6836921737289477E-2</c:v>
                </c:pt>
                <c:pt idx="60">
                  <c:v>-2.3472802818858059E-2</c:v>
                </c:pt>
                <c:pt idx="61">
                  <c:v>-3.098427860508865E-2</c:v>
                </c:pt>
                <c:pt idx="62">
                  <c:v>-2.3553639155407688E-2</c:v>
                </c:pt>
                <c:pt idx="63">
                  <c:v>-1.8090895391604762E-2</c:v>
                </c:pt>
                <c:pt idx="64">
                  <c:v>-1.9939266647295242E-2</c:v>
                </c:pt>
                <c:pt idx="65">
                  <c:v>-2.0729338093884914E-2</c:v>
                </c:pt>
                <c:pt idx="66">
                  <c:v>-6.0458231500641144E-3</c:v>
                </c:pt>
                <c:pt idx="67">
                  <c:v>-8.1866732152114756E-3</c:v>
                </c:pt>
                <c:pt idx="68">
                  <c:v>-1.4975277205917915E-2</c:v>
                </c:pt>
                <c:pt idx="69">
                  <c:v>-1.6533207315382936E-2</c:v>
                </c:pt>
                <c:pt idx="70">
                  <c:v>-1.1003044855339752E-2</c:v>
                </c:pt>
                <c:pt idx="71">
                  <c:v>-1.1286265474495313E-2</c:v>
                </c:pt>
                <c:pt idx="72">
                  <c:v>-5.4401173549332334E-3</c:v>
                </c:pt>
                <c:pt idx="73">
                  <c:v>-3.6365584944484932E-3</c:v>
                </c:pt>
                <c:pt idx="74">
                  <c:v>-2.4894385471421875E-3</c:v>
                </c:pt>
                <c:pt idx="75">
                  <c:v>5.0472440033985351E-4</c:v>
                </c:pt>
                <c:pt idx="76">
                  <c:v>-4.8422264444011806E-3</c:v>
                </c:pt>
                <c:pt idx="77">
                  <c:v>7.7472640167020081E-3</c:v>
                </c:pt>
                <c:pt idx="78">
                  <c:v>3.0815381502041529E-3</c:v>
                </c:pt>
                <c:pt idx="79">
                  <c:v>6.5336573054272434E-3</c:v>
                </c:pt>
                <c:pt idx="80">
                  <c:v>1.3409425680426947E-2</c:v>
                </c:pt>
                <c:pt idx="81">
                  <c:v>9.4943355654226406E-3</c:v>
                </c:pt>
                <c:pt idx="82">
                  <c:v>9.1748414919736697E-3</c:v>
                </c:pt>
                <c:pt idx="83">
                  <c:v>1.6173645921870712E-2</c:v>
                </c:pt>
                <c:pt idx="84">
                  <c:v>1.9113765446161338E-2</c:v>
                </c:pt>
                <c:pt idx="85">
                  <c:v>2.0581052560123936E-2</c:v>
                </c:pt>
                <c:pt idx="86">
                  <c:v>2.4147181074103234E-2</c:v>
                </c:pt>
                <c:pt idx="87">
                  <c:v>2.5839509490133444E-2</c:v>
                </c:pt>
                <c:pt idx="88">
                  <c:v>3.1473102793476697E-2</c:v>
                </c:pt>
                <c:pt idx="89">
                  <c:v>3.029223122567368E-2</c:v>
                </c:pt>
                <c:pt idx="90">
                  <c:v>3.9124884279744844E-2</c:v>
                </c:pt>
                <c:pt idx="91">
                  <c:v>4.091159362493655E-2</c:v>
                </c:pt>
                <c:pt idx="92">
                  <c:v>4.7756337543704439E-2</c:v>
                </c:pt>
                <c:pt idx="93">
                  <c:v>5.9449285142475307E-2</c:v>
                </c:pt>
                <c:pt idx="94">
                  <c:v>5.9849804464485616E-2</c:v>
                </c:pt>
                <c:pt idx="95">
                  <c:v>6.8034300756295171E-2</c:v>
                </c:pt>
                <c:pt idx="96">
                  <c:v>7.6550111069289606E-2</c:v>
                </c:pt>
                <c:pt idx="97">
                  <c:v>8.680588840369545E-2</c:v>
                </c:pt>
                <c:pt idx="98">
                  <c:v>9.8530133777684922E-2</c:v>
                </c:pt>
                <c:pt idx="99">
                  <c:v>0.11036184714369589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D-48C8-A096-1C1515C3573D}"/>
            </c:ext>
          </c:extLst>
        </c:ser>
        <c:ser>
          <c:idx val="1"/>
          <c:order val="1"/>
          <c:tx>
            <c:strRef>
              <c:f>'Datos Gráfico 74'!$I$3</c:f>
              <c:strCache>
                <c:ptCount val="1"/>
                <c:pt idx="0">
                  <c:v>90%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74'!$I$4:$I$103</c:f>
              <c:numCache>
                <c:formatCode>0%</c:formatCode>
                <c:ptCount val="100"/>
                <c:pt idx="0">
                  <c:v>8.0427252081010703E-2</c:v>
                </c:pt>
                <c:pt idx="1">
                  <c:v>6.0584466450330866E-2</c:v>
                </c:pt>
                <c:pt idx="2">
                  <c:v>6.2023142825639255E-2</c:v>
                </c:pt>
                <c:pt idx="3">
                  <c:v>7.2359911547121514E-2</c:v>
                </c:pt>
                <c:pt idx="4">
                  <c:v>7.1416255903959017E-2</c:v>
                </c:pt>
                <c:pt idx="5">
                  <c:v>6.8177931264356825E-2</c:v>
                </c:pt>
                <c:pt idx="6">
                  <c:v>6.3380770102378831E-2</c:v>
                </c:pt>
                <c:pt idx="7">
                  <c:v>6.4163279143182358E-2</c:v>
                </c:pt>
                <c:pt idx="8">
                  <c:v>5.2425444727636224E-2</c:v>
                </c:pt>
                <c:pt idx="9">
                  <c:v>5.0036095474289242E-2</c:v>
                </c:pt>
                <c:pt idx="10">
                  <c:v>5.2781102173054352E-2</c:v>
                </c:pt>
                <c:pt idx="11">
                  <c:v>5.1777501054449754E-2</c:v>
                </c:pt>
                <c:pt idx="12">
                  <c:v>6.1623201837395135E-2</c:v>
                </c:pt>
                <c:pt idx="13">
                  <c:v>6.9824223113304523E-2</c:v>
                </c:pt>
                <c:pt idx="14">
                  <c:v>4.9347376659256863E-2</c:v>
                </c:pt>
                <c:pt idx="15">
                  <c:v>6.5448785606995977E-2</c:v>
                </c:pt>
                <c:pt idx="16">
                  <c:v>6.4482686121516739E-2</c:v>
                </c:pt>
                <c:pt idx="17">
                  <c:v>5.1804454389255086E-2</c:v>
                </c:pt>
                <c:pt idx="18">
                  <c:v>4.3650145308991008E-2</c:v>
                </c:pt>
                <c:pt idx="19">
                  <c:v>5.6353175299847673E-2</c:v>
                </c:pt>
                <c:pt idx="20">
                  <c:v>5.5302920661938891E-2</c:v>
                </c:pt>
                <c:pt idx="21">
                  <c:v>4.9657055314885803E-2</c:v>
                </c:pt>
                <c:pt idx="22">
                  <c:v>4.5480993524033196E-2</c:v>
                </c:pt>
                <c:pt idx="23">
                  <c:v>5.1893573390893781E-2</c:v>
                </c:pt>
                <c:pt idx="24">
                  <c:v>6.8405829995434819E-2</c:v>
                </c:pt>
                <c:pt idx="25">
                  <c:v>6.0708863656947692E-2</c:v>
                </c:pt>
                <c:pt idx="26">
                  <c:v>6.2156419142979778E-2</c:v>
                </c:pt>
                <c:pt idx="27">
                  <c:v>5.3039869705735473E-2</c:v>
                </c:pt>
                <c:pt idx="28">
                  <c:v>6.3064680745753054E-2</c:v>
                </c:pt>
                <c:pt idx="29">
                  <c:v>5.3825310865949084E-2</c:v>
                </c:pt>
                <c:pt idx="30">
                  <c:v>5.5754780136295937E-2</c:v>
                </c:pt>
                <c:pt idx="31">
                  <c:v>7.0670807918539524E-2</c:v>
                </c:pt>
                <c:pt idx="32">
                  <c:v>6.0896659613254668E-2</c:v>
                </c:pt>
                <c:pt idx="33">
                  <c:v>6.1023830766644686E-2</c:v>
                </c:pt>
                <c:pt idx="34">
                  <c:v>6.5346386956689886E-2</c:v>
                </c:pt>
                <c:pt idx="35">
                  <c:v>5.4774490391005383E-2</c:v>
                </c:pt>
                <c:pt idx="36">
                  <c:v>6.9514194509185862E-2</c:v>
                </c:pt>
                <c:pt idx="37">
                  <c:v>5.7573796981650743E-2</c:v>
                </c:pt>
                <c:pt idx="38">
                  <c:v>6.2881617875715654E-2</c:v>
                </c:pt>
                <c:pt idx="39">
                  <c:v>6.2934727989209488E-2</c:v>
                </c:pt>
                <c:pt idx="40">
                  <c:v>7.8204089896740228E-2</c:v>
                </c:pt>
                <c:pt idx="41">
                  <c:v>6.1575218766358034E-2</c:v>
                </c:pt>
                <c:pt idx="42">
                  <c:v>7.0193382407730584E-2</c:v>
                </c:pt>
                <c:pt idx="43">
                  <c:v>7.7701449576403209E-2</c:v>
                </c:pt>
                <c:pt idx="44">
                  <c:v>7.0588226425107953E-2</c:v>
                </c:pt>
                <c:pt idx="45">
                  <c:v>6.277495278221705E-2</c:v>
                </c:pt>
                <c:pt idx="46">
                  <c:v>7.3972982905031515E-2</c:v>
                </c:pt>
                <c:pt idx="47">
                  <c:v>7.524176013221015E-2</c:v>
                </c:pt>
                <c:pt idx="48">
                  <c:v>7.0861147568779398E-2</c:v>
                </c:pt>
                <c:pt idx="49">
                  <c:v>7.5409820619775025E-2</c:v>
                </c:pt>
                <c:pt idx="50">
                  <c:v>8.062260106609051E-2</c:v>
                </c:pt>
                <c:pt idx="51">
                  <c:v>7.3076981924837497E-2</c:v>
                </c:pt>
                <c:pt idx="52">
                  <c:v>7.3625575855249495E-2</c:v>
                </c:pt>
                <c:pt idx="53">
                  <c:v>7.5857893072747137E-2</c:v>
                </c:pt>
                <c:pt idx="54">
                  <c:v>8.2327522938142342E-2</c:v>
                </c:pt>
                <c:pt idx="55">
                  <c:v>7.4315296834565087E-2</c:v>
                </c:pt>
                <c:pt idx="56">
                  <c:v>8.4668692610326973E-2</c:v>
                </c:pt>
                <c:pt idx="57">
                  <c:v>8.2302130574718649E-2</c:v>
                </c:pt>
                <c:pt idx="58">
                  <c:v>8.4670453458129277E-2</c:v>
                </c:pt>
                <c:pt idx="59">
                  <c:v>8.484724887701027E-2</c:v>
                </c:pt>
                <c:pt idx="60">
                  <c:v>7.8874982634722979E-2</c:v>
                </c:pt>
                <c:pt idx="61">
                  <c:v>7.2114149255420215E-2</c:v>
                </c:pt>
                <c:pt idx="62">
                  <c:v>7.8801608348137056E-2</c:v>
                </c:pt>
                <c:pt idx="63">
                  <c:v>8.3718529019439311E-2</c:v>
                </c:pt>
                <c:pt idx="64">
                  <c:v>8.2054660017434278E-2</c:v>
                </c:pt>
                <c:pt idx="65">
                  <c:v>8.1343853581579278E-2</c:v>
                </c:pt>
                <c:pt idx="66">
                  <c:v>9.4558711121210975E-2</c:v>
                </c:pt>
                <c:pt idx="67">
                  <c:v>9.263214293687351E-2</c:v>
                </c:pt>
                <c:pt idx="68">
                  <c:v>8.6522051076988432E-2</c:v>
                </c:pt>
                <c:pt idx="69">
                  <c:v>8.5120420278047559E-2</c:v>
                </c:pt>
                <c:pt idx="70">
                  <c:v>9.0097210264835276E-2</c:v>
                </c:pt>
                <c:pt idx="71">
                  <c:v>8.9842174815581918E-2</c:v>
                </c:pt>
                <c:pt idx="72">
                  <c:v>9.5104121601233174E-2</c:v>
                </c:pt>
                <c:pt idx="73">
                  <c:v>9.6726968748660352E-2</c:v>
                </c:pt>
                <c:pt idx="74">
                  <c:v>9.7759461656185973E-2</c:v>
                </c:pt>
                <c:pt idx="75">
                  <c:v>0.10045386634743633</c:v>
                </c:pt>
                <c:pt idx="76">
                  <c:v>9.5641785044167468E-2</c:v>
                </c:pt>
                <c:pt idx="77">
                  <c:v>0.10697249771153443</c:v>
                </c:pt>
                <c:pt idx="78">
                  <c:v>0.10277362241436093</c:v>
                </c:pt>
                <c:pt idx="79">
                  <c:v>0.10588006303209997</c:v>
                </c:pt>
                <c:pt idx="80">
                  <c:v>0.11206855713217714</c:v>
                </c:pt>
                <c:pt idx="81">
                  <c:v>0.10854482856878472</c:v>
                </c:pt>
                <c:pt idx="82">
                  <c:v>0.10825708570689334</c:v>
                </c:pt>
                <c:pt idx="83">
                  <c:v>0.11455638171852307</c:v>
                </c:pt>
                <c:pt idx="84">
                  <c:v>0.11720229070598678</c:v>
                </c:pt>
                <c:pt idx="85">
                  <c:v>0.11852307784691833</c:v>
                </c:pt>
                <c:pt idx="86">
                  <c:v>0.12173231037787095</c:v>
                </c:pt>
                <c:pt idx="87">
                  <c:v>0.12325543818241505</c:v>
                </c:pt>
                <c:pt idx="88">
                  <c:v>0.12832576338962615</c:v>
                </c:pt>
                <c:pt idx="89">
                  <c:v>0.1272629807950946</c:v>
                </c:pt>
                <c:pt idx="90">
                  <c:v>0.13521250042810939</c:v>
                </c:pt>
                <c:pt idx="91">
                  <c:v>0.13682038481498118</c:v>
                </c:pt>
                <c:pt idx="92">
                  <c:v>0.14298075120075346</c:v>
                </c:pt>
                <c:pt idx="93">
                  <c:v>0.15350437868152175</c:v>
                </c:pt>
                <c:pt idx="94">
                  <c:v>0.1538647164804941</c:v>
                </c:pt>
                <c:pt idx="95">
                  <c:v>0.16123077522259865</c:v>
                </c:pt>
                <c:pt idx="96">
                  <c:v>0.16889509996236063</c:v>
                </c:pt>
                <c:pt idx="97">
                  <c:v>0.17812536754932895</c:v>
                </c:pt>
                <c:pt idx="98">
                  <c:v>0.18867708805677902</c:v>
                </c:pt>
                <c:pt idx="99">
                  <c:v>0.19932567830169468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D-48C8-A096-1C1515C3573D}"/>
            </c:ext>
          </c:extLst>
        </c:ser>
        <c:ser>
          <c:idx val="2"/>
          <c:order val="2"/>
          <c:tx>
            <c:strRef>
              <c:f>'Datos Gráfico 74'!$J$3</c:f>
              <c:strCache>
                <c:ptCount val="1"/>
                <c:pt idx="0">
                  <c:v>80%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74'!$J$4:$J$103</c:f>
              <c:numCache>
                <c:formatCode>0%</c:formatCode>
                <c:ptCount val="100"/>
                <c:pt idx="0">
                  <c:v>0.18260196454666297</c:v>
                </c:pt>
                <c:pt idx="1">
                  <c:v>0.16496405182650814</c:v>
                </c:pt>
                <c:pt idx="2">
                  <c:v>0.16624277220424347</c:v>
                </c:pt>
                <c:pt idx="3">
                  <c:v>0.17543101032502059</c:v>
                </c:pt>
                <c:pt idx="4">
                  <c:v>0.17459226985399709</c:v>
                </c:pt>
                <c:pt idx="5">
                  <c:v>0.17171370455262064</c:v>
                </c:pt>
                <c:pt idx="6">
                  <c:v>0.16744957342433681</c:v>
                </c:pt>
                <c:pt idx="7">
                  <c:v>0.16814511176981362</c:v>
                </c:pt>
                <c:pt idx="8">
                  <c:v>0.15771152108176459</c:v>
                </c:pt>
                <c:pt idx="9">
                  <c:v>0.15558755510462693</c:v>
                </c:pt>
                <c:pt idx="10">
                  <c:v>0.15802760742970118</c:v>
                </c:pt>
                <c:pt idx="11">
                  <c:v>0.15713555649284419</c:v>
                </c:pt>
                <c:pt idx="12">
                  <c:v>0.16588734561875035</c:v>
                </c:pt>
                <c:pt idx="13">
                  <c:v>0.1731771006293151</c:v>
                </c:pt>
                <c:pt idx="14">
                  <c:v>0.15497547211175569</c:v>
                </c:pt>
                <c:pt idx="15">
                  <c:v>0.16928780942844093</c:v>
                </c:pt>
                <c:pt idx="16">
                  <c:v>0.16842905433023714</c:v>
                </c:pt>
                <c:pt idx="17">
                  <c:v>0.15715951501267122</c:v>
                </c:pt>
                <c:pt idx="18">
                  <c:v>0.14991126580710656</c:v>
                </c:pt>
                <c:pt idx="19">
                  <c:v>0.16120288089248375</c:v>
                </c:pt>
                <c:pt idx="20">
                  <c:v>0.16026929881216476</c:v>
                </c:pt>
                <c:pt idx="21">
                  <c:v>0.1552507445841545</c:v>
                </c:pt>
                <c:pt idx="22">
                  <c:v>0.15153872914332459</c:v>
                </c:pt>
                <c:pt idx="23">
                  <c:v>0.15723874316977013</c:v>
                </c:pt>
                <c:pt idx="24">
                  <c:v>0.17191625894010867</c:v>
                </c:pt>
                <c:pt idx="25">
                  <c:v>0.16507448571436562</c:v>
                </c:pt>
                <c:pt idx="26">
                  <c:v>0.16636122076957227</c:v>
                </c:pt>
                <c:pt idx="27">
                  <c:v>0.15825771804925295</c:v>
                </c:pt>
                <c:pt idx="28">
                  <c:v>0.16716876017018459</c:v>
                </c:pt>
                <c:pt idx="29">
                  <c:v>0.15895543819604513</c:v>
                </c:pt>
                <c:pt idx="30">
                  <c:v>0.16067068584237204</c:v>
                </c:pt>
                <c:pt idx="31">
                  <c:v>0.17392981505221439</c:v>
                </c:pt>
                <c:pt idx="32">
                  <c:v>0.16524136028857214</c:v>
                </c:pt>
                <c:pt idx="33">
                  <c:v>0.16535448750274775</c:v>
                </c:pt>
                <c:pt idx="34">
                  <c:v>0.16919672701757485</c:v>
                </c:pt>
                <c:pt idx="35">
                  <c:v>0.15979929271832147</c:v>
                </c:pt>
                <c:pt idx="36">
                  <c:v>0.17290154333148569</c:v>
                </c:pt>
                <c:pt idx="37">
                  <c:v>0.16228817719322811</c:v>
                </c:pt>
                <c:pt idx="38">
                  <c:v>0.16700596959041608</c:v>
                </c:pt>
                <c:pt idx="39">
                  <c:v>0.16705290788394911</c:v>
                </c:pt>
                <c:pt idx="40">
                  <c:v>0.18062636897421266</c:v>
                </c:pt>
                <c:pt idx="41">
                  <c:v>0.16584450799239894</c:v>
                </c:pt>
                <c:pt idx="42">
                  <c:v>0.17350531595728411</c:v>
                </c:pt>
                <c:pt idx="43">
                  <c:v>0.18017923114586271</c:v>
                </c:pt>
                <c:pt idx="44">
                  <c:v>0.17385653631823994</c:v>
                </c:pt>
                <c:pt idx="45">
                  <c:v>0.16691123056806625</c:v>
                </c:pt>
                <c:pt idx="46">
                  <c:v>0.17686453484028075</c:v>
                </c:pt>
                <c:pt idx="47">
                  <c:v>0.17799298902667046</c:v>
                </c:pt>
                <c:pt idx="48">
                  <c:v>0.17409879783891502</c:v>
                </c:pt>
                <c:pt idx="49">
                  <c:v>0.17814258621409065</c:v>
                </c:pt>
                <c:pt idx="50">
                  <c:v>0.18277557229006819</c:v>
                </c:pt>
                <c:pt idx="51">
                  <c:v>0.17606835446237851</c:v>
                </c:pt>
                <c:pt idx="52">
                  <c:v>0.1765559170754909</c:v>
                </c:pt>
                <c:pt idx="53">
                  <c:v>0.17854057316165289</c:v>
                </c:pt>
                <c:pt idx="54">
                  <c:v>0.1842912030324958</c:v>
                </c:pt>
                <c:pt idx="55">
                  <c:v>0.17716957851254447</c:v>
                </c:pt>
                <c:pt idx="56">
                  <c:v>0.1863724411730226</c:v>
                </c:pt>
                <c:pt idx="57">
                  <c:v>0.18426895661313542</c:v>
                </c:pt>
                <c:pt idx="58">
                  <c:v>0.18637392970949568</c:v>
                </c:pt>
                <c:pt idx="59">
                  <c:v>0.18653082144059652</c:v>
                </c:pt>
                <c:pt idx="60">
                  <c:v>0.18122213662368497</c:v>
                </c:pt>
                <c:pt idx="61">
                  <c:v>0.17521257711592908</c:v>
                </c:pt>
                <c:pt idx="62">
                  <c:v>0.18115685585168181</c:v>
                </c:pt>
                <c:pt idx="63">
                  <c:v>0.18552739531067738</c:v>
                </c:pt>
                <c:pt idx="64">
                  <c:v>0.18404858668216381</c:v>
                </c:pt>
                <c:pt idx="65">
                  <c:v>0.18341652952489207</c:v>
                </c:pt>
                <c:pt idx="66">
                  <c:v>0.19516324539248606</c:v>
                </c:pt>
                <c:pt idx="67">
                  <c:v>0.19345095908895851</c:v>
                </c:pt>
                <c:pt idx="68">
                  <c:v>0.18801937935989477</c:v>
                </c:pt>
                <c:pt idx="69">
                  <c:v>0.18677353643499106</c:v>
                </c:pt>
                <c:pt idx="70">
                  <c:v>0.19119795903859976</c:v>
                </c:pt>
                <c:pt idx="71">
                  <c:v>0.19097108074908989</c:v>
                </c:pt>
                <c:pt idx="72">
                  <c:v>0.1956479061160534</c:v>
                </c:pt>
                <c:pt idx="73">
                  <c:v>0.19709092467955588</c:v>
                </c:pt>
                <c:pt idx="74">
                  <c:v>0.19800836185951412</c:v>
                </c:pt>
                <c:pt idx="75">
                  <c:v>0.20040343675327674</c:v>
                </c:pt>
                <c:pt idx="76">
                  <c:v>0.19612621884447906</c:v>
                </c:pt>
                <c:pt idx="77">
                  <c:v>0.20619773140636685</c:v>
                </c:pt>
                <c:pt idx="78">
                  <c:v>0.20246530987988906</c:v>
                </c:pt>
                <c:pt idx="79">
                  <c:v>0.20522684966341362</c:v>
                </c:pt>
                <c:pt idx="80">
                  <c:v>0.21072731848496287</c:v>
                </c:pt>
                <c:pt idx="81">
                  <c:v>0.20759568877262505</c:v>
                </c:pt>
                <c:pt idx="82">
                  <c:v>0.20733966946666671</c:v>
                </c:pt>
                <c:pt idx="83">
                  <c:v>0.21293911751517544</c:v>
                </c:pt>
                <c:pt idx="84">
                  <c:v>0.21529114328434029</c:v>
                </c:pt>
                <c:pt idx="85">
                  <c:v>0.21646477677669576</c:v>
                </c:pt>
                <c:pt idx="86">
                  <c:v>0.2193177448592826</c:v>
                </c:pt>
                <c:pt idx="87">
                  <c:v>0.22067136687469666</c:v>
                </c:pt>
                <c:pt idx="88">
                  <c:v>0.22517842398577559</c:v>
                </c:pt>
                <c:pt idx="89">
                  <c:v>0.22423373036451552</c:v>
                </c:pt>
                <c:pt idx="90">
                  <c:v>0.23130011657647392</c:v>
                </c:pt>
                <c:pt idx="91">
                  <c:v>0.23272942324233434</c:v>
                </c:pt>
                <c:pt idx="92">
                  <c:v>0.23820516485780249</c:v>
                </c:pt>
                <c:pt idx="93">
                  <c:v>0.24755947222056823</c:v>
                </c:pt>
                <c:pt idx="94">
                  <c:v>0.24787984357158849</c:v>
                </c:pt>
                <c:pt idx="95">
                  <c:v>0.25442744060503614</c:v>
                </c:pt>
                <c:pt idx="96">
                  <c:v>0.26124008885543171</c:v>
                </c:pt>
                <c:pt idx="97">
                  <c:v>0.26944484669496244</c:v>
                </c:pt>
                <c:pt idx="98">
                  <c:v>0.27882404233587316</c:v>
                </c:pt>
                <c:pt idx="99">
                  <c:v>0.28828950945969345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D-48C8-A096-1C1515C3573D}"/>
            </c:ext>
          </c:extLst>
        </c:ser>
        <c:ser>
          <c:idx val="3"/>
          <c:order val="3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74'!$K$4:$K$103</c:f>
              <c:numCache>
                <c:formatCode>0%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1D-48C8-A096-1C1515C35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280752"/>
        <c:axId val="721272880"/>
      </c:lineChart>
      <c:catAx>
        <c:axId val="72128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1272880"/>
        <c:crosses val="autoZero"/>
        <c:auto val="1"/>
        <c:lblAlgn val="ctr"/>
        <c:lblOffset val="100"/>
        <c:tickLblSkip val="1"/>
        <c:noMultiLvlLbl val="0"/>
      </c:catAx>
      <c:valAx>
        <c:axId val="721272880"/>
        <c:scaling>
          <c:orientation val="minMax"/>
          <c:max val="0.4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128075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74'!$H$3</c:f>
              <c:strCache>
                <c:ptCount val="1"/>
                <c:pt idx="0">
                  <c:v>100%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74'!$M$4:$M$103</c:f>
              <c:numCache>
                <c:formatCode>0%</c:formatCode>
                <c:ptCount val="100"/>
                <c:pt idx="0">
                  <c:v>-3.3056169085311525E-2</c:v>
                </c:pt>
                <c:pt idx="1">
                  <c:v>1.3003290251894705E-2</c:v>
                </c:pt>
                <c:pt idx="2">
                  <c:v>-2.8442554587670966E-2</c:v>
                </c:pt>
                <c:pt idx="3">
                  <c:v>-2.1989786040488124E-2</c:v>
                </c:pt>
                <c:pt idx="4">
                  <c:v>-2.5534118934160289E-2</c:v>
                </c:pt>
                <c:pt idx="5">
                  <c:v>-4.5991902939279884E-2</c:v>
                </c:pt>
                <c:pt idx="6">
                  <c:v>-4.6673792532118022E-2</c:v>
                </c:pt>
                <c:pt idx="7">
                  <c:v>-4.8961350244681914E-2</c:v>
                </c:pt>
                <c:pt idx="8">
                  <c:v>-4.3490011149062618E-2</c:v>
                </c:pt>
                <c:pt idx="9">
                  <c:v>-1.3633206034558736E-2</c:v>
                </c:pt>
                <c:pt idx="10">
                  <c:v>-4.6147848739898294E-2</c:v>
                </c:pt>
                <c:pt idx="11">
                  <c:v>-2.3055230429529543E-2</c:v>
                </c:pt>
                <c:pt idx="12">
                  <c:v>-7.1391051468581629E-2</c:v>
                </c:pt>
                <c:pt idx="13">
                  <c:v>-6.8782366459431005E-2</c:v>
                </c:pt>
                <c:pt idx="14">
                  <c:v>-6.5544007133893079E-2</c:v>
                </c:pt>
                <c:pt idx="15">
                  <c:v>-6.2919288087151873E-2</c:v>
                </c:pt>
                <c:pt idx="16">
                  <c:v>-4.968044868721308E-2</c:v>
                </c:pt>
                <c:pt idx="17">
                  <c:v>-6.3103964774597399E-2</c:v>
                </c:pt>
                <c:pt idx="18">
                  <c:v>-6.1593113130023504E-2</c:v>
                </c:pt>
                <c:pt idx="19">
                  <c:v>-7.068905638981661E-2</c:v>
                </c:pt>
                <c:pt idx="20">
                  <c:v>-4.6927108562297197E-2</c:v>
                </c:pt>
                <c:pt idx="21">
                  <c:v>-6.769825428829078E-2</c:v>
                </c:pt>
                <c:pt idx="22">
                  <c:v>-4.8771907425731058E-2</c:v>
                </c:pt>
                <c:pt idx="23">
                  <c:v>-6.6814904868239156E-2</c:v>
                </c:pt>
                <c:pt idx="24">
                  <c:v>-4.2158324830154449E-2</c:v>
                </c:pt>
                <c:pt idx="25">
                  <c:v>-4.2581106454219426E-2</c:v>
                </c:pt>
                <c:pt idx="26">
                  <c:v>-6.1505602347672904E-2</c:v>
                </c:pt>
                <c:pt idx="27">
                  <c:v>-6.963824601709076E-2</c:v>
                </c:pt>
                <c:pt idx="28">
                  <c:v>-8.2479871689865383E-2</c:v>
                </c:pt>
                <c:pt idx="29">
                  <c:v>-5.4476998692432187E-2</c:v>
                </c:pt>
                <c:pt idx="30">
                  <c:v>-6.3498164992209102E-2</c:v>
                </c:pt>
                <c:pt idx="31">
                  <c:v>-7.2005985668469344E-2</c:v>
                </c:pt>
                <c:pt idx="32">
                  <c:v>-3.634236220322281E-2</c:v>
                </c:pt>
                <c:pt idx="33">
                  <c:v>-6.3312258607675254E-2</c:v>
                </c:pt>
                <c:pt idx="34">
                  <c:v>-7.2877419529940646E-2</c:v>
                </c:pt>
                <c:pt idx="35">
                  <c:v>-4.631457515439831E-2</c:v>
                </c:pt>
                <c:pt idx="36">
                  <c:v>-3.6261090467884984E-2</c:v>
                </c:pt>
                <c:pt idx="37">
                  <c:v>-4.5803857196815893E-2</c:v>
                </c:pt>
                <c:pt idx="38">
                  <c:v>-4.3044188423139798E-2</c:v>
                </c:pt>
                <c:pt idx="39">
                  <c:v>-4.6818707312107966E-2</c:v>
                </c:pt>
                <c:pt idx="40">
                  <c:v>-6.4640441124656473E-2</c:v>
                </c:pt>
                <c:pt idx="41">
                  <c:v>-6.4403326707963032E-2</c:v>
                </c:pt>
                <c:pt idx="42">
                  <c:v>-7.1501229724577217E-2</c:v>
                </c:pt>
                <c:pt idx="43">
                  <c:v>-4.7635858881676554E-2</c:v>
                </c:pt>
                <c:pt idx="44">
                  <c:v>-6.7442233998828538E-2</c:v>
                </c:pt>
                <c:pt idx="45">
                  <c:v>-2.2102822949022473E-2</c:v>
                </c:pt>
                <c:pt idx="46">
                  <c:v>-3.7902490795715435E-2</c:v>
                </c:pt>
                <c:pt idx="47">
                  <c:v>-4.1443553112812996E-2</c:v>
                </c:pt>
                <c:pt idx="48">
                  <c:v>-4.6599691474093714E-2</c:v>
                </c:pt>
                <c:pt idx="49">
                  <c:v>-5.6173493933938355E-2</c:v>
                </c:pt>
                <c:pt idx="50">
                  <c:v>-6.7996850902440273E-2</c:v>
                </c:pt>
                <c:pt idx="51">
                  <c:v>-3.1237306838167181E-2</c:v>
                </c:pt>
                <c:pt idx="52">
                  <c:v>-6.638692331335988E-2</c:v>
                </c:pt>
                <c:pt idx="53">
                  <c:v>-4.4464847289486707E-2</c:v>
                </c:pt>
                <c:pt idx="54">
                  <c:v>-4.2665947330964654E-2</c:v>
                </c:pt>
                <c:pt idx="55">
                  <c:v>-2.649409521004506E-2</c:v>
                </c:pt>
                <c:pt idx="56">
                  <c:v>-4.3896927056206354E-2</c:v>
                </c:pt>
                <c:pt idx="57">
                  <c:v>-5.092927516439711E-2</c:v>
                </c:pt>
                <c:pt idx="58">
                  <c:v>-3.8724730483569329E-2</c:v>
                </c:pt>
                <c:pt idx="59">
                  <c:v>-5.3315279088345761E-2</c:v>
                </c:pt>
                <c:pt idx="60">
                  <c:v>-2.2717017296561864E-2</c:v>
                </c:pt>
                <c:pt idx="61">
                  <c:v>-1.1665241967418792E-2</c:v>
                </c:pt>
                <c:pt idx="62">
                  <c:v>-1.6902582619178742E-2</c:v>
                </c:pt>
                <c:pt idx="63">
                  <c:v>-2.385464081455432E-2</c:v>
                </c:pt>
                <c:pt idx="64">
                  <c:v>-3.235437947446914E-2</c:v>
                </c:pt>
                <c:pt idx="65">
                  <c:v>-3.6907923171189301E-2</c:v>
                </c:pt>
                <c:pt idx="66">
                  <c:v>-2.5279898698120157E-2</c:v>
                </c:pt>
                <c:pt idx="67">
                  <c:v>-2.2328763278173031E-2</c:v>
                </c:pt>
                <c:pt idx="68">
                  <c:v>-1.123996859369571E-2</c:v>
                </c:pt>
                <c:pt idx="69">
                  <c:v>-3.6796262053185216E-2</c:v>
                </c:pt>
                <c:pt idx="70">
                  <c:v>7.2479996515061934E-3</c:v>
                </c:pt>
                <c:pt idx="71">
                  <c:v>-1.1998893777388128E-2</c:v>
                </c:pt>
                <c:pt idx="72">
                  <c:v>-5.5582272791457089E-3</c:v>
                </c:pt>
                <c:pt idx="73">
                  <c:v>-6.8729485439713231E-3</c:v>
                </c:pt>
                <c:pt idx="74">
                  <c:v>2.1187638243200003E-3</c:v>
                </c:pt>
                <c:pt idx="75">
                  <c:v>5.3602594916326157E-3</c:v>
                </c:pt>
                <c:pt idx="76">
                  <c:v>1.1868026849397478E-2</c:v>
                </c:pt>
                <c:pt idx="77">
                  <c:v>-2.204923160745869E-2</c:v>
                </c:pt>
                <c:pt idx="78">
                  <c:v>6.3445113783148878E-3</c:v>
                </c:pt>
                <c:pt idx="79">
                  <c:v>1.0393501206880311E-2</c:v>
                </c:pt>
                <c:pt idx="80">
                  <c:v>1.0507133732612466E-2</c:v>
                </c:pt>
                <c:pt idx="81">
                  <c:v>2.0168157885205078E-2</c:v>
                </c:pt>
                <c:pt idx="82">
                  <c:v>1.262126357514577E-2</c:v>
                </c:pt>
                <c:pt idx="83">
                  <c:v>1.3025368532559157E-2</c:v>
                </c:pt>
                <c:pt idx="84">
                  <c:v>2.8153395014933653E-2</c:v>
                </c:pt>
                <c:pt idx="85">
                  <c:v>9.9250444624830458E-3</c:v>
                </c:pt>
                <c:pt idx="86">
                  <c:v>1.7363832207239183E-2</c:v>
                </c:pt>
                <c:pt idx="87">
                  <c:v>3.4187845517294667E-2</c:v>
                </c:pt>
                <c:pt idx="88">
                  <c:v>4.5582907425034971E-2</c:v>
                </c:pt>
                <c:pt idx="89">
                  <c:v>3.4855641662281799E-2</c:v>
                </c:pt>
                <c:pt idx="90">
                  <c:v>4.5857488479416252E-2</c:v>
                </c:pt>
                <c:pt idx="91">
                  <c:v>4.9225987028805512E-2</c:v>
                </c:pt>
                <c:pt idx="92">
                  <c:v>6.4970601296740385E-2</c:v>
                </c:pt>
                <c:pt idx="93">
                  <c:v>6.6243761051510738E-2</c:v>
                </c:pt>
                <c:pt idx="94">
                  <c:v>8.675775230956885E-2</c:v>
                </c:pt>
                <c:pt idx="95">
                  <c:v>9.9339036285276655E-2</c:v>
                </c:pt>
                <c:pt idx="96">
                  <c:v>9.3699647695739852E-2</c:v>
                </c:pt>
                <c:pt idx="97">
                  <c:v>0.1089981459570816</c:v>
                </c:pt>
                <c:pt idx="98">
                  <c:v>0.10847106838046816</c:v>
                </c:pt>
                <c:pt idx="99">
                  <c:v>0.12423478448056048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4-40B8-B25E-FEAAE4F9A8E8}"/>
            </c:ext>
          </c:extLst>
        </c:ser>
        <c:ser>
          <c:idx val="1"/>
          <c:order val="1"/>
          <c:tx>
            <c:strRef>
              <c:f>'Datos Gráfico 74'!$I$3</c:f>
              <c:strCache>
                <c:ptCount val="1"/>
                <c:pt idx="0">
                  <c:v>90%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74'!$N$4:$N$103</c:f>
              <c:numCache>
                <c:formatCode>0%</c:formatCode>
                <c:ptCount val="100"/>
                <c:pt idx="0">
                  <c:v>7.0249447823219624E-2</c:v>
                </c:pt>
                <c:pt idx="1">
                  <c:v>0.11170329679548598</c:v>
                </c:pt>
                <c:pt idx="2">
                  <c:v>7.4401700871096085E-2</c:v>
                </c:pt>
                <c:pt idx="3">
                  <c:v>8.0209192563560711E-2</c:v>
                </c:pt>
                <c:pt idx="4">
                  <c:v>7.7019226894265005E-2</c:v>
                </c:pt>
                <c:pt idx="5">
                  <c:v>5.8607482370561549E-2</c:v>
                </c:pt>
                <c:pt idx="6">
                  <c:v>5.7993774573434374E-2</c:v>
                </c:pt>
                <c:pt idx="7">
                  <c:v>5.5934428100612062E-2</c:v>
                </c:pt>
                <c:pt idx="8">
                  <c:v>6.0858911173882042E-2</c:v>
                </c:pt>
                <c:pt idx="9">
                  <c:v>8.7729975773213439E-2</c:v>
                </c:pt>
                <c:pt idx="10">
                  <c:v>5.8466803085659352E-2</c:v>
                </c:pt>
                <c:pt idx="11">
                  <c:v>7.9250229651955162E-2</c:v>
                </c:pt>
                <c:pt idx="12">
                  <c:v>3.5748347130477566E-2</c:v>
                </c:pt>
                <c:pt idx="13">
                  <c:v>3.8095238095238119E-2</c:v>
                </c:pt>
                <c:pt idx="14">
                  <c:v>4.1010325299510042E-2</c:v>
                </c:pt>
                <c:pt idx="15">
                  <c:v>4.3373234600894511E-2</c:v>
                </c:pt>
                <c:pt idx="16">
                  <c:v>5.5287341592758207E-2</c:v>
                </c:pt>
                <c:pt idx="17">
                  <c:v>4.320615787355106E-2</c:v>
                </c:pt>
                <c:pt idx="18">
                  <c:v>4.4566267646284435E-2</c:v>
                </c:pt>
                <c:pt idx="19">
                  <c:v>3.6379789059579934E-2</c:v>
                </c:pt>
                <c:pt idx="20">
                  <c:v>5.7765834897105177E-2</c:v>
                </c:pt>
                <c:pt idx="21">
                  <c:v>3.9071444492852041E-2</c:v>
                </c:pt>
                <c:pt idx="22">
                  <c:v>5.610549147988652E-2</c:v>
                </c:pt>
                <c:pt idx="23">
                  <c:v>3.9866837581533636E-2</c:v>
                </c:pt>
                <c:pt idx="24">
                  <c:v>6.2057798359831308E-2</c:v>
                </c:pt>
                <c:pt idx="25">
                  <c:v>6.1676946060792819E-2</c:v>
                </c:pt>
                <c:pt idx="26">
                  <c:v>4.4645192466710157E-2</c:v>
                </c:pt>
                <c:pt idx="27">
                  <c:v>3.7325683681501819E-2</c:v>
                </c:pt>
                <c:pt idx="28">
                  <c:v>2.5768115479121181E-2</c:v>
                </c:pt>
                <c:pt idx="29">
                  <c:v>5.097085622438479E-2</c:v>
                </c:pt>
                <c:pt idx="30">
                  <c:v>4.2851497131706801E-2</c:v>
                </c:pt>
                <c:pt idx="31">
                  <c:v>3.5194558641049284E-2</c:v>
                </c:pt>
                <c:pt idx="32">
                  <c:v>6.7291450267412539E-2</c:v>
                </c:pt>
                <c:pt idx="33">
                  <c:v>4.3019172094099861E-2</c:v>
                </c:pt>
                <c:pt idx="34">
                  <c:v>3.4410177025891331E-2</c:v>
                </c:pt>
                <c:pt idx="35">
                  <c:v>5.8316726468700716E-2</c:v>
                </c:pt>
                <c:pt idx="36">
                  <c:v>6.7365113369227264E-2</c:v>
                </c:pt>
                <c:pt idx="37">
                  <c:v>5.877667051950889E-2</c:v>
                </c:pt>
                <c:pt idx="38">
                  <c:v>6.1260000560854198E-2</c:v>
                </c:pt>
                <c:pt idx="39">
                  <c:v>5.7863163419102775E-2</c:v>
                </c:pt>
                <c:pt idx="40">
                  <c:v>4.1823602987809121E-2</c:v>
                </c:pt>
                <c:pt idx="41">
                  <c:v>4.2037147766241782E-2</c:v>
                </c:pt>
                <c:pt idx="42">
                  <c:v>3.5648574371346324E-2</c:v>
                </c:pt>
                <c:pt idx="43">
                  <c:v>5.7127727006491054E-2</c:v>
                </c:pt>
                <c:pt idx="44">
                  <c:v>3.9302280554219839E-2</c:v>
                </c:pt>
                <c:pt idx="45">
                  <c:v>8.0107269017601554E-2</c:v>
                </c:pt>
                <c:pt idx="46">
                  <c:v>6.5887616869843416E-2</c:v>
                </c:pt>
                <c:pt idx="47">
                  <c:v>6.2700802198468256E-2</c:v>
                </c:pt>
                <c:pt idx="48">
                  <c:v>5.8060431168791345E-2</c:v>
                </c:pt>
                <c:pt idx="49">
                  <c:v>4.9443681303729815E-2</c:v>
                </c:pt>
                <c:pt idx="50">
                  <c:v>3.8802834187803781E-2</c:v>
                </c:pt>
                <c:pt idx="51">
                  <c:v>7.188608781158233E-2</c:v>
                </c:pt>
                <c:pt idx="52">
                  <c:v>4.0251562453523022E-2</c:v>
                </c:pt>
                <c:pt idx="53">
                  <c:v>5.9981908845551005E-2</c:v>
                </c:pt>
                <c:pt idx="54">
                  <c:v>6.1600438292916122E-2</c:v>
                </c:pt>
                <c:pt idx="55">
                  <c:v>7.6155350762530355E-2</c:v>
                </c:pt>
                <c:pt idx="56">
                  <c:v>6.049276564941436E-2</c:v>
                </c:pt>
                <c:pt idx="57">
                  <c:v>5.4163782291065471E-2</c:v>
                </c:pt>
                <c:pt idx="58">
                  <c:v>6.5147775275077285E-2</c:v>
                </c:pt>
                <c:pt idx="59">
                  <c:v>5.2016352210794758E-2</c:v>
                </c:pt>
                <c:pt idx="60">
                  <c:v>7.9554614581863511E-2</c:v>
                </c:pt>
                <c:pt idx="61">
                  <c:v>8.9501185566728036E-2</c:v>
                </c:pt>
                <c:pt idx="62">
                  <c:v>8.4787824404269643E-2</c:v>
                </c:pt>
                <c:pt idx="63">
                  <c:v>7.8530823266901181E-2</c:v>
                </c:pt>
                <c:pt idx="64">
                  <c:v>7.0881058472977709E-2</c:v>
                </c:pt>
                <c:pt idx="65">
                  <c:v>6.6782928432908811E-2</c:v>
                </c:pt>
                <c:pt idx="66">
                  <c:v>7.7247848124955193E-2</c:v>
                </c:pt>
                <c:pt idx="67">
                  <c:v>7.9904217981741341E-2</c:v>
                </c:pt>
                <c:pt idx="68">
                  <c:v>8.9883941635559364E-2</c:v>
                </c:pt>
                <c:pt idx="69">
                  <c:v>6.6883251072909711E-2</c:v>
                </c:pt>
                <c:pt idx="70">
                  <c:v>0.10652319968635561</c:v>
                </c:pt>
                <c:pt idx="71">
                  <c:v>8.9200995600350719E-2</c:v>
                </c:pt>
                <c:pt idx="72">
                  <c:v>9.49976461509561E-2</c:v>
                </c:pt>
                <c:pt idx="73">
                  <c:v>9.3814521474773788E-2</c:v>
                </c:pt>
                <c:pt idx="74">
                  <c:v>0.10190707277001605</c:v>
                </c:pt>
                <c:pt idx="75">
                  <c:v>0.10482423354246929</c:v>
                </c:pt>
                <c:pt idx="76">
                  <c:v>0.11068126535715092</c:v>
                </c:pt>
                <c:pt idx="77">
                  <c:v>8.0155595119993095E-2</c:v>
                </c:pt>
                <c:pt idx="78">
                  <c:v>0.10571010716040181</c:v>
                </c:pt>
                <c:pt idx="79">
                  <c:v>0.10935410630399056</c:v>
                </c:pt>
                <c:pt idx="80">
                  <c:v>0.10945639779781351</c:v>
                </c:pt>
                <c:pt idx="81">
                  <c:v>0.11815140051729511</c:v>
                </c:pt>
                <c:pt idx="82">
                  <c:v>0.11135927243786628</c:v>
                </c:pt>
                <c:pt idx="83">
                  <c:v>0.11172273692867743</c:v>
                </c:pt>
                <c:pt idx="84">
                  <c:v>0.12533801857908755</c:v>
                </c:pt>
                <c:pt idx="85">
                  <c:v>0.10893236840163308</c:v>
                </c:pt>
                <c:pt idx="86">
                  <c:v>0.11562748387081019</c:v>
                </c:pt>
                <c:pt idx="87">
                  <c:v>0.13076904563606762</c:v>
                </c:pt>
                <c:pt idx="88">
                  <c:v>0.14102455196097413</c:v>
                </c:pt>
                <c:pt idx="89">
                  <c:v>0.13136996509682949</c:v>
                </c:pt>
                <c:pt idx="90">
                  <c:v>0.14127182856203571</c:v>
                </c:pt>
                <c:pt idx="91">
                  <c:v>0.14430341919722575</c:v>
                </c:pt>
                <c:pt idx="92">
                  <c:v>0.15847347011279872</c:v>
                </c:pt>
                <c:pt idx="93">
                  <c:v>0.15961933041307605</c:v>
                </c:pt>
                <c:pt idx="94">
                  <c:v>0.17808193759936441</c:v>
                </c:pt>
                <c:pt idx="95">
                  <c:v>0.18940509807244371</c:v>
                </c:pt>
                <c:pt idx="96">
                  <c:v>0.18432965041677585</c:v>
                </c:pt>
                <c:pt idx="97">
                  <c:v>0.19809837803037891</c:v>
                </c:pt>
                <c:pt idx="98">
                  <c:v>0.19762401433975615</c:v>
                </c:pt>
                <c:pt idx="99">
                  <c:v>0.2118113173147089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4-40B8-B25E-FEAAE4F9A8E8}"/>
            </c:ext>
          </c:extLst>
        </c:ser>
        <c:ser>
          <c:idx val="2"/>
          <c:order val="2"/>
          <c:tx>
            <c:strRef>
              <c:f>'Datos Gráfico 74'!$J$3</c:f>
              <c:strCache>
                <c:ptCount val="1"/>
                <c:pt idx="0">
                  <c:v>80%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74'!$O$4:$O$103</c:f>
              <c:numCache>
                <c:formatCode>0%</c:formatCode>
                <c:ptCount val="100"/>
                <c:pt idx="0">
                  <c:v>0.17355506473175078</c:v>
                </c:pt>
                <c:pt idx="1">
                  <c:v>0.21040279998590611</c:v>
                </c:pt>
                <c:pt idx="2">
                  <c:v>0.17724595632986315</c:v>
                </c:pt>
                <c:pt idx="3">
                  <c:v>0.18240817116760955</c:v>
                </c:pt>
                <c:pt idx="4">
                  <c:v>0.17957257272269028</c:v>
                </c:pt>
                <c:pt idx="5">
                  <c:v>0.16320621762735843</c:v>
                </c:pt>
                <c:pt idx="6">
                  <c:v>0.16266077812196503</c:v>
                </c:pt>
                <c:pt idx="7">
                  <c:v>0.16083091980425451</c:v>
                </c:pt>
                <c:pt idx="8">
                  <c:v>0.16520783349682669</c:v>
                </c:pt>
                <c:pt idx="9">
                  <c:v>0.1890931575809856</c:v>
                </c:pt>
                <c:pt idx="10">
                  <c:v>0.16308212015337831</c:v>
                </c:pt>
                <c:pt idx="11">
                  <c:v>0.18155568973343994</c:v>
                </c:pt>
                <c:pt idx="12">
                  <c:v>0.14288701209903423</c:v>
                </c:pt>
                <c:pt idx="13">
                  <c:v>0.14497383593619492</c:v>
                </c:pt>
                <c:pt idx="14">
                  <c:v>0.14756465773291316</c:v>
                </c:pt>
                <c:pt idx="15">
                  <c:v>0.14966501493977694</c:v>
                </c:pt>
                <c:pt idx="16">
                  <c:v>0.16025572591314624</c:v>
                </c:pt>
                <c:pt idx="17">
                  <c:v>0.14951628052169952</c:v>
                </c:pt>
                <c:pt idx="18">
                  <c:v>0.15072564842259248</c:v>
                </c:pt>
                <c:pt idx="19">
                  <c:v>0.14344863450897646</c:v>
                </c:pt>
                <c:pt idx="20">
                  <c:v>0.16245819684857604</c:v>
                </c:pt>
                <c:pt idx="21">
                  <c:v>0.14584114327399467</c:v>
                </c:pt>
                <c:pt idx="22">
                  <c:v>0.16098219650868939</c:v>
                </c:pt>
                <c:pt idx="23">
                  <c:v>0.14654795012393426</c:v>
                </c:pt>
                <c:pt idx="24">
                  <c:v>0.16627334013587647</c:v>
                </c:pt>
                <c:pt idx="25">
                  <c:v>0.1659349985758049</c:v>
                </c:pt>
                <c:pt idx="26">
                  <c:v>0.15079598728109322</c:v>
                </c:pt>
                <c:pt idx="27">
                  <c:v>0.14428961338009441</c:v>
                </c:pt>
                <c:pt idx="28">
                  <c:v>0.13401610264810776</c:v>
                </c:pt>
                <c:pt idx="29">
                  <c:v>0.15641871114120176</c:v>
                </c:pt>
                <c:pt idx="30">
                  <c:v>0.14920115925562286</c:v>
                </c:pt>
                <c:pt idx="31">
                  <c:v>0.14239510295056776</c:v>
                </c:pt>
                <c:pt idx="32">
                  <c:v>0.1709257924251566</c:v>
                </c:pt>
                <c:pt idx="33">
                  <c:v>0.14935009069335611</c:v>
                </c:pt>
                <c:pt idx="34">
                  <c:v>0.14169777358172331</c:v>
                </c:pt>
                <c:pt idx="35">
                  <c:v>0.16294802809179973</c:v>
                </c:pt>
                <c:pt idx="36">
                  <c:v>0.17099084325472061</c:v>
                </c:pt>
                <c:pt idx="37">
                  <c:v>0.16335719823583367</c:v>
                </c:pt>
                <c:pt idx="38">
                  <c:v>0.1655646492614882</c:v>
                </c:pt>
                <c:pt idx="39">
                  <c:v>0.16254503415031366</c:v>
                </c:pt>
                <c:pt idx="40">
                  <c:v>0.14828764710027484</c:v>
                </c:pt>
                <c:pt idx="41">
                  <c:v>0.14847714956241828</c:v>
                </c:pt>
                <c:pt idx="42">
                  <c:v>0.1427988340051759</c:v>
                </c:pt>
                <c:pt idx="43">
                  <c:v>0.16189131289465877</c:v>
                </c:pt>
                <c:pt idx="44">
                  <c:v>0.14604630985199238</c:v>
                </c:pt>
                <c:pt idx="45">
                  <c:v>0.18231774164078204</c:v>
                </c:pt>
                <c:pt idx="46">
                  <c:v>0.16967807807043411</c:v>
                </c:pt>
                <c:pt idx="47">
                  <c:v>0.16684515750974963</c:v>
                </c:pt>
                <c:pt idx="48">
                  <c:v>0.16272017007298709</c:v>
                </c:pt>
                <c:pt idx="49">
                  <c:v>0.15506129193071211</c:v>
                </c:pt>
                <c:pt idx="50">
                  <c:v>0.14560251927804782</c:v>
                </c:pt>
                <c:pt idx="51">
                  <c:v>0.1750099025039159</c:v>
                </c:pt>
                <c:pt idx="52">
                  <c:v>0.14689046134931208</c:v>
                </c:pt>
                <c:pt idx="53">
                  <c:v>0.16442827725760437</c:v>
                </c:pt>
                <c:pt idx="54">
                  <c:v>0.16586717243215635</c:v>
                </c:pt>
                <c:pt idx="55">
                  <c:v>0.17880479673510566</c:v>
                </c:pt>
                <c:pt idx="56">
                  <c:v>0.16488245835503487</c:v>
                </c:pt>
                <c:pt idx="57">
                  <c:v>0.15925651489897077</c:v>
                </c:pt>
                <c:pt idx="58">
                  <c:v>0.16902028103372371</c:v>
                </c:pt>
                <c:pt idx="59">
                  <c:v>0.15734798350993537</c:v>
                </c:pt>
                <c:pt idx="60">
                  <c:v>0.18182659571644305</c:v>
                </c:pt>
                <c:pt idx="61">
                  <c:v>0.19066793530952494</c:v>
                </c:pt>
                <c:pt idx="62">
                  <c:v>0.18647793390465708</c:v>
                </c:pt>
                <c:pt idx="63">
                  <c:v>0.18091628734835652</c:v>
                </c:pt>
                <c:pt idx="64">
                  <c:v>0.17411649642042473</c:v>
                </c:pt>
                <c:pt idx="65">
                  <c:v>0.17047378003700692</c:v>
                </c:pt>
                <c:pt idx="66">
                  <c:v>0.17977589875645131</c:v>
                </c:pt>
                <c:pt idx="67">
                  <c:v>0.18213693691141297</c:v>
                </c:pt>
                <c:pt idx="68">
                  <c:v>0.19100814063186281</c:v>
                </c:pt>
                <c:pt idx="69">
                  <c:v>0.1705630468970637</c:v>
                </c:pt>
                <c:pt idx="70">
                  <c:v>0.20579839972120503</c:v>
                </c:pt>
                <c:pt idx="71">
                  <c:v>0.19040088497808957</c:v>
                </c:pt>
                <c:pt idx="72">
                  <c:v>0.19555351958105791</c:v>
                </c:pt>
                <c:pt idx="73">
                  <c:v>0.19450174125873604</c:v>
                </c:pt>
                <c:pt idx="74">
                  <c:v>0.20169515005555205</c:v>
                </c:pt>
                <c:pt idx="75">
                  <c:v>0.20428820759330613</c:v>
                </c:pt>
                <c:pt idx="76">
                  <c:v>0.20949450386490448</c:v>
                </c:pt>
                <c:pt idx="77">
                  <c:v>0.18236042184744489</c:v>
                </c:pt>
                <c:pt idx="78">
                  <c:v>0.20507570294248886</c:v>
                </c:pt>
                <c:pt idx="79">
                  <c:v>0.20831471140110069</c:v>
                </c:pt>
                <c:pt idx="80">
                  <c:v>0.2084058874783917</c:v>
                </c:pt>
                <c:pt idx="81">
                  <c:v>0.21613464314938505</c:v>
                </c:pt>
                <c:pt idx="82">
                  <c:v>0.21009708812882236</c:v>
                </c:pt>
                <c:pt idx="83">
                  <c:v>0.21042029482604732</c:v>
                </c:pt>
                <c:pt idx="84">
                  <c:v>0.22252264214324147</c:v>
                </c:pt>
                <c:pt idx="85">
                  <c:v>0.20794007370656459</c:v>
                </c:pt>
                <c:pt idx="86">
                  <c:v>0.21389113553438122</c:v>
                </c:pt>
                <c:pt idx="87">
                  <c:v>0.22735024575484056</c:v>
                </c:pt>
                <c:pt idx="88">
                  <c:v>0.2364663583008067</c:v>
                </c:pt>
                <c:pt idx="89">
                  <c:v>0.22788444910169733</c:v>
                </c:pt>
                <c:pt idx="90">
                  <c:v>0.23668602042705339</c:v>
                </c:pt>
                <c:pt idx="91">
                  <c:v>0.23938085136564605</c:v>
                </c:pt>
                <c:pt idx="92">
                  <c:v>0.25197648103739223</c:v>
                </c:pt>
                <c:pt idx="93">
                  <c:v>0.25299503610785046</c:v>
                </c:pt>
                <c:pt idx="94">
                  <c:v>0.26940625448665201</c:v>
                </c:pt>
                <c:pt idx="95">
                  <c:v>0.27947127514062842</c:v>
                </c:pt>
                <c:pt idx="96">
                  <c:v>0.27495965313781184</c:v>
                </c:pt>
                <c:pt idx="97">
                  <c:v>0.28719861010367637</c:v>
                </c:pt>
                <c:pt idx="98">
                  <c:v>0.28677685470437447</c:v>
                </c:pt>
                <c:pt idx="99">
                  <c:v>0.29938785014885744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4-40B8-B25E-FEAAE4F9A8E8}"/>
            </c:ext>
          </c:extLst>
        </c:ser>
        <c:ser>
          <c:idx val="3"/>
          <c:order val="3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74'!$P$4:$P$103</c:f>
              <c:numCache>
                <c:formatCode>0%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4-40B8-B25E-FEAAE4F9A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280752"/>
        <c:axId val="721272880"/>
      </c:lineChart>
      <c:catAx>
        <c:axId val="72128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1272880"/>
        <c:crosses val="autoZero"/>
        <c:auto val="1"/>
        <c:lblAlgn val="ctr"/>
        <c:lblOffset val="100"/>
        <c:tickLblSkip val="1"/>
        <c:noMultiLvlLbl val="0"/>
      </c:catAx>
      <c:valAx>
        <c:axId val="721272880"/>
        <c:scaling>
          <c:orientation val="minMax"/>
          <c:max val="0.4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128075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74'!$H$3</c:f>
              <c:strCache>
                <c:ptCount val="1"/>
                <c:pt idx="0">
                  <c:v>100%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74'!$R$4:$R$103</c:f>
              <c:numCache>
                <c:formatCode>0%</c:formatCode>
                <c:ptCount val="100"/>
                <c:pt idx="0">
                  <c:v>6.7866475067076298E-2</c:v>
                </c:pt>
                <c:pt idx="1">
                  <c:v>4.7616074084876218E-2</c:v>
                </c:pt>
                <c:pt idx="2">
                  <c:v>5.8833454558720653E-2</c:v>
                </c:pt>
                <c:pt idx="3">
                  <c:v>7.0410095043054899E-2</c:v>
                </c:pt>
                <c:pt idx="4">
                  <c:v>2.0925973328602174E-2</c:v>
                </c:pt>
                <c:pt idx="5">
                  <c:v>6.4848256506187226E-3</c:v>
                </c:pt>
                <c:pt idx="6">
                  <c:v>2.1175005755340131E-2</c:v>
                </c:pt>
                <c:pt idx="7">
                  <c:v>1.0881913350870902E-2</c:v>
                </c:pt>
                <c:pt idx="8">
                  <c:v>-1.4245862555746495E-2</c:v>
                </c:pt>
                <c:pt idx="9">
                  <c:v>-3.6102038740175063E-2</c:v>
                </c:pt>
                <c:pt idx="10">
                  <c:v>-2.499044741024567E-2</c:v>
                </c:pt>
                <c:pt idx="11">
                  <c:v>-3.4190927555856392E-2</c:v>
                </c:pt>
                <c:pt idx="12">
                  <c:v>-3.8068038955468474E-2</c:v>
                </c:pt>
                <c:pt idx="13">
                  <c:v>-2.4871843058189437E-2</c:v>
                </c:pt>
                <c:pt idx="14">
                  <c:v>-4.0084997317795031E-2</c:v>
                </c:pt>
                <c:pt idx="15">
                  <c:v>-1.4879817171333881E-2</c:v>
                </c:pt>
                <c:pt idx="16">
                  <c:v>-5.0121720168919512E-2</c:v>
                </c:pt>
                <c:pt idx="17">
                  <c:v>-5.7645660162347304E-2</c:v>
                </c:pt>
                <c:pt idx="18">
                  <c:v>-3.4723458914411504E-2</c:v>
                </c:pt>
                <c:pt idx="19">
                  <c:v>-5.4501897535462543E-2</c:v>
                </c:pt>
                <c:pt idx="20">
                  <c:v>-2.5590427627335672E-2</c:v>
                </c:pt>
                <c:pt idx="21">
                  <c:v>-2.7806867004658904E-2</c:v>
                </c:pt>
                <c:pt idx="22">
                  <c:v>-5.118398415979912E-2</c:v>
                </c:pt>
                <c:pt idx="23">
                  <c:v>-7.1225455525924797E-2</c:v>
                </c:pt>
                <c:pt idx="24">
                  <c:v>-3.3114035340379051E-2</c:v>
                </c:pt>
                <c:pt idx="25">
                  <c:v>-2.5043874052646433E-2</c:v>
                </c:pt>
                <c:pt idx="26">
                  <c:v>-2.6894393349571791E-2</c:v>
                </c:pt>
                <c:pt idx="27">
                  <c:v>-4.3587748992608512E-2</c:v>
                </c:pt>
                <c:pt idx="28">
                  <c:v>-3.2894941182905743E-2</c:v>
                </c:pt>
                <c:pt idx="29">
                  <c:v>-4.0822151200832893E-2</c:v>
                </c:pt>
                <c:pt idx="30">
                  <c:v>-2.7721063982746194E-2</c:v>
                </c:pt>
                <c:pt idx="31">
                  <c:v>-4.9079006237598505E-2</c:v>
                </c:pt>
                <c:pt idx="32">
                  <c:v>-9.3429341588662798E-2</c:v>
                </c:pt>
                <c:pt idx="33">
                  <c:v>-4.8732428950046744E-2</c:v>
                </c:pt>
                <c:pt idx="34">
                  <c:v>-6.1981227686870137E-2</c:v>
                </c:pt>
                <c:pt idx="35">
                  <c:v>-4.7676522304453108E-2</c:v>
                </c:pt>
                <c:pt idx="36">
                  <c:v>-5.9427845190745697E-2</c:v>
                </c:pt>
                <c:pt idx="37">
                  <c:v>-6.9510964612957069E-2</c:v>
                </c:pt>
                <c:pt idx="38">
                  <c:v>-4.7922516262155247E-2</c:v>
                </c:pt>
                <c:pt idx="39">
                  <c:v>-7.5379367780563686E-2</c:v>
                </c:pt>
                <c:pt idx="40">
                  <c:v>-6.6647353098614096E-2</c:v>
                </c:pt>
                <c:pt idx="41">
                  <c:v>-6.4237330192471589E-2</c:v>
                </c:pt>
                <c:pt idx="42">
                  <c:v>-3.2570958920432408E-2</c:v>
                </c:pt>
                <c:pt idx="43">
                  <c:v>-5.8356682375827924E-2</c:v>
                </c:pt>
                <c:pt idx="44">
                  <c:v>-8.2670569489989465E-2</c:v>
                </c:pt>
                <c:pt idx="45">
                  <c:v>-6.8834463944913271E-2</c:v>
                </c:pt>
                <c:pt idx="46">
                  <c:v>-6.2947669802550718E-2</c:v>
                </c:pt>
                <c:pt idx="47">
                  <c:v>-5.513424789493427E-2</c:v>
                </c:pt>
                <c:pt idx="48">
                  <c:v>-4.9875058068085197E-2</c:v>
                </c:pt>
                <c:pt idx="49">
                  <c:v>-5.1419218199842992E-2</c:v>
                </c:pt>
                <c:pt idx="50">
                  <c:v>-7.4512750870902464E-2</c:v>
                </c:pt>
                <c:pt idx="51">
                  <c:v>-5.5852854406221876E-2</c:v>
                </c:pt>
                <c:pt idx="52">
                  <c:v>-6.4726619762903531E-2</c:v>
                </c:pt>
                <c:pt idx="53">
                  <c:v>-7.4443300948230512E-2</c:v>
                </c:pt>
                <c:pt idx="54">
                  <c:v>-7.2033767324150955E-2</c:v>
                </c:pt>
                <c:pt idx="55">
                  <c:v>-7.5050721515339161E-2</c:v>
                </c:pt>
                <c:pt idx="56">
                  <c:v>-5.7247951319889252E-2</c:v>
                </c:pt>
                <c:pt idx="57">
                  <c:v>-5.4701202706088699E-2</c:v>
                </c:pt>
                <c:pt idx="58">
                  <c:v>-5.8114283067348588E-2</c:v>
                </c:pt>
                <c:pt idx="59">
                  <c:v>-5.1007724088377941E-2</c:v>
                </c:pt>
                <c:pt idx="60">
                  <c:v>-5.0730607894097494E-2</c:v>
                </c:pt>
                <c:pt idx="61">
                  <c:v>-5.2355566479855412E-2</c:v>
                </c:pt>
                <c:pt idx="62">
                  <c:v>-5.4240515700703512E-2</c:v>
                </c:pt>
                <c:pt idx="63">
                  <c:v>-4.0449490073939484E-2</c:v>
                </c:pt>
                <c:pt idx="64">
                  <c:v>-8.0392328500756796E-2</c:v>
                </c:pt>
                <c:pt idx="65">
                  <c:v>-5.4557146787739812E-2</c:v>
                </c:pt>
                <c:pt idx="66">
                  <c:v>-4.5392117792646347E-2</c:v>
                </c:pt>
                <c:pt idx="67">
                  <c:v>-5.1370288012975066E-2</c:v>
                </c:pt>
                <c:pt idx="68">
                  <c:v>-5.2806233083718353E-2</c:v>
                </c:pt>
                <c:pt idx="69">
                  <c:v>-4.855706485949305E-2</c:v>
                </c:pt>
                <c:pt idx="70">
                  <c:v>-5.7580188740032553E-2</c:v>
                </c:pt>
                <c:pt idx="71">
                  <c:v>-5.2771280951144979E-2</c:v>
                </c:pt>
                <c:pt idx="72">
                  <c:v>-4.800238777254319E-2</c:v>
                </c:pt>
                <c:pt idx="73">
                  <c:v>-4.6197679752831219E-2</c:v>
                </c:pt>
                <c:pt idx="74">
                  <c:v>-4.9111134087080274E-2</c:v>
                </c:pt>
                <c:pt idx="75">
                  <c:v>-4.9749261906334975E-2</c:v>
                </c:pt>
                <c:pt idx="76">
                  <c:v>-3.1363130069791155E-2</c:v>
                </c:pt>
                <c:pt idx="77">
                  <c:v>-3.8898494550106716E-2</c:v>
                </c:pt>
                <c:pt idx="78">
                  <c:v>-4.2656398217590305E-2</c:v>
                </c:pt>
                <c:pt idx="79">
                  <c:v>-3.0283952410931927E-2</c:v>
                </c:pt>
                <c:pt idx="80">
                  <c:v>-3.9773305093463739E-2</c:v>
                </c:pt>
                <c:pt idx="81">
                  <c:v>-1.6373126486442655E-2</c:v>
                </c:pt>
                <c:pt idx="82">
                  <c:v>-1.0683434571594274E-2</c:v>
                </c:pt>
                <c:pt idx="83">
                  <c:v>-1.9202618390529915E-2</c:v>
                </c:pt>
                <c:pt idx="84">
                  <c:v>-2.1451363475207753E-2</c:v>
                </c:pt>
                <c:pt idx="85">
                  <c:v>5.594527319883723E-3</c:v>
                </c:pt>
                <c:pt idx="86">
                  <c:v>1.0265315967197298E-2</c:v>
                </c:pt>
                <c:pt idx="87">
                  <c:v>1.0514092928405959E-2</c:v>
                </c:pt>
                <c:pt idx="88">
                  <c:v>1.3584838331149424E-3</c:v>
                </c:pt>
                <c:pt idx="89">
                  <c:v>1.193260515701435E-2</c:v>
                </c:pt>
                <c:pt idx="90">
                  <c:v>3.109397732316186E-2</c:v>
                </c:pt>
                <c:pt idx="91">
                  <c:v>3.1828573990227281E-2</c:v>
                </c:pt>
                <c:pt idx="92">
                  <c:v>5.0279563218922046E-2</c:v>
                </c:pt>
                <c:pt idx="93">
                  <c:v>5.44438286173103E-2</c:v>
                </c:pt>
                <c:pt idx="94">
                  <c:v>5.9988618093115523E-2</c:v>
                </c:pt>
                <c:pt idx="95">
                  <c:v>7.9518192484056033E-2</c:v>
                </c:pt>
                <c:pt idx="96">
                  <c:v>0.10301061170140494</c:v>
                </c:pt>
                <c:pt idx="97">
                  <c:v>0.1331525195783185</c:v>
                </c:pt>
                <c:pt idx="98">
                  <c:v>0.14902869440785507</c:v>
                </c:pt>
                <c:pt idx="99">
                  <c:v>0.24252052521375467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8-4F2A-B060-EC28326E25DF}"/>
            </c:ext>
          </c:extLst>
        </c:ser>
        <c:ser>
          <c:idx val="1"/>
          <c:order val="1"/>
          <c:tx>
            <c:strRef>
              <c:f>'Datos Gráfico 74'!$I$3</c:f>
              <c:strCache>
                <c:ptCount val="1"/>
                <c:pt idx="0">
                  <c:v>90%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74'!$S$4:$S$103</c:f>
              <c:numCache>
                <c:formatCode>0%</c:formatCode>
                <c:ptCount val="100"/>
                <c:pt idx="0">
                  <c:v>0.16107986257491372</c:v>
                </c:pt>
                <c:pt idx="1">
                  <c:v>0.14285444781106604</c:v>
                </c:pt>
                <c:pt idx="2">
                  <c:v>0.15295014710453733</c:v>
                </c:pt>
                <c:pt idx="3">
                  <c:v>0.1633690453361121</c:v>
                </c:pt>
                <c:pt idx="4">
                  <c:v>0.11883335121602737</c:v>
                </c:pt>
                <c:pt idx="5">
                  <c:v>0.10583634308555688</c:v>
                </c:pt>
                <c:pt idx="6">
                  <c:v>0.11905760130239698</c:v>
                </c:pt>
                <c:pt idx="7">
                  <c:v>0.10979380134736769</c:v>
                </c:pt>
                <c:pt idx="8">
                  <c:v>8.7178808821917059E-2</c:v>
                </c:pt>
                <c:pt idx="9">
                  <c:v>6.7508214279454026E-2</c:v>
                </c:pt>
                <c:pt idx="10">
                  <c:v>7.7508630892798275E-2</c:v>
                </c:pt>
                <c:pt idx="11">
                  <c:v>6.9228165199729214E-2</c:v>
                </c:pt>
                <c:pt idx="12">
                  <c:v>6.5738697710566188E-2</c:v>
                </c:pt>
                <c:pt idx="13">
                  <c:v>7.7615393497937057E-2</c:v>
                </c:pt>
                <c:pt idx="14">
                  <c:v>6.3923518562118406E-2</c:v>
                </c:pt>
                <c:pt idx="15">
                  <c:v>8.6608245152399566E-2</c:v>
                </c:pt>
                <c:pt idx="16">
                  <c:v>5.4890494688330987E-2</c:v>
                </c:pt>
                <c:pt idx="17">
                  <c:v>4.8119007509467217E-2</c:v>
                </c:pt>
                <c:pt idx="18">
                  <c:v>6.8748871936178624E-2</c:v>
                </c:pt>
                <c:pt idx="19">
                  <c:v>5.094838732072568E-2</c:v>
                </c:pt>
                <c:pt idx="20">
                  <c:v>7.6968725526653028E-2</c:v>
                </c:pt>
                <c:pt idx="21">
                  <c:v>7.4973865016587482E-2</c:v>
                </c:pt>
                <c:pt idx="22">
                  <c:v>5.3934472569392392E-2</c:v>
                </c:pt>
                <c:pt idx="23">
                  <c:v>3.5897120002134249E-2</c:v>
                </c:pt>
                <c:pt idx="24">
                  <c:v>7.0197296185649266E-2</c:v>
                </c:pt>
                <c:pt idx="25">
                  <c:v>7.7460557022876297E-2</c:v>
                </c:pt>
                <c:pt idx="26">
                  <c:v>7.5795031899315024E-2</c:v>
                </c:pt>
                <c:pt idx="27">
                  <c:v>6.0771011522538422E-2</c:v>
                </c:pt>
                <c:pt idx="28">
                  <c:v>7.0394566678659939E-2</c:v>
                </c:pt>
                <c:pt idx="29">
                  <c:v>6.3260161997889877E-2</c:v>
                </c:pt>
                <c:pt idx="30">
                  <c:v>7.5051029284802229E-2</c:v>
                </c:pt>
                <c:pt idx="31">
                  <c:v>5.5828881010802578E-2</c:v>
                </c:pt>
                <c:pt idx="32">
                  <c:v>1.5913675625520676E-2</c:v>
                </c:pt>
                <c:pt idx="33">
                  <c:v>5.6140763524972138E-2</c:v>
                </c:pt>
                <c:pt idx="34">
                  <c:v>4.4216920546159215E-2</c:v>
                </c:pt>
                <c:pt idx="35">
                  <c:v>5.7091206171626691E-2</c:v>
                </c:pt>
                <c:pt idx="36">
                  <c:v>4.6514990928661536E-2</c:v>
                </c:pt>
                <c:pt idx="37">
                  <c:v>3.744015736078813E-2</c:v>
                </c:pt>
                <c:pt idx="38">
                  <c:v>5.6869699391146548E-2</c:v>
                </c:pt>
                <c:pt idx="39">
                  <c:v>3.2158490761872723E-2</c:v>
                </c:pt>
                <c:pt idx="40">
                  <c:v>4.0017346342053679E-2</c:v>
                </c:pt>
                <c:pt idx="41">
                  <c:v>4.2186449733312911E-2</c:v>
                </c:pt>
                <c:pt idx="42">
                  <c:v>7.068617056839141E-2</c:v>
                </c:pt>
                <c:pt idx="43">
                  <c:v>4.7478974581570105E-2</c:v>
                </c:pt>
                <c:pt idx="44">
                  <c:v>2.5596464030823995E-2</c:v>
                </c:pt>
                <c:pt idx="45">
                  <c:v>3.8049037199860372E-2</c:v>
                </c:pt>
                <c:pt idx="46">
                  <c:v>4.3347043848762486E-2</c:v>
                </c:pt>
                <c:pt idx="47">
                  <c:v>5.0379485118339486E-2</c:v>
                </c:pt>
                <c:pt idx="48">
                  <c:v>5.5112957331397691E-2</c:v>
                </c:pt>
                <c:pt idx="49">
                  <c:v>5.372291062849182E-2</c:v>
                </c:pt>
                <c:pt idx="50">
                  <c:v>3.2938202156724848E-2</c:v>
                </c:pt>
                <c:pt idx="51">
                  <c:v>4.9732837774614423E-2</c:v>
                </c:pt>
                <c:pt idx="52">
                  <c:v>4.1746349407504421E-2</c:v>
                </c:pt>
                <c:pt idx="53">
                  <c:v>3.3001334682443879E-2</c:v>
                </c:pt>
                <c:pt idx="54">
                  <c:v>3.5169609408264184E-2</c:v>
                </c:pt>
                <c:pt idx="55">
                  <c:v>3.2454160400787954E-2</c:v>
                </c:pt>
                <c:pt idx="56">
                  <c:v>4.8476843812099671E-2</c:v>
                </c:pt>
                <c:pt idx="57">
                  <c:v>5.0768641207422582E-2</c:v>
                </c:pt>
                <c:pt idx="58">
                  <c:v>4.7697417718207853E-2</c:v>
                </c:pt>
                <c:pt idx="59">
                  <c:v>5.4092868690497578E-2</c:v>
                </c:pt>
                <c:pt idx="60">
                  <c:v>5.4342632196593098E-2</c:v>
                </c:pt>
                <c:pt idx="61">
                  <c:v>5.2879818282293267E-2</c:v>
                </c:pt>
                <c:pt idx="62">
                  <c:v>5.1183535869366838E-2</c:v>
                </c:pt>
                <c:pt idx="63">
                  <c:v>6.3595871128152154E-2</c:v>
                </c:pt>
                <c:pt idx="64">
                  <c:v>2.7646734377695645E-2</c:v>
                </c:pt>
                <c:pt idx="65">
                  <c:v>5.0898809951257139E-2</c:v>
                </c:pt>
                <c:pt idx="66">
                  <c:v>5.9147177884514547E-2</c:v>
                </c:pt>
                <c:pt idx="67">
                  <c:v>5.3767209089411946E-2</c:v>
                </c:pt>
                <c:pt idx="68">
                  <c:v>5.2474766037630904E-2</c:v>
                </c:pt>
                <c:pt idx="69">
                  <c:v>5.6298566793184783E-2</c:v>
                </c:pt>
                <c:pt idx="70">
                  <c:v>4.8178057549866621E-2</c:v>
                </c:pt>
                <c:pt idx="71">
                  <c:v>5.2505990544189494E-2</c:v>
                </c:pt>
                <c:pt idx="72">
                  <c:v>5.6798352036120069E-2</c:v>
                </c:pt>
                <c:pt idx="73">
                  <c:v>5.8422088222451901E-2</c:v>
                </c:pt>
                <c:pt idx="74">
                  <c:v>5.5799844168867969E-2</c:v>
                </c:pt>
                <c:pt idx="75">
                  <c:v>5.5225858604701777E-2</c:v>
                </c:pt>
                <c:pt idx="76">
                  <c:v>7.1773118441156719E-2</c:v>
                </c:pt>
                <c:pt idx="77">
                  <c:v>6.4991481572963972E-2</c:v>
                </c:pt>
                <c:pt idx="78">
                  <c:v>6.1608878390673645E-2</c:v>
                </c:pt>
                <c:pt idx="79">
                  <c:v>7.2744383041895427E-2</c:v>
                </c:pt>
                <c:pt idx="80">
                  <c:v>6.4203966631807705E-2</c:v>
                </c:pt>
                <c:pt idx="81">
                  <c:v>8.5264076587990553E-2</c:v>
                </c:pt>
                <c:pt idx="82">
                  <c:v>9.0385069538716611E-2</c:v>
                </c:pt>
                <c:pt idx="83">
                  <c:v>8.27174328992685E-2</c:v>
                </c:pt>
                <c:pt idx="84">
                  <c:v>8.0693873881699824E-2</c:v>
                </c:pt>
                <c:pt idx="85">
                  <c:v>0.1050347761865804</c:v>
                </c:pt>
                <c:pt idx="86">
                  <c:v>0.10923864318237972</c:v>
                </c:pt>
                <c:pt idx="87">
                  <c:v>0.1094625503207776</c:v>
                </c:pt>
                <c:pt idx="88">
                  <c:v>0.10122250295788214</c:v>
                </c:pt>
                <c:pt idx="89">
                  <c:v>0.11073925948445185</c:v>
                </c:pt>
                <c:pt idx="90">
                  <c:v>0.12798461939572217</c:v>
                </c:pt>
                <c:pt idx="91">
                  <c:v>0.12864552168260693</c:v>
                </c:pt>
                <c:pt idx="92">
                  <c:v>0.14525182698222483</c:v>
                </c:pt>
                <c:pt idx="93">
                  <c:v>0.14899919848273382</c:v>
                </c:pt>
                <c:pt idx="94">
                  <c:v>0.15398985919435446</c:v>
                </c:pt>
                <c:pt idx="95">
                  <c:v>0.17156634336685805</c:v>
                </c:pt>
                <c:pt idx="96">
                  <c:v>0.1927096071451217</c:v>
                </c:pt>
                <c:pt idx="97">
                  <c:v>0.21983736738897389</c:v>
                </c:pt>
                <c:pt idx="98">
                  <c:v>0.23412593871640697</c:v>
                </c:pt>
                <c:pt idx="99">
                  <c:v>0.31826858481372439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8-4F2A-B060-EC28326E25DF}"/>
            </c:ext>
          </c:extLst>
        </c:ser>
        <c:ser>
          <c:idx val="2"/>
          <c:order val="2"/>
          <c:tx>
            <c:strRef>
              <c:f>'Datos Gráfico 74'!$J$3</c:f>
              <c:strCache>
                <c:ptCount val="1"/>
                <c:pt idx="0">
                  <c:v>80%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74'!$T$4:$T$103</c:f>
              <c:numCache>
                <c:formatCode>0%</c:formatCode>
                <c:ptCount val="100"/>
                <c:pt idx="0">
                  <c:v>0.25429325008275111</c:v>
                </c:pt>
                <c:pt idx="1">
                  <c:v>0.23809282153725586</c:v>
                </c:pt>
                <c:pt idx="2">
                  <c:v>0.24706683965035409</c:v>
                </c:pt>
                <c:pt idx="3">
                  <c:v>0.2563279956291693</c:v>
                </c:pt>
                <c:pt idx="4">
                  <c:v>0.21674072910345257</c:v>
                </c:pt>
                <c:pt idx="5">
                  <c:v>0.20518786052049504</c:v>
                </c:pt>
                <c:pt idx="6">
                  <c:v>0.21694003664513578</c:v>
                </c:pt>
                <c:pt idx="7">
                  <c:v>0.20870553068069672</c:v>
                </c:pt>
                <c:pt idx="8">
                  <c:v>0.18860330995540284</c:v>
                </c:pt>
                <c:pt idx="9">
                  <c:v>0.17111830348037757</c:v>
                </c:pt>
                <c:pt idx="10">
                  <c:v>0.18000770919584222</c:v>
                </c:pt>
                <c:pt idx="11">
                  <c:v>0.17264725795531491</c:v>
                </c:pt>
                <c:pt idx="12">
                  <c:v>0.16954560245038136</c:v>
                </c:pt>
                <c:pt idx="13">
                  <c:v>0.18010245588637169</c:v>
                </c:pt>
                <c:pt idx="14">
                  <c:v>0.16793203444203184</c:v>
                </c:pt>
                <c:pt idx="15">
                  <c:v>0.18809614626293289</c:v>
                </c:pt>
                <c:pt idx="16">
                  <c:v>0.15990249534378859</c:v>
                </c:pt>
                <c:pt idx="17">
                  <c:v>0.1538835057553154</c:v>
                </c:pt>
                <c:pt idx="18">
                  <c:v>0.17222120278676895</c:v>
                </c:pt>
                <c:pt idx="19">
                  <c:v>0.15639851367251059</c:v>
                </c:pt>
                <c:pt idx="20">
                  <c:v>0.17952772097884864</c:v>
                </c:pt>
                <c:pt idx="21">
                  <c:v>0.17775444596856543</c:v>
                </c:pt>
                <c:pt idx="22">
                  <c:v>0.15905278351555485</c:v>
                </c:pt>
                <c:pt idx="23">
                  <c:v>0.14301969553019331</c:v>
                </c:pt>
                <c:pt idx="24">
                  <c:v>0.17350877172769671</c:v>
                </c:pt>
                <c:pt idx="25">
                  <c:v>0.17996498809839903</c:v>
                </c:pt>
                <c:pt idx="26">
                  <c:v>0.17848445714820169</c:v>
                </c:pt>
                <c:pt idx="27">
                  <c:v>0.1651297720376852</c:v>
                </c:pt>
                <c:pt idx="28">
                  <c:v>0.17368077615420832</c:v>
                </c:pt>
                <c:pt idx="29">
                  <c:v>0.1673423350842706</c:v>
                </c:pt>
                <c:pt idx="30">
                  <c:v>0.1778231225523505</c:v>
                </c:pt>
                <c:pt idx="31">
                  <c:v>0.16073676825920383</c:v>
                </c:pt>
                <c:pt idx="32">
                  <c:v>0.12525655441417552</c:v>
                </c:pt>
                <c:pt idx="33">
                  <c:v>0.16101408204995554</c:v>
                </c:pt>
                <c:pt idx="34">
                  <c:v>0.15041494145747702</c:v>
                </c:pt>
                <c:pt idx="35">
                  <c:v>0.16185880757164908</c:v>
                </c:pt>
                <c:pt idx="36">
                  <c:v>0.15245769804723699</c:v>
                </c:pt>
                <c:pt idx="37">
                  <c:v>0.14439115177228601</c:v>
                </c:pt>
                <c:pt idx="38">
                  <c:v>0.16166191504444821</c:v>
                </c:pt>
                <c:pt idx="39">
                  <c:v>0.13969647969700905</c:v>
                </c:pt>
                <c:pt idx="40">
                  <c:v>0.14668204578272145</c:v>
                </c:pt>
                <c:pt idx="41">
                  <c:v>0.14861011239275401</c:v>
                </c:pt>
                <c:pt idx="42">
                  <c:v>0.17394318806794651</c:v>
                </c:pt>
                <c:pt idx="43">
                  <c:v>0.15331463153896802</c:v>
                </c:pt>
                <c:pt idx="44">
                  <c:v>0.13386349755163746</c:v>
                </c:pt>
                <c:pt idx="45">
                  <c:v>0.1449324288440694</c:v>
                </c:pt>
                <c:pt idx="46">
                  <c:v>0.14964186415795941</c:v>
                </c:pt>
                <c:pt idx="47">
                  <c:v>0.15589290990783286</c:v>
                </c:pt>
                <c:pt idx="48">
                  <c:v>0.16010036121967142</c:v>
                </c:pt>
                <c:pt idx="49">
                  <c:v>0.15886472894430081</c:v>
                </c:pt>
                <c:pt idx="50">
                  <c:v>0.14038947724381512</c:v>
                </c:pt>
                <c:pt idx="51">
                  <c:v>0.15531812321523658</c:v>
                </c:pt>
                <c:pt idx="52">
                  <c:v>0.14821890898575554</c:v>
                </c:pt>
                <c:pt idx="53">
                  <c:v>0.14044566477726692</c:v>
                </c:pt>
                <c:pt idx="54">
                  <c:v>0.14237298614067923</c:v>
                </c:pt>
                <c:pt idx="55">
                  <c:v>0.13995923255232182</c:v>
                </c:pt>
                <c:pt idx="56">
                  <c:v>0.15419931854527702</c:v>
                </c:pt>
                <c:pt idx="57">
                  <c:v>0.15623866935899888</c:v>
                </c:pt>
                <c:pt idx="58">
                  <c:v>0.15350857354612116</c:v>
                </c:pt>
                <c:pt idx="59">
                  <c:v>0.1591935512843542</c:v>
                </c:pt>
                <c:pt idx="60">
                  <c:v>0.15941533438344119</c:v>
                </c:pt>
                <c:pt idx="61">
                  <c:v>0.15811537493027877</c:v>
                </c:pt>
                <c:pt idx="62">
                  <c:v>0.15660724308800589</c:v>
                </c:pt>
                <c:pt idx="63">
                  <c:v>0.16764040794084842</c:v>
                </c:pt>
                <c:pt idx="64">
                  <c:v>0.1356857972561481</c:v>
                </c:pt>
                <c:pt idx="65">
                  <c:v>0.15635476669025408</c:v>
                </c:pt>
                <c:pt idx="66">
                  <c:v>0.1636859701742979</c:v>
                </c:pt>
                <c:pt idx="67">
                  <c:v>0.15890392568998313</c:v>
                </c:pt>
                <c:pt idx="68">
                  <c:v>0.15775351028111562</c:v>
                </c:pt>
                <c:pt idx="69">
                  <c:v>0.16115419844586262</c:v>
                </c:pt>
                <c:pt idx="70">
                  <c:v>0.1539355457867794</c:v>
                </c:pt>
                <c:pt idx="71">
                  <c:v>0.15778326203952397</c:v>
                </c:pt>
                <c:pt idx="72">
                  <c:v>0.16159121849407138</c:v>
                </c:pt>
                <c:pt idx="73">
                  <c:v>0.16304185619773504</c:v>
                </c:pt>
                <c:pt idx="74">
                  <c:v>0.16071082242481621</c:v>
                </c:pt>
                <c:pt idx="75">
                  <c:v>0.16020097911573852</c:v>
                </c:pt>
                <c:pt idx="76">
                  <c:v>0.1749093669521046</c:v>
                </c:pt>
                <c:pt idx="77">
                  <c:v>0.16888082435573459</c:v>
                </c:pt>
                <c:pt idx="78">
                  <c:v>0.16587354964311246</c:v>
                </c:pt>
                <c:pt idx="79">
                  <c:v>0.17577271849472278</c:v>
                </c:pt>
                <c:pt idx="80">
                  <c:v>0.16818123835707915</c:v>
                </c:pt>
                <c:pt idx="81">
                  <c:v>0.18690182753347903</c:v>
                </c:pt>
                <c:pt idx="82">
                  <c:v>0.19145303813852266</c:v>
                </c:pt>
                <c:pt idx="83">
                  <c:v>0.18463748418906692</c:v>
                </c:pt>
                <c:pt idx="84">
                  <c:v>0.18283911123860741</c:v>
                </c:pt>
                <c:pt idx="85">
                  <c:v>0.20447452771775215</c:v>
                </c:pt>
                <c:pt idx="86">
                  <c:v>0.20821244102455497</c:v>
                </c:pt>
                <c:pt idx="87">
                  <c:v>0.20841100771314924</c:v>
                </c:pt>
                <c:pt idx="88">
                  <c:v>0.20108696372238702</c:v>
                </c:pt>
                <c:pt idx="89">
                  <c:v>0.20954591381188933</c:v>
                </c:pt>
                <c:pt idx="90">
                  <c:v>0.22487526146828249</c:v>
                </c:pt>
                <c:pt idx="91">
                  <c:v>0.22546285919218181</c:v>
                </c:pt>
                <c:pt idx="92">
                  <c:v>0.2402237239368693</c:v>
                </c:pt>
                <c:pt idx="93">
                  <c:v>0.24355315536046906</c:v>
                </c:pt>
                <c:pt idx="94">
                  <c:v>0.2479907572604251</c:v>
                </c:pt>
                <c:pt idx="95">
                  <c:v>0.2636144942496601</c:v>
                </c:pt>
                <c:pt idx="96">
                  <c:v>0.28240860258883849</c:v>
                </c:pt>
                <c:pt idx="97">
                  <c:v>0.30652196577841118</c:v>
                </c:pt>
                <c:pt idx="98">
                  <c:v>0.31922295552628405</c:v>
                </c:pt>
                <c:pt idx="99">
                  <c:v>0.39401272016661232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8-4F2A-B060-EC28326E25DF}"/>
            </c:ext>
          </c:extLst>
        </c:ser>
        <c:ser>
          <c:idx val="3"/>
          <c:order val="3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'Datos Gráfico 74'!$B$4:$B$103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74'!$U$4:$U$103</c:f>
              <c:numCache>
                <c:formatCode>0%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68-4F2A-B060-EC28326E2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280752"/>
        <c:axId val="721272880"/>
      </c:lineChart>
      <c:catAx>
        <c:axId val="72128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1272880"/>
        <c:crosses val="autoZero"/>
        <c:auto val="1"/>
        <c:lblAlgn val="ctr"/>
        <c:lblOffset val="100"/>
        <c:tickLblSkip val="1"/>
        <c:noMultiLvlLbl val="0"/>
      </c:catAx>
      <c:valAx>
        <c:axId val="721272880"/>
        <c:scaling>
          <c:orientation val="minMax"/>
          <c:max val="0.4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128075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070726495726494"/>
          <c:y val="1.7554021797081504E-2"/>
          <c:w val="0.70174231289805611"/>
          <c:h val="0.91434109288176668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 Datos Gráfico 12'!$N$3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3082A"/>
            </a:solidFill>
            <a:ln w="6350">
              <a:noFill/>
            </a:ln>
          </c:spPr>
          <c:invertIfNegative val="0"/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825-4E88-8600-3123C8B68C8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825-4E88-8600-3123C8B68C8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825-4E88-8600-3123C8B68C8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825-4E88-8600-3123C8B68C8F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825-4E88-8600-3123C8B68C8F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825-4E88-8600-3123C8B68C8F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825-4E88-8600-3123C8B68C8F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825-4E88-8600-3123C8B68C8F}"/>
              </c:ext>
            </c:extLst>
          </c:dPt>
          <c:dPt>
            <c:idx val="5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825-4E88-8600-3123C8B68C8F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825-4E88-8600-3123C8B68C8F}"/>
              </c:ext>
            </c:extLst>
          </c:dPt>
          <c:cat>
            <c:strRef>
              <c:f>' Datos Gráfico 12'!$J$4:$J$22</c:f>
              <c:strCache>
                <c:ptCount val="19"/>
                <c:pt idx="0">
                  <c:v>Cataluña</c:v>
                </c:pt>
                <c:pt idx="1">
                  <c:v>Andalucía</c:v>
                </c:pt>
                <c:pt idx="2">
                  <c:v>C. de Madrid</c:v>
                </c:pt>
                <c:pt idx="3">
                  <c:v>Castilla y León</c:v>
                </c:pt>
                <c:pt idx="4">
                  <c:v>Galicia</c:v>
                </c:pt>
                <c:pt idx="5">
                  <c:v>C. Valenciana</c:v>
                </c:pt>
                <c:pt idx="6">
                  <c:v>Castilla-La Mancha</c:v>
                </c:pt>
                <c:pt idx="7">
                  <c:v>País Vasco</c:v>
                </c:pt>
                <c:pt idx="8">
                  <c:v>Aragón</c:v>
                </c:pt>
                <c:pt idx="9">
                  <c:v>P. de Asturias</c:v>
                </c:pt>
                <c:pt idx="10">
                  <c:v>Canarias</c:v>
                </c:pt>
                <c:pt idx="11">
                  <c:v>Extremadura</c:v>
                </c:pt>
                <c:pt idx="12">
                  <c:v>R. de Murcia</c:v>
                </c:pt>
                <c:pt idx="13">
                  <c:v>Cantabria</c:v>
                </c:pt>
                <c:pt idx="14">
                  <c:v>I. Balears</c:v>
                </c:pt>
                <c:pt idx="15">
                  <c:v>C. F. de Navarra</c:v>
                </c:pt>
                <c:pt idx="16">
                  <c:v>La Rioja</c:v>
                </c:pt>
                <c:pt idx="17">
                  <c:v>C. a. de Melilla</c:v>
                </c:pt>
                <c:pt idx="18">
                  <c:v>C. a. de Ceuta</c:v>
                </c:pt>
              </c:strCache>
            </c:strRef>
          </c:cat>
          <c:val>
            <c:numRef>
              <c:f>' Datos Gráfico 12'!$N$4:$N$22</c:f>
              <c:numCache>
                <c:formatCode>0.00</c:formatCode>
                <c:ptCount val="19"/>
                <c:pt idx="0">
                  <c:v>16.967592111892291</c:v>
                </c:pt>
                <c:pt idx="1">
                  <c:v>14.190278198835117</c:v>
                </c:pt>
                <c:pt idx="2">
                  <c:v>10.267157646867513</c:v>
                </c:pt>
                <c:pt idx="3">
                  <c:v>9.8653663581991129</c:v>
                </c:pt>
                <c:pt idx="4">
                  <c:v>8.8234558873499616</c:v>
                </c:pt>
                <c:pt idx="5">
                  <c:v>8.411088706003353</c:v>
                </c:pt>
                <c:pt idx="6">
                  <c:v>6.259811653715702</c:v>
                </c:pt>
                <c:pt idx="7">
                  <c:v>5.0848314874391916</c:v>
                </c:pt>
                <c:pt idx="8">
                  <c:v>3.9971911715839497</c:v>
                </c:pt>
                <c:pt idx="9">
                  <c:v>3.8493787144475524</c:v>
                </c:pt>
                <c:pt idx="10">
                  <c:v>2.8118915417847461</c:v>
                </c:pt>
                <c:pt idx="11">
                  <c:v>2.3144978026831673</c:v>
                </c:pt>
                <c:pt idx="12">
                  <c:v>1.8396081849955375</c:v>
                </c:pt>
                <c:pt idx="13">
                  <c:v>1.7195797862833453</c:v>
                </c:pt>
                <c:pt idx="14">
                  <c:v>1.5471734827785684</c:v>
                </c:pt>
                <c:pt idx="15">
                  <c:v>1.1798317458628618</c:v>
                </c:pt>
                <c:pt idx="16">
                  <c:v>0.67477217842119064</c:v>
                </c:pt>
                <c:pt idx="17">
                  <c:v>0.10655945996115031</c:v>
                </c:pt>
                <c:pt idx="18">
                  <c:v>8.9933880895694998E-2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25-4E88-8600-3123C8B6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76963328"/>
        <c:axId val="674131904"/>
      </c:barChart>
      <c:catAx>
        <c:axId val="676963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674131904"/>
        <c:crosses val="autoZero"/>
        <c:auto val="1"/>
        <c:lblAlgn val="ctr"/>
        <c:lblOffset val="100"/>
        <c:tickLblSkip val="1"/>
        <c:noMultiLvlLbl val="0"/>
      </c:catAx>
      <c:valAx>
        <c:axId val="674131904"/>
        <c:scaling>
          <c:orientation val="minMax"/>
          <c:max val="18"/>
        </c:scaling>
        <c:delete val="0"/>
        <c:axPos val="t"/>
        <c:majorGridlines>
          <c:spPr>
            <a:ln w="9525">
              <a:solidFill>
                <a:srgbClr val="A9A9A9">
                  <a:lumMod val="40000"/>
                  <a:lumOff val="60000"/>
                </a:srgbClr>
              </a:solidFill>
            </a:ln>
          </c:spPr>
        </c:majorGridlines>
        <c:numFmt formatCode="General" sourceLinked="0"/>
        <c:majorTickMark val="none"/>
        <c:minorTickMark val="none"/>
        <c:tickLblPos val="high"/>
        <c:spPr>
          <a:ln w="9525">
            <a:noFill/>
          </a:ln>
        </c:spPr>
        <c:crossAx val="676963328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tx2"/>
              </a:solidFill>
              <a:ln>
                <a:noFill/>
              </a:ln>
            </c:spPr>
          </c:marker>
          <c:dLbls>
            <c:dLbl>
              <c:idx val="0"/>
              <c:tx>
                <c:strRef>
                  <c:f>'Datos Gráfico 13'!$A$4</c:f>
                  <c:strCache>
                    <c:ptCount val="1"/>
                    <c:pt idx="0">
                      <c:v>AND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{8840DA2E-8771-4F3E-87A6-0AF8B15B2FDF}</c15:txfldGUID>
                      <c15:f>'Datos Gráfico 13'!$A$4</c15:f>
                      <c15:dlblFieldTableCache>
                        <c:ptCount val="1"/>
                        <c:pt idx="0">
                          <c:v>AND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5594-460A-88B7-E96D768D3C7B}"/>
                </c:ext>
              </c:extLst>
            </c:dLbl>
            <c:dLbl>
              <c:idx val="1"/>
              <c:tx>
                <c:strRef>
                  <c:f>'Datos Gráfico 13'!$A$5</c:f>
                  <c:strCache>
                    <c:ptCount val="1"/>
                    <c:pt idx="0">
                      <c:v>ARA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{474B7E73-B751-4060-A88C-AA58C19DF035}</c15:txfldGUID>
                      <c15:f>'Datos Gráfico 13'!$A$5</c15:f>
                      <c15:dlblFieldTableCache>
                        <c:ptCount val="1"/>
                        <c:pt idx="0">
                          <c:v>ARA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5594-460A-88B7-E96D768D3C7B}"/>
                </c:ext>
              </c:extLst>
            </c:dLbl>
            <c:dLbl>
              <c:idx val="2"/>
              <c:layout>
                <c:manualLayout>
                  <c:x val="-2.5440641587681886E-2"/>
                  <c:y val="-1.7114770629932791E-2"/>
                </c:manualLayout>
              </c:layout>
              <c:tx>
                <c:strRef>
                  <c:f>'Datos Gráfico 13'!$A$6</c:f>
                  <c:strCache>
                    <c:ptCount val="1"/>
                    <c:pt idx="0">
                      <c:v>AST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{D74E7AA5-0F0C-4F9F-A40D-97DC09009532}</c15:txfldGUID>
                      <c15:f>'Datos Gráfico 13'!$A$6</c15:f>
                      <c15:dlblFieldTableCache>
                        <c:ptCount val="1"/>
                        <c:pt idx="0">
                          <c:v>AST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5594-460A-88B7-E96D768D3C7B}"/>
                </c:ext>
              </c:extLst>
            </c:dLbl>
            <c:dLbl>
              <c:idx val="3"/>
              <c:layout>
                <c:manualLayout>
                  <c:x val="-7.7244149616143884E-2"/>
                  <c:y val="-5.5174232545559997E-2"/>
                </c:manualLayout>
              </c:layout>
              <c:tx>
                <c:strRef>
                  <c:f>'Datos Gráfico 13'!$A$7</c:f>
                  <c:strCache>
                    <c:ptCount val="1"/>
                    <c:pt idx="0">
                      <c:v>BAL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{801CE994-CCD0-46D8-B6D2-BE7CCE4A2905}</c15:txfldGUID>
                      <c15:f>'Datos Gráfico 13'!$A$7</c15:f>
                      <c15:dlblFieldTableCache>
                        <c:ptCount val="1"/>
                        <c:pt idx="0">
                          <c:v>BAL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5594-460A-88B7-E96D768D3C7B}"/>
                </c:ext>
              </c:extLst>
            </c:dLbl>
            <c:dLbl>
              <c:idx val="4"/>
              <c:tx>
                <c:strRef>
                  <c:f>'Datos Gráfico 13'!$A$8</c:f>
                  <c:strCache>
                    <c:ptCount val="1"/>
                    <c:pt idx="0">
                      <c:v>CANA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{21A0EADA-62F2-4A2D-8E74-CCA71A0C91AD}</c15:txfldGUID>
                      <c15:f>'Datos Gráfico 13'!$A$8</c15:f>
                      <c15:dlblFieldTableCache>
                        <c:ptCount val="1"/>
                        <c:pt idx="0">
                          <c:v>CANA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5594-460A-88B7-E96D768D3C7B}"/>
                </c:ext>
              </c:extLst>
            </c:dLbl>
            <c:dLbl>
              <c:idx val="5"/>
              <c:layout>
                <c:manualLayout>
                  <c:x val="-3.8034595239022209E-2"/>
                  <c:y val="-2.6629636108839661E-2"/>
                </c:manualLayout>
              </c:layout>
              <c:tx>
                <c:strRef>
                  <c:f>'Datos Gráfico 13'!$A$9</c:f>
                  <c:strCache>
                    <c:ptCount val="1"/>
                    <c:pt idx="0">
                      <c:v>CANT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{30FBEBB3-0A51-43A7-B860-97A0222CB564}</c15:txfldGUID>
                      <c15:f>'Datos Gráfico 13'!$A$9</c15:f>
                      <c15:dlblFieldTableCache>
                        <c:ptCount val="1"/>
                        <c:pt idx="0">
                          <c:v>CANT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5594-460A-88B7-E96D768D3C7B}"/>
                </c:ext>
              </c:extLst>
            </c:dLbl>
            <c:dLbl>
              <c:idx val="6"/>
              <c:layout>
                <c:manualLayout>
                  <c:x val="-5.3819638347449648E-2"/>
                  <c:y val="-3.1387068848293051E-2"/>
                </c:manualLayout>
              </c:layout>
              <c:tx>
                <c:strRef>
                  <c:f>'Datos Gráfico 13'!$A$10</c:f>
                  <c:strCache>
                    <c:ptCount val="1"/>
                    <c:pt idx="0">
                      <c:v>CYL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{DD2EFED3-0772-458A-B282-7E40509441DB}</c15:txfldGUID>
                      <c15:f>'Datos Gráfico 13'!$A$10</c15:f>
                      <c15:dlblFieldTableCache>
                        <c:ptCount val="1"/>
                        <c:pt idx="0">
                          <c:v>CYL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5594-460A-88B7-E96D768D3C7B}"/>
                </c:ext>
              </c:extLst>
            </c:dLbl>
            <c:dLbl>
              <c:idx val="7"/>
              <c:layout>
                <c:manualLayout>
                  <c:x val="-5.2462148892404761E-2"/>
                  <c:y val="-3.6144501587746437E-2"/>
                </c:manualLayout>
              </c:layout>
              <c:tx>
                <c:strRef>
                  <c:f>'Datos Gráfico 13'!$A$11</c:f>
                  <c:strCache>
                    <c:ptCount val="1"/>
                    <c:pt idx="0">
                      <c:v>CLM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{724FAA5F-ABE4-4DE0-B881-783BD0D086EB}</c15:txfldGUID>
                      <c15:f>'Datos Gráfico 13'!$A$11</c15:f>
                      <c15:dlblFieldTableCache>
                        <c:ptCount val="1"/>
                        <c:pt idx="0">
                          <c:v>CLM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5594-460A-88B7-E96D768D3C7B}"/>
                </c:ext>
              </c:extLst>
            </c:dLbl>
            <c:dLbl>
              <c:idx val="8"/>
              <c:tx>
                <c:strRef>
                  <c:f>'Datos Gráfico 13'!$A$12</c:f>
                  <c:strCache>
                    <c:ptCount val="1"/>
                    <c:pt idx="0">
                      <c:v>CAT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{45D4CF70-0D19-470F-89EC-4F48866A4D93}</c15:txfldGUID>
                      <c15:f>'Datos Gráfico 13'!$A$12</c15:f>
                      <c15:dlblFieldTableCache>
                        <c:ptCount val="1"/>
                        <c:pt idx="0">
                          <c:v>CAT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5594-460A-88B7-E96D768D3C7B}"/>
                </c:ext>
              </c:extLst>
            </c:dLbl>
            <c:dLbl>
              <c:idx val="9"/>
              <c:tx>
                <c:strRef>
                  <c:f>'Datos Gráfico 13'!$A$13</c:f>
                  <c:strCache>
                    <c:ptCount val="1"/>
                    <c:pt idx="0">
                      <c:v>CV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{477DF6B0-8170-410A-BFA4-5B46C88AAD25}</c15:txfldGUID>
                      <c15:f>'Datos Gráfico 13'!$A$13</c15:f>
                      <c15:dlblFieldTableCache>
                        <c:ptCount val="1"/>
                        <c:pt idx="0">
                          <c:v>CV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5594-460A-88B7-E96D768D3C7B}"/>
                </c:ext>
              </c:extLst>
            </c:dLbl>
            <c:dLbl>
              <c:idx val="10"/>
              <c:layout>
                <c:manualLayout>
                  <c:x val="-4.9756743250686242E-2"/>
                  <c:y val="-5.041679980610652E-2"/>
                </c:manualLayout>
              </c:layout>
              <c:tx>
                <c:strRef>
                  <c:f>'Datos Gráfico 13'!$A$14</c:f>
                  <c:strCache>
                    <c:ptCount val="1"/>
                    <c:pt idx="0">
                      <c:v>EXT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{C2E15C92-24A8-404F-8BE5-15C8437ED2B3}</c15:txfldGUID>
                      <c15:f>'Datos Gráfico 13'!$A$14</c15:f>
                      <c15:dlblFieldTableCache>
                        <c:ptCount val="1"/>
                        <c:pt idx="0">
                          <c:v>EXT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5594-460A-88B7-E96D768D3C7B}"/>
                </c:ext>
              </c:extLst>
            </c:dLbl>
            <c:dLbl>
              <c:idx val="11"/>
              <c:tx>
                <c:strRef>
                  <c:f>'Datos Gráfico 13'!$A$15</c:f>
                  <c:strCache>
                    <c:ptCount val="1"/>
                    <c:pt idx="0">
                      <c:v>GAL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{04B9CFE2-5AE6-466F-A5D7-0A612CB1581A}</c15:txfldGUID>
                      <c15:f>'Datos Gráfico 13'!$A$15</c15:f>
                      <c15:dlblFieldTableCache>
                        <c:ptCount val="1"/>
                        <c:pt idx="0">
                          <c:v>GAL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5594-460A-88B7-E96D768D3C7B}"/>
                </c:ext>
              </c:extLst>
            </c:dLbl>
            <c:dLbl>
              <c:idx val="12"/>
              <c:tx>
                <c:strRef>
                  <c:f>'Datos Gráfico 13'!$A$16</c:f>
                  <c:strCache>
                    <c:ptCount val="1"/>
                    <c:pt idx="0">
                      <c:v>MAD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{9A615C1F-1704-4330-8E3B-20FD720D6648}</c15:txfldGUID>
                      <c15:f>'Datos Gráfico 13'!$A$16</c15:f>
                      <c15:dlblFieldTableCache>
                        <c:ptCount val="1"/>
                        <c:pt idx="0">
                          <c:v>MAD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5594-460A-88B7-E96D768D3C7B}"/>
                </c:ext>
              </c:extLst>
            </c:dLbl>
            <c:dLbl>
              <c:idx val="13"/>
              <c:layout>
                <c:manualLayout>
                  <c:x val="-7.1357546894655122E-2"/>
                  <c:y val="-6.944653076392017E-2"/>
                </c:manualLayout>
              </c:layout>
              <c:tx>
                <c:strRef>
                  <c:f>'Datos Gráfico 13'!$A$17</c:f>
                  <c:strCache>
                    <c:ptCount val="1"/>
                    <c:pt idx="0">
                      <c:v>MUR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{CA73BE07-64B1-4F7A-8722-2A81A6EB5126}</c15:txfldGUID>
                      <c15:f>'Datos Gráfico 13'!$A$17</c15:f>
                      <c15:dlblFieldTableCache>
                        <c:ptCount val="1"/>
                        <c:pt idx="0">
                          <c:v>MUR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5594-460A-88B7-E96D768D3C7B}"/>
                </c:ext>
              </c:extLst>
            </c:dLbl>
            <c:dLbl>
              <c:idx val="14"/>
              <c:layout>
                <c:manualLayout>
                  <c:x val="-7.9929132285337004E-2"/>
                  <c:y val="-6.4689098024466693E-2"/>
                </c:manualLayout>
              </c:layout>
              <c:tx>
                <c:strRef>
                  <c:f>'Datos Gráfico 13'!$A$18</c:f>
                  <c:strCache>
                    <c:ptCount val="1"/>
                    <c:pt idx="0">
                      <c:v>NAV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{6A2814BE-1D5F-41A8-A95B-D5DD21D8E278}</c15:txfldGUID>
                      <c15:f>'Datos Gráfico 13'!$A$18</c15:f>
                      <c15:dlblFieldTableCache>
                        <c:ptCount val="1"/>
                        <c:pt idx="0">
                          <c:v>NAV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5594-460A-88B7-E96D768D3C7B}"/>
                </c:ext>
              </c:extLst>
            </c:dLbl>
            <c:dLbl>
              <c:idx val="15"/>
              <c:tx>
                <c:strRef>
                  <c:f>'Datos Gráfico 13'!$A$19</c:f>
                  <c:strCache>
                    <c:ptCount val="1"/>
                    <c:pt idx="0">
                      <c:v>PV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{465948C8-9220-4D26-8D56-969E6019EE73}</c15:txfldGUID>
                      <c15:f>'Datos Gráfico 13'!$A$19</c15:f>
                      <c15:dlblFieldTableCache>
                        <c:ptCount val="1"/>
                        <c:pt idx="0">
                          <c:v>PV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5594-460A-88B7-E96D768D3C7B}"/>
                </c:ext>
              </c:extLst>
            </c:dLbl>
            <c:dLbl>
              <c:idx val="16"/>
              <c:tx>
                <c:strRef>
                  <c:f>'Datos Gráfico 13'!$A$20</c:f>
                  <c:strCache>
                    <c:ptCount val="1"/>
                    <c:pt idx="0">
                      <c:v>RIO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{DE1E7C82-C48B-4A49-BBC5-373FFC80708E}</c15:txfldGUID>
                      <c15:f>'Datos Gráfico 13'!$A$20</c15:f>
                      <c15:dlblFieldTableCache>
                        <c:ptCount val="1"/>
                        <c:pt idx="0">
                          <c:v>RIO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5594-460A-88B7-E96D768D3C7B}"/>
                </c:ext>
              </c:extLst>
            </c:dLbl>
            <c:dLbl>
              <c:idx val="17"/>
              <c:layout>
                <c:manualLayout>
                  <c:x val="-7.6768039069146463E-2"/>
                  <c:y val="-4.5659367066653217E-2"/>
                </c:manualLayout>
              </c:layout>
              <c:tx>
                <c:strRef>
                  <c:f>'Datos Gráfico 13'!$A$21</c:f>
                  <c:strCache>
                    <c:ptCount val="1"/>
                    <c:pt idx="0">
                      <c:v>CEU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{66441AB5-FF41-4DD6-9C1D-7F55BC2E2C68}</c15:txfldGUID>
                      <c15:f>'Datos Gráfico 13'!$A$21</c15:f>
                      <c15:dlblFieldTableCache>
                        <c:ptCount val="1"/>
                        <c:pt idx="0">
                          <c:v>CEU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5594-460A-88B7-E96D768D3C7B}"/>
                </c:ext>
              </c:extLst>
            </c:dLbl>
            <c:dLbl>
              <c:idx val="18"/>
              <c:layout>
                <c:manualLayout>
                  <c:x val="5.1670120489155725E-3"/>
                  <c:y val="-1.7115145230935987E-2"/>
                </c:manualLayout>
              </c:layout>
              <c:tx>
                <c:strRef>
                  <c:f>'Datos Gráfico 13'!$A$22</c:f>
                  <c:strCache>
                    <c:ptCount val="1"/>
                    <c:pt idx="0">
                      <c:v>MEL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{DA3A48D7-6470-4AD9-9740-83FE75695D28}</c15:txfldGUID>
                      <c15:f>'Datos Gráfico 13'!$A$22</c15:f>
                      <c15:dlblFieldTableCache>
                        <c:ptCount val="1"/>
                        <c:pt idx="0">
                          <c:v>MEL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5594-460A-88B7-E96D768D3C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'Datos Gráfico 13'!$C$4:$C$22</c:f>
              <c:numCache>
                <c:formatCode>0.00</c:formatCode>
                <c:ptCount val="19"/>
                <c:pt idx="0">
                  <c:v>14.190357974885304</c:v>
                </c:pt>
                <c:pt idx="1">
                  <c:v>3.9972036079103788</c:v>
                </c:pt>
                <c:pt idx="2">
                  <c:v>3.849402085070496</c:v>
                </c:pt>
                <c:pt idx="3">
                  <c:v>1.547181004240135</c:v>
                </c:pt>
                <c:pt idx="4">
                  <c:v>2.8120486913926039</c:v>
                </c:pt>
                <c:pt idx="5">
                  <c:v>1.7196080617345333</c:v>
                </c:pt>
                <c:pt idx="6">
                  <c:v>9.865397051949012</c:v>
                </c:pt>
                <c:pt idx="7">
                  <c:v>6.259831129720685</c:v>
                </c:pt>
                <c:pt idx="8">
                  <c:v>16.967673202084924</c:v>
                </c:pt>
                <c:pt idx="9">
                  <c:v>8.4112558032800901</c:v>
                </c:pt>
                <c:pt idx="10">
                  <c:v>2.3145050037429065</c:v>
                </c:pt>
                <c:pt idx="11">
                  <c:v>8.8235048566106293</c:v>
                </c:pt>
                <c:pt idx="12">
                  <c:v>10.267189590736566</c:v>
                </c:pt>
                <c:pt idx="13">
                  <c:v>1.8396181625438233</c:v>
                </c:pt>
                <c:pt idx="14">
                  <c:v>1.1798354166375802</c:v>
                </c:pt>
                <c:pt idx="15">
                  <c:v>5.0841201274477008</c:v>
                </c:pt>
                <c:pt idx="16">
                  <c:v>0.67477427781249488</c:v>
                </c:pt>
                <c:pt idx="17">
                  <c:v>8.9934160701067106E-2</c:v>
                </c:pt>
                <c:pt idx="18">
                  <c:v>0.10655979149907606</c:v>
                </c:pt>
              </c:numCache>
            </c:numRef>
          </c:xVal>
          <c:yVal>
            <c:numRef>
              <c:f>'Datos Gráfico 13'!$D$4:$D$22</c:f>
              <c:numCache>
                <c:formatCode>0.00</c:formatCode>
                <c:ptCount val="19"/>
                <c:pt idx="0">
                  <c:v>18.095901045441547</c:v>
                </c:pt>
                <c:pt idx="1">
                  <c:v>2.8479394518668988</c:v>
                </c:pt>
                <c:pt idx="2">
                  <c:v>2.2496005238164383</c:v>
                </c:pt>
                <c:pt idx="3">
                  <c:v>2.4342584017880053</c:v>
                </c:pt>
                <c:pt idx="4">
                  <c:v>4.5847082031687423</c:v>
                </c:pt>
                <c:pt idx="5">
                  <c:v>1.2573736293165692</c:v>
                </c:pt>
                <c:pt idx="6">
                  <c:v>5.3100796849378922</c:v>
                </c:pt>
                <c:pt idx="7">
                  <c:v>4.4258356323813723</c:v>
                </c:pt>
                <c:pt idx="8">
                  <c:v>15.936423046759748</c:v>
                </c:pt>
                <c:pt idx="9">
                  <c:v>10.625436232689697</c:v>
                </c:pt>
                <c:pt idx="10">
                  <c:v>2.3435067039536244</c:v>
                </c:pt>
                <c:pt idx="11">
                  <c:v>5.8717563750223523</c:v>
                </c:pt>
                <c:pt idx="12">
                  <c:v>13.792590332231411</c:v>
                </c:pt>
                <c:pt idx="13">
                  <c:v>3.1545124686192034</c:v>
                </c:pt>
                <c:pt idx="14">
                  <c:v>1.3709349922175431</c:v>
                </c:pt>
                <c:pt idx="15">
                  <c:v>4.6605881545181784</c:v>
                </c:pt>
                <c:pt idx="16">
                  <c:v>0.67406374092598842</c:v>
                </c:pt>
                <c:pt idx="17">
                  <c:v>0.18203991622436222</c:v>
                </c:pt>
                <c:pt idx="18">
                  <c:v>0.18245146412042487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594-460A-88B7-E96D768D3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26336"/>
        <c:axId val="173326912"/>
      </c:scatterChart>
      <c:valAx>
        <c:axId val="173326336"/>
        <c:scaling>
          <c:orientation val="minMax"/>
          <c:min val="0"/>
        </c:scaling>
        <c:delete val="0"/>
        <c:axPos val="b"/>
        <c:majorGridlines>
          <c:spPr>
            <a:ln>
              <a:solidFill>
                <a:srgbClr val="DDDDDD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b="0" baseline="0"/>
                  <a:t>capital neto (%)</a:t>
                </a:r>
                <a:endParaRPr lang="es-ES" b="0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spPr>
          <a:ln>
            <a:noFill/>
          </a:ln>
        </c:spPr>
        <c:crossAx val="173326912"/>
        <c:crosses val="autoZero"/>
        <c:crossBetween val="midCat"/>
        <c:majorUnit val="4"/>
      </c:valAx>
      <c:valAx>
        <c:axId val="17332691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DDDDD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s-ES" b="0"/>
                  <a:t>población</a:t>
                </a:r>
                <a:r>
                  <a:rPr lang="es-ES" b="0" baseline="0"/>
                  <a:t> (%)</a:t>
                </a:r>
                <a:endParaRPr lang="es-ES" b="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73326336"/>
        <c:crosses val="autoZero"/>
        <c:crossBetween val="midCat"/>
        <c:majorUnit val="4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tx2"/>
              </a:solidFill>
              <a:ln>
                <a:noFill/>
              </a:ln>
            </c:spPr>
          </c:marker>
          <c:dLbls>
            <c:dLbl>
              <c:idx val="0"/>
              <c:tx>
                <c:strRef>
                  <c:f>'Datos Gráfico 14'!$A$4</c:f>
                  <c:strCache>
                    <c:ptCount val="1"/>
                    <c:pt idx="0">
                      <c:v>AND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{70850D2D-CBF7-4AE2-8446-BC3EFE1D98D8}</c15:txfldGUID>
                      <c15:f>'Datos Gráfico 14'!$A$4</c15:f>
                      <c15:dlblFieldTableCache>
                        <c:ptCount val="1"/>
                        <c:pt idx="0">
                          <c:v>AND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3B4-45D5-96F3-E4CEC687F323}"/>
                </c:ext>
              </c:extLst>
            </c:dLbl>
            <c:dLbl>
              <c:idx val="1"/>
              <c:tx>
                <c:strRef>
                  <c:f>'Datos Gráfico 14'!$A$5</c:f>
                  <c:strCache>
                    <c:ptCount val="1"/>
                    <c:pt idx="0">
                      <c:v>ARA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{57B27F43-6948-4F9E-AACF-FA26EF1C7268}</c15:txfldGUID>
                      <c15:f>'Datos Gráfico 14'!$A$5</c15:f>
                      <c15:dlblFieldTableCache>
                        <c:ptCount val="1"/>
                        <c:pt idx="0">
                          <c:v>ARA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3B4-45D5-96F3-E4CEC687F323}"/>
                </c:ext>
              </c:extLst>
            </c:dLbl>
            <c:dLbl>
              <c:idx val="2"/>
              <c:layout>
                <c:manualLayout>
                  <c:x val="-2.1387957977181196E-2"/>
                  <c:y val="-3.1387068848292961E-2"/>
                </c:manualLayout>
              </c:layout>
              <c:tx>
                <c:strRef>
                  <c:f>'Datos Gráfico 14'!$A$6</c:f>
                  <c:strCache>
                    <c:ptCount val="1"/>
                    <c:pt idx="0">
                      <c:v>AST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{2820248F-9A3A-4726-85F1-2555E550BAA4}</c15:txfldGUID>
                      <c15:f>'Datos Gráfico 14'!$A$6</c15:f>
                      <c15:dlblFieldTableCache>
                        <c:ptCount val="1"/>
                        <c:pt idx="0">
                          <c:v>AST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3B4-45D5-96F3-E4CEC687F323}"/>
                </c:ext>
              </c:extLst>
            </c:dLbl>
            <c:dLbl>
              <c:idx val="3"/>
              <c:layout>
                <c:manualLayout>
                  <c:x val="-4.8875683451584433E-2"/>
                  <c:y val="-4.0901934327199831E-2"/>
                </c:manualLayout>
              </c:layout>
              <c:tx>
                <c:strRef>
                  <c:f>'Datos Gráfico 14'!$A$7</c:f>
                  <c:strCache>
                    <c:ptCount val="1"/>
                    <c:pt idx="0">
                      <c:v>BAL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{496E2B31-D908-480A-A294-6F06A68DC89D}</c15:txfldGUID>
                      <c15:f>'Datos Gráfico 14'!$A$7</c15:f>
                      <c15:dlblFieldTableCache>
                        <c:ptCount val="1"/>
                        <c:pt idx="0">
                          <c:v>BAL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3B4-45D5-96F3-E4CEC687F323}"/>
                </c:ext>
              </c:extLst>
            </c:dLbl>
            <c:dLbl>
              <c:idx val="4"/>
              <c:layout>
                <c:manualLayout>
                  <c:x val="-8.7578492822920739E-2"/>
                  <c:y val="-7.8961396242826859E-2"/>
                </c:manualLayout>
              </c:layout>
              <c:tx>
                <c:strRef>
                  <c:f>'Datos Gráfico 14'!$A$8</c:f>
                  <c:strCache>
                    <c:ptCount val="1"/>
                    <c:pt idx="0">
                      <c:v>CANA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{C97E8608-36EF-4F28-B598-D67EC4FD0F5C}</c15:txfldGUID>
                      <c15:f>'Datos Gráfico 14'!$A$8</c15:f>
                      <c15:dlblFieldTableCache>
                        <c:ptCount val="1"/>
                        <c:pt idx="0">
                          <c:v>CANA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3B4-45D5-96F3-E4CEC687F323}"/>
                </c:ext>
              </c:extLst>
            </c:dLbl>
            <c:dLbl>
              <c:idx val="5"/>
              <c:layout>
                <c:manualLayout>
                  <c:x val="-3.8034595239022174E-2"/>
                  <c:y val="-4.5659367066653044E-2"/>
                </c:manualLayout>
              </c:layout>
              <c:tx>
                <c:strRef>
                  <c:f>'Datos Gráfico 14'!$A$9</c:f>
                  <c:strCache>
                    <c:ptCount val="1"/>
                    <c:pt idx="0">
                      <c:v>CANT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{6873B35A-7D4A-4082-8BDA-CB07362CF253}</c15:txfldGUID>
                      <c15:f>'Datos Gráfico 14'!$A$9</c15:f>
                      <c15:dlblFieldTableCache>
                        <c:ptCount val="1"/>
                        <c:pt idx="0">
                          <c:v>CANT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3B4-45D5-96F3-E4CEC687F323}"/>
                </c:ext>
              </c:extLst>
            </c:dLbl>
            <c:dLbl>
              <c:idx val="6"/>
              <c:tx>
                <c:strRef>
                  <c:f>'Datos Gráfico 14'!$A$10</c:f>
                  <c:strCache>
                    <c:ptCount val="1"/>
                    <c:pt idx="0">
                      <c:v>CYL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{D14FEFD9-7884-41A3-B5D9-74DA08D9A972}</c15:txfldGUID>
                      <c15:f>'Datos Gráfico 14'!$A$10</c15:f>
                      <c15:dlblFieldTableCache>
                        <c:ptCount val="1"/>
                        <c:pt idx="0">
                          <c:v>CYL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3B4-45D5-96F3-E4CEC687F323}"/>
                </c:ext>
              </c:extLst>
            </c:dLbl>
            <c:dLbl>
              <c:idx val="7"/>
              <c:tx>
                <c:strRef>
                  <c:f>'Datos Gráfico 14'!$A$11</c:f>
                  <c:strCache>
                    <c:ptCount val="1"/>
                    <c:pt idx="0">
                      <c:v>CLM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{106C220C-255A-4164-A0D2-47EB482D48EF}</c15:txfldGUID>
                      <c15:f>'Datos Gráfico 14'!$A$11</c15:f>
                      <c15:dlblFieldTableCache>
                        <c:ptCount val="1"/>
                        <c:pt idx="0">
                          <c:v>CLM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3B4-45D5-96F3-E4CEC687F323}"/>
                </c:ext>
              </c:extLst>
            </c:dLbl>
            <c:dLbl>
              <c:idx val="8"/>
              <c:tx>
                <c:strRef>
                  <c:f>'Datos Gráfico 14'!$A$12</c:f>
                  <c:strCache>
                    <c:ptCount val="1"/>
                    <c:pt idx="0">
                      <c:v>CAT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{1C693666-9ECC-4072-9D60-BD1C739FABCF}</c15:txfldGUID>
                      <c15:f>'Datos Gráfico 14'!$A$12</c15:f>
                      <c15:dlblFieldTableCache>
                        <c:ptCount val="1"/>
                        <c:pt idx="0">
                          <c:v>CAT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3B4-45D5-96F3-E4CEC687F323}"/>
                </c:ext>
              </c:extLst>
            </c:dLbl>
            <c:dLbl>
              <c:idx val="9"/>
              <c:tx>
                <c:strRef>
                  <c:f>'Datos Gráfico 14'!$A$13</c:f>
                  <c:strCache>
                    <c:ptCount val="1"/>
                    <c:pt idx="0">
                      <c:v>CV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{56D4675E-B450-4EE1-828F-167EA87C6E66}</c15:txfldGUID>
                      <c15:f>'Datos Gráfico 14'!$A$13</c15:f>
                      <c15:dlblFieldTableCache>
                        <c:ptCount val="1"/>
                        <c:pt idx="0">
                          <c:v>CV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3B4-45D5-96F3-E4CEC687F323}"/>
                </c:ext>
              </c:extLst>
            </c:dLbl>
            <c:dLbl>
              <c:idx val="10"/>
              <c:layout>
                <c:manualLayout>
                  <c:x val="6.9808272963239656E-3"/>
                  <c:y val="6.672393067334156E-3"/>
                </c:manualLayout>
              </c:layout>
              <c:tx>
                <c:strRef>
                  <c:f>'Datos Gráfico 14'!$A$14</c:f>
                  <c:strCache>
                    <c:ptCount val="1"/>
                    <c:pt idx="0">
                      <c:v>EXT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{11967D8B-61FB-44C7-BA16-E78AA547AE07}</c15:txfldGUID>
                      <c15:f>'Datos Gráfico 14'!$A$14</c15:f>
                      <c15:dlblFieldTableCache>
                        <c:ptCount val="1"/>
                        <c:pt idx="0">
                          <c:v>EXT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3B4-45D5-96F3-E4CEC687F323}"/>
                </c:ext>
              </c:extLst>
            </c:dLbl>
            <c:dLbl>
              <c:idx val="11"/>
              <c:tx>
                <c:strRef>
                  <c:f>'Datos Gráfico 14'!$A$15</c:f>
                  <c:strCache>
                    <c:ptCount val="1"/>
                    <c:pt idx="0">
                      <c:v>GAL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{DB95D772-4A63-4AD0-8A97-F47586421CB2}</c15:txfldGUID>
                      <c15:f>'Datos Gráfico 14'!$A$15</c15:f>
                      <c15:dlblFieldTableCache>
                        <c:ptCount val="1"/>
                        <c:pt idx="0">
                          <c:v>GAL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23B4-45D5-96F3-E4CEC687F323}"/>
                </c:ext>
              </c:extLst>
            </c:dLbl>
            <c:dLbl>
              <c:idx val="12"/>
              <c:tx>
                <c:strRef>
                  <c:f>'Datos Gráfico 14'!$A$16</c:f>
                  <c:strCache>
                    <c:ptCount val="1"/>
                    <c:pt idx="0">
                      <c:v>MAD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{530C9A3F-12F4-45FE-BE07-F9F2DA446885}</c15:txfldGUID>
                      <c15:f>'Datos Gráfico 14'!$A$16</c15:f>
                      <c15:dlblFieldTableCache>
                        <c:ptCount val="1"/>
                        <c:pt idx="0">
                          <c:v>MAD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3B4-45D5-96F3-E4CEC687F323}"/>
                </c:ext>
              </c:extLst>
            </c:dLbl>
            <c:dLbl>
              <c:idx val="13"/>
              <c:layout>
                <c:manualLayout>
                  <c:x val="-7.1357546894655149E-2"/>
                  <c:y val="-6.944653076392017E-2"/>
                </c:manualLayout>
              </c:layout>
              <c:tx>
                <c:strRef>
                  <c:f>'Datos Gráfico 14'!$A$17</c:f>
                  <c:strCache>
                    <c:ptCount val="1"/>
                    <c:pt idx="0">
                      <c:v>MUR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{2E0A7BEE-B3E8-4446-AEFB-1C8C59E38009}</c15:txfldGUID>
                      <c15:f>'Datos Gráfico 14'!$A$17</c15:f>
                      <c15:dlblFieldTableCache>
                        <c:ptCount val="1"/>
                        <c:pt idx="0">
                          <c:v>MUR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3B4-45D5-96F3-E4CEC687F323}"/>
                </c:ext>
              </c:extLst>
            </c:dLbl>
            <c:dLbl>
              <c:idx val="14"/>
              <c:layout>
                <c:manualLayout>
                  <c:x val="-9.2087183116839194E-2"/>
                  <c:y val="-5.0417174407109626E-2"/>
                </c:manualLayout>
              </c:layout>
              <c:tx>
                <c:strRef>
                  <c:f>'Datos Gráfico 14'!$A$18</c:f>
                  <c:strCache>
                    <c:ptCount val="1"/>
                    <c:pt idx="0">
                      <c:v>NAV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{EE710912-144D-4348-8547-F31599B5D204}</c15:txfldGUID>
                      <c15:f>'Datos Gráfico 14'!$A$18</c15:f>
                      <c15:dlblFieldTableCache>
                        <c:ptCount val="1"/>
                        <c:pt idx="0">
                          <c:v>NAV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3B4-45D5-96F3-E4CEC687F323}"/>
                </c:ext>
              </c:extLst>
            </c:dLbl>
            <c:dLbl>
              <c:idx val="15"/>
              <c:tx>
                <c:strRef>
                  <c:f>'Datos Gráfico 14'!$A$19</c:f>
                  <c:strCache>
                    <c:ptCount val="1"/>
                    <c:pt idx="0">
                      <c:v>PV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{AC0CD3A2-462B-4F66-BDF9-7142823ADF85}</c15:txfldGUID>
                      <c15:f>'Datos Gráfico 14'!$A$19</c15:f>
                      <c15:dlblFieldTableCache>
                        <c:ptCount val="1"/>
                        <c:pt idx="0">
                          <c:v>PV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3B4-45D5-96F3-E4CEC687F323}"/>
                </c:ext>
              </c:extLst>
            </c:dLbl>
            <c:dLbl>
              <c:idx val="16"/>
              <c:tx>
                <c:strRef>
                  <c:f>'Datos Gráfico 14'!$A$20</c:f>
                  <c:strCache>
                    <c:ptCount val="1"/>
                    <c:pt idx="0">
                      <c:v>RIO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{E97F405D-4D16-4FE7-A21E-2A521357C155}</c15:txfldGUID>
                      <c15:f>'Datos Gráfico 14'!$A$20</c15:f>
                      <c15:dlblFieldTableCache>
                        <c:ptCount val="1"/>
                        <c:pt idx="0">
                          <c:v>RIO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3B4-45D5-96F3-E4CEC687F323}"/>
                </c:ext>
              </c:extLst>
            </c:dLbl>
            <c:dLbl>
              <c:idx val="17"/>
              <c:layout>
                <c:manualLayout>
                  <c:x val="-8.8926089900648625E-2"/>
                  <c:y val="-3.1387068848292961E-2"/>
                </c:manualLayout>
              </c:layout>
              <c:tx>
                <c:strRef>
                  <c:f>'Datos Gráfico 14'!$A$21</c:f>
                  <c:strCache>
                    <c:ptCount val="1"/>
                    <c:pt idx="0">
                      <c:v>CEU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{E8D18594-3EC3-40DD-8D6F-5F7FE134AC42}</c15:txfldGUID>
                      <c15:f>'Datos Gráfico 14'!$A$21</c15:f>
                      <c15:dlblFieldTableCache>
                        <c:ptCount val="1"/>
                        <c:pt idx="0">
                          <c:v>CEU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3B4-45D5-96F3-E4CEC687F323}"/>
                </c:ext>
              </c:extLst>
            </c:dLbl>
            <c:dLbl>
              <c:idx val="18"/>
              <c:layout>
                <c:manualLayout>
                  <c:x val="1.1143284384148454E-3"/>
                  <c:y val="-1.7114770629932882E-2"/>
                </c:manualLayout>
              </c:layout>
              <c:tx>
                <c:strRef>
                  <c:f>'Datos Gráfico 14'!$A$22</c:f>
                  <c:strCache>
                    <c:ptCount val="1"/>
                    <c:pt idx="0">
                      <c:v>MEL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{8C6FA053-6C76-41FE-8000-EA8A906A58B4}</c15:txfldGUID>
                      <c15:f>'Datos Gráfico 14'!$A$22</c15:f>
                      <c15:dlblFieldTableCache>
                        <c:ptCount val="1"/>
                        <c:pt idx="0">
                          <c:v>MEL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3B4-45D5-96F3-E4CEC687F3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'Datos Gráfico 14'!$C$4:$C$22</c:f>
              <c:numCache>
                <c:formatCode>0.00</c:formatCode>
                <c:ptCount val="19"/>
                <c:pt idx="0">
                  <c:v>14.190278198835117</c:v>
                </c:pt>
                <c:pt idx="1">
                  <c:v>3.9971911715839497</c:v>
                </c:pt>
                <c:pt idx="2">
                  <c:v>3.8493787144475524</c:v>
                </c:pt>
                <c:pt idx="3">
                  <c:v>1.5471734827785684</c:v>
                </c:pt>
                <c:pt idx="4">
                  <c:v>2.8118915417847461</c:v>
                </c:pt>
                <c:pt idx="5">
                  <c:v>1.7195797862833453</c:v>
                </c:pt>
                <c:pt idx="6">
                  <c:v>9.8653663581991129</c:v>
                </c:pt>
                <c:pt idx="7">
                  <c:v>6.259811653715702</c:v>
                </c:pt>
                <c:pt idx="8">
                  <c:v>16.967592111892291</c:v>
                </c:pt>
                <c:pt idx="9">
                  <c:v>8.411088706003353</c:v>
                </c:pt>
                <c:pt idx="10">
                  <c:v>2.3144978026831673</c:v>
                </c:pt>
                <c:pt idx="11">
                  <c:v>8.8234558873499616</c:v>
                </c:pt>
                <c:pt idx="12">
                  <c:v>10.267157646867513</c:v>
                </c:pt>
                <c:pt idx="13">
                  <c:v>1.8396081849955375</c:v>
                </c:pt>
                <c:pt idx="14">
                  <c:v>1.1798317458628618</c:v>
                </c:pt>
                <c:pt idx="15">
                  <c:v>5.0848314874391916</c:v>
                </c:pt>
                <c:pt idx="16">
                  <c:v>0.67477217842119064</c:v>
                </c:pt>
                <c:pt idx="17">
                  <c:v>8.9933880895694998E-2</c:v>
                </c:pt>
                <c:pt idx="18">
                  <c:v>0.10655945996115031</c:v>
                </c:pt>
              </c:numCache>
            </c:numRef>
          </c:xVal>
          <c:yVal>
            <c:numRef>
              <c:f>'Datos Gráfico 14'!$D$4:$D$22</c:f>
              <c:numCache>
                <c:formatCode>0.00</c:formatCode>
                <c:ptCount val="19"/>
                <c:pt idx="0">
                  <c:v>13.492702487691179</c:v>
                </c:pt>
                <c:pt idx="1">
                  <c:v>3.0849696553124808</c:v>
                </c:pt>
                <c:pt idx="2">
                  <c:v>1.9668194836207762</c:v>
                </c:pt>
                <c:pt idx="3">
                  <c:v>2.5565082491813138</c:v>
                </c:pt>
                <c:pt idx="4">
                  <c:v>3.8091733097914422</c:v>
                </c:pt>
                <c:pt idx="5">
                  <c:v>1.1276041934775227</c:v>
                </c:pt>
                <c:pt idx="6">
                  <c:v>4.9555689116617607</c:v>
                </c:pt>
                <c:pt idx="7">
                  <c:v>3.465916441302662</c:v>
                </c:pt>
                <c:pt idx="8">
                  <c:v>19.00875221680662</c:v>
                </c:pt>
                <c:pt idx="9">
                  <c:v>9.3355673758911841</c:v>
                </c:pt>
                <c:pt idx="10">
                  <c:v>1.6220419145621654</c:v>
                </c:pt>
                <c:pt idx="11">
                  <c:v>5.2115596170450882</c:v>
                </c:pt>
                <c:pt idx="12">
                  <c:v>18.911951683236598</c:v>
                </c:pt>
                <c:pt idx="13">
                  <c:v>2.6137604780670851</c:v>
                </c:pt>
                <c:pt idx="14">
                  <c:v>1.7035666647054057</c:v>
                </c:pt>
                <c:pt idx="15">
                  <c:v>6.120466925870641</c:v>
                </c:pt>
                <c:pt idx="16">
                  <c:v>0.72999847894767322</c:v>
                </c:pt>
                <c:pt idx="17">
                  <c:v>0.14810520144336664</c:v>
                </c:pt>
                <c:pt idx="18">
                  <c:v>0.13496671138502619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23B4-45D5-96F3-E4CEC687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826624"/>
        <c:axId val="174827200"/>
      </c:scatterChart>
      <c:valAx>
        <c:axId val="174826624"/>
        <c:scaling>
          <c:orientation val="minMax"/>
          <c:max val="20"/>
          <c:min val="0"/>
        </c:scaling>
        <c:delete val="0"/>
        <c:axPos val="b"/>
        <c:majorGridlines>
          <c:spPr>
            <a:ln>
              <a:solidFill>
                <a:srgbClr val="DDDDDD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b="0" baseline="0"/>
                  <a:t>capital neto (%)</a:t>
                </a:r>
                <a:endParaRPr lang="es-ES" b="0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spPr>
          <a:ln>
            <a:noFill/>
          </a:ln>
        </c:spPr>
        <c:crossAx val="174827200"/>
        <c:crosses val="autoZero"/>
        <c:crossBetween val="midCat"/>
        <c:majorUnit val="4"/>
      </c:valAx>
      <c:valAx>
        <c:axId val="17482720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DDDDD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s-ES" b="0"/>
                  <a:t>PIB</a:t>
                </a:r>
                <a:r>
                  <a:rPr lang="es-ES" b="0" baseline="0"/>
                  <a:t> (%)</a:t>
                </a:r>
                <a:endParaRPr lang="es-ES" b="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74826624"/>
        <c:crosses val="autoZero"/>
        <c:crossBetween val="midCat"/>
        <c:majorUnit val="4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8776689474447"/>
          <c:y val="4.7574345215931339E-2"/>
          <c:w val="0.77335031843881696"/>
          <c:h val="0.7647130218100277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tx2"/>
              </a:solidFill>
              <a:ln>
                <a:noFill/>
              </a:ln>
            </c:spPr>
          </c:marker>
          <c:dLbls>
            <c:dLbl>
              <c:idx val="0"/>
              <c:tx>
                <c:strRef>
                  <c:f>'Datos Gráfico 15'!$A$3</c:f>
                  <c:strCache>
                    <c:ptCount val="1"/>
                    <c:pt idx="0">
                      <c:v>AND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{610462CA-C9F7-47AD-9957-D0235165DC20}</c15:txfldGUID>
                      <c15:f>'Datos Gráfico 15'!$A$3</c15:f>
                      <c15:dlblFieldTableCache>
                        <c:ptCount val="1"/>
                        <c:pt idx="0">
                          <c:v>AND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5D51-4E46-9489-A67C34AD8B23}"/>
                </c:ext>
              </c:extLst>
            </c:dLbl>
            <c:dLbl>
              <c:idx val="1"/>
              <c:tx>
                <c:strRef>
                  <c:f>'Datos Gráfico 15'!$A$4</c:f>
                  <c:strCache>
                    <c:ptCount val="1"/>
                    <c:pt idx="0">
                      <c:v>ARA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{543C0424-3035-4323-B53D-7AF202E5EE27}</c15:txfldGUID>
                      <c15:f>'Datos Gráfico 15'!$A$4</c15:f>
                      <c15:dlblFieldTableCache>
                        <c:ptCount val="1"/>
                        <c:pt idx="0">
                          <c:v>ARA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5D51-4E46-9489-A67C34AD8B23}"/>
                </c:ext>
              </c:extLst>
            </c:dLbl>
            <c:dLbl>
              <c:idx val="2"/>
              <c:tx>
                <c:strRef>
                  <c:f>'Datos Gráfico 15'!$A$5</c:f>
                  <c:strCache>
                    <c:ptCount val="1"/>
                    <c:pt idx="0">
                      <c:v>AST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{17E1E236-C632-4388-B6A6-27698DBEFD0E}</c15:txfldGUID>
                      <c15:f>'Datos Gráfico 15'!$A$5</c15:f>
                      <c15:dlblFieldTableCache>
                        <c:ptCount val="1"/>
                        <c:pt idx="0">
                          <c:v>AST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5D51-4E46-9489-A67C34AD8B23}"/>
                </c:ext>
              </c:extLst>
            </c:dLbl>
            <c:dLbl>
              <c:idx val="3"/>
              <c:layout>
                <c:manualLayout>
                  <c:x val="-4.4822680732138034E-2"/>
                  <c:y val="-3.6144515127518061E-2"/>
                </c:manualLayout>
              </c:layout>
              <c:tx>
                <c:strRef>
                  <c:f>'Datos Gráfico 15'!$A$6</c:f>
                  <c:strCache>
                    <c:ptCount val="1"/>
                    <c:pt idx="0">
                      <c:v>BAL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{3C4FC8D0-EFE4-402F-8E75-9F2EB93B419B}</c15:txfldGUID>
                      <c15:f>'Datos Gráfico 15'!$A$6</c15:f>
                      <c15:dlblFieldTableCache>
                        <c:ptCount val="1"/>
                        <c:pt idx="0">
                          <c:v>BAL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5D51-4E46-9489-A67C34AD8B23}"/>
                </c:ext>
              </c:extLst>
            </c:dLbl>
            <c:dLbl>
              <c:idx val="4"/>
              <c:layout>
                <c:manualLayout>
                  <c:x val="-4.2998973107412748E-2"/>
                  <c:y val="-4.565938417070424E-2"/>
                </c:manualLayout>
              </c:layout>
              <c:tx>
                <c:strRef>
                  <c:f>'Datos Gráfico 15'!$A$7</c:f>
                  <c:strCache>
                    <c:ptCount val="1"/>
                    <c:pt idx="0">
                      <c:v>CANA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{70BD6CA5-4FE6-4BA1-9147-EE6BEC805B35}</c15:txfldGUID>
                      <c15:f>'Datos Gráfico 15'!$A$7</c15:f>
                      <c15:dlblFieldTableCache>
                        <c:ptCount val="1"/>
                        <c:pt idx="0">
                          <c:v>CANA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5D51-4E46-9489-A67C34AD8B23}"/>
                </c:ext>
              </c:extLst>
            </c:dLbl>
            <c:dLbl>
              <c:idx val="5"/>
              <c:layout>
                <c:manualLayout>
                  <c:x val="-2.9929228018020719E-2"/>
                  <c:y val="6.6723955668201405E-3"/>
                </c:manualLayout>
              </c:layout>
              <c:tx>
                <c:strRef>
                  <c:f>'Datos Gráfico 15'!$A$8</c:f>
                  <c:strCache>
                    <c:ptCount val="1"/>
                    <c:pt idx="0">
                      <c:v>CANT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{D99B6674-963B-4B4D-855D-54E941B20C98}</c15:txfldGUID>
                      <c15:f>'Datos Gráfico 15'!$A$8</c15:f>
                      <c15:dlblFieldTableCache>
                        <c:ptCount val="1"/>
                        <c:pt idx="0">
                          <c:v>CANT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5D51-4E46-9489-A67C34AD8B23}"/>
                </c:ext>
              </c:extLst>
            </c:dLbl>
            <c:dLbl>
              <c:idx val="6"/>
              <c:tx>
                <c:strRef>
                  <c:f>'Datos Gráfico 15'!$A$9</c:f>
                  <c:strCache>
                    <c:ptCount val="1"/>
                    <c:pt idx="0">
                      <c:v>CYL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{45E5F444-6607-4105-8669-852F4B27443F}</c15:txfldGUID>
                      <c15:f>'Datos Gráfico 15'!$A$9</c15:f>
                      <c15:dlblFieldTableCache>
                        <c:ptCount val="1"/>
                        <c:pt idx="0">
                          <c:v>CYL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5D51-4E46-9489-A67C34AD8B23}"/>
                </c:ext>
              </c:extLst>
            </c:dLbl>
            <c:dLbl>
              <c:idx val="7"/>
              <c:tx>
                <c:strRef>
                  <c:f>'Datos Gráfico 15'!$A$10</c:f>
                  <c:strCache>
                    <c:ptCount val="1"/>
                    <c:pt idx="0">
                      <c:v>CLM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{281E0824-60A2-46F8-9C3A-0E25D8A39198}</c15:txfldGUID>
                      <c15:f>'Datos Gráfico 15'!$A$10</c15:f>
                      <c15:dlblFieldTableCache>
                        <c:ptCount val="1"/>
                        <c:pt idx="0">
                          <c:v>CLM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5D51-4E46-9489-A67C34AD8B23}"/>
                </c:ext>
              </c:extLst>
            </c:dLbl>
            <c:dLbl>
              <c:idx val="8"/>
              <c:tx>
                <c:strRef>
                  <c:f>'Datos Gráfico 15'!$A$11</c:f>
                  <c:strCache>
                    <c:ptCount val="1"/>
                    <c:pt idx="0">
                      <c:v>CAT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{3481141F-8CFE-4F62-9949-EE1C341CAF6E}</c15:txfldGUID>
                      <c15:f>'Datos Gráfico 15'!$A$11</c15:f>
                      <c15:dlblFieldTableCache>
                        <c:ptCount val="1"/>
                        <c:pt idx="0">
                          <c:v>CAT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5D51-4E46-9489-A67C34AD8B23}"/>
                </c:ext>
              </c:extLst>
            </c:dLbl>
            <c:dLbl>
              <c:idx val="9"/>
              <c:tx>
                <c:strRef>
                  <c:f>'Datos Gráfico 15'!$A$12</c:f>
                  <c:strCache>
                    <c:ptCount val="1"/>
                    <c:pt idx="0">
                      <c:v>CV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{B16AC5CB-AE6A-4547-93BD-9F49A08FB069}</c15:txfldGUID>
                      <c15:f>'Datos Gráfico 15'!$A$12</c15:f>
                      <c15:dlblFieldTableCache>
                        <c:ptCount val="1"/>
                        <c:pt idx="0">
                          <c:v>CV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5D51-4E46-9489-A67C34AD8B23}"/>
                </c:ext>
              </c:extLst>
            </c:dLbl>
            <c:dLbl>
              <c:idx val="10"/>
              <c:tx>
                <c:strRef>
                  <c:f>'Datos Gráfico 15'!$A$13</c:f>
                  <c:strCache>
                    <c:ptCount val="1"/>
                    <c:pt idx="0">
                      <c:v>EXT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{F7BD3E25-15A6-4E6B-BCE8-0C7CDBB4FE9C}</c15:txfldGUID>
                      <c15:f>'Datos Gráfico 15'!$A$13</c15:f>
                      <c15:dlblFieldTableCache>
                        <c:ptCount val="1"/>
                        <c:pt idx="0">
                          <c:v>EXT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5D51-4E46-9489-A67C34AD8B23}"/>
                </c:ext>
              </c:extLst>
            </c:dLbl>
            <c:dLbl>
              <c:idx val="11"/>
              <c:tx>
                <c:strRef>
                  <c:f>'Datos Gráfico 15'!$A$14</c:f>
                  <c:strCache>
                    <c:ptCount val="1"/>
                    <c:pt idx="0">
                      <c:v>GAL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{7238671E-FC88-4D34-868F-03604747E474}</c15:txfldGUID>
                      <c15:f>'Datos Gráfico 15'!$A$14</c15:f>
                      <c15:dlblFieldTableCache>
                        <c:ptCount val="1"/>
                        <c:pt idx="0">
                          <c:v>GAL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5D51-4E46-9489-A67C34AD8B23}"/>
                </c:ext>
              </c:extLst>
            </c:dLbl>
            <c:dLbl>
              <c:idx val="12"/>
              <c:tx>
                <c:strRef>
                  <c:f>'Datos Gráfico 15'!$A$15</c:f>
                  <c:strCache>
                    <c:ptCount val="1"/>
                    <c:pt idx="0">
                      <c:v>MAD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{62CB6E6E-CB53-4962-9F20-A31349783E03}</c15:txfldGUID>
                      <c15:f>'Datos Gráfico 15'!$A$15</c15:f>
                      <c15:dlblFieldTableCache>
                        <c:ptCount val="1"/>
                        <c:pt idx="0">
                          <c:v>MAD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5D51-4E46-9489-A67C34AD8B23}"/>
                </c:ext>
              </c:extLst>
            </c:dLbl>
            <c:dLbl>
              <c:idx val="13"/>
              <c:layout>
                <c:manualLayout>
                  <c:x val="-4.2988761621150028E-2"/>
                  <c:y val="-7.8961425821856182E-2"/>
                </c:manualLayout>
              </c:layout>
              <c:tx>
                <c:strRef>
                  <c:f>'Datos Gráfico 15'!$A$16</c:f>
                  <c:strCache>
                    <c:ptCount val="1"/>
                    <c:pt idx="0">
                      <c:v>MUR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{1056CEC2-B226-4302-81ED-52AAA0BC470D}</c15:txfldGUID>
                      <c15:f>'Datos Gráfico 15'!$A$16</c15:f>
                      <c15:dlblFieldTableCache>
                        <c:ptCount val="1"/>
                        <c:pt idx="0">
                          <c:v>MUR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5D51-4E46-9489-A67C34AD8B23}"/>
                </c:ext>
              </c:extLst>
            </c:dLbl>
            <c:dLbl>
              <c:idx val="14"/>
              <c:layout>
                <c:manualLayout>
                  <c:x val="-6.7771081453834828E-2"/>
                  <c:y val="-5.9931687735483734E-2"/>
                </c:manualLayout>
              </c:layout>
              <c:tx>
                <c:strRef>
                  <c:f>'Datos Gráfico 15'!$A$17</c:f>
                  <c:strCache>
                    <c:ptCount val="1"/>
                    <c:pt idx="0">
                      <c:v>NAV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{C5FDDF3D-5387-4B24-9774-F113ACEE6D55}</c15:txfldGUID>
                      <c15:f>'Datos Gráfico 15'!$A$17</c15:f>
                      <c15:dlblFieldTableCache>
                        <c:ptCount val="1"/>
                        <c:pt idx="0">
                          <c:v>NAV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5D51-4E46-9489-A67C34AD8B23}"/>
                </c:ext>
              </c:extLst>
            </c:dLbl>
            <c:dLbl>
              <c:idx val="15"/>
              <c:tx>
                <c:strRef>
                  <c:f>'Datos Gráfico 15'!$A$18</c:f>
                  <c:strCache>
                    <c:ptCount val="1"/>
                    <c:pt idx="0">
                      <c:v>PV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{C5FA9DA5-6577-4507-A089-E4AA485950B9}</c15:txfldGUID>
                      <c15:f>'Datos Gráfico 15'!$A$18</c15:f>
                      <c15:dlblFieldTableCache>
                        <c:ptCount val="1"/>
                        <c:pt idx="0">
                          <c:v>PV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5D51-4E46-9489-A67C34AD8B23}"/>
                </c:ext>
              </c:extLst>
            </c:dLbl>
            <c:dLbl>
              <c:idx val="16"/>
              <c:layout>
                <c:manualLayout>
                  <c:x val="-8.7588704309183404E-2"/>
                  <c:y val="-5.5174253213890599E-2"/>
                </c:manualLayout>
              </c:layout>
              <c:tx>
                <c:strRef>
                  <c:f>'Datos Gráfico 15'!$A$19</c:f>
                  <c:strCache>
                    <c:ptCount val="1"/>
                    <c:pt idx="0">
                      <c:v>RIO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{82B71881-149F-49F3-9A85-824586183153}</c15:txfldGUID>
                      <c15:f>'Datos Gráfico 15'!$A$19</c15:f>
                      <c15:dlblFieldTableCache>
                        <c:ptCount val="1"/>
                        <c:pt idx="0">
                          <c:v>RIO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5D51-4E46-9489-A67C34AD8B23}"/>
                </c:ext>
              </c:extLst>
            </c:dLbl>
            <c:dLbl>
              <c:idx val="17"/>
              <c:layout>
                <c:manualLayout>
                  <c:x val="-7.6768039069146463E-2"/>
                  <c:y val="-3.6144515127517977E-2"/>
                </c:manualLayout>
              </c:layout>
              <c:tx>
                <c:strRef>
                  <c:f>'Datos Gráfico 15'!$A$20</c:f>
                  <c:strCache>
                    <c:ptCount val="1"/>
                    <c:pt idx="0">
                      <c:v>CEU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{13C4F906-DA3A-4E76-8E9E-A68265CB8FE3}</c15:txfldGUID>
                      <c15:f>'Datos Gráfico 15'!$A$20</c15:f>
                      <c15:dlblFieldTableCache>
                        <c:ptCount val="1"/>
                        <c:pt idx="0">
                          <c:v>CEU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5D51-4E46-9489-A67C34AD8B23}"/>
                </c:ext>
              </c:extLst>
            </c:dLbl>
            <c:dLbl>
              <c:idx val="18"/>
              <c:layout>
                <c:manualLayout>
                  <c:x val="-2.3201773224589533E-2"/>
                  <c:y val="-1.2357342519552306E-2"/>
                </c:manualLayout>
              </c:layout>
              <c:tx>
                <c:strRef>
                  <c:f>'Datos Gráfico 15'!$A$21</c:f>
                  <c:strCache>
                    <c:ptCount val="1"/>
                    <c:pt idx="0">
                      <c:v>MEL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{5C43F544-78BB-4050-84C2-0EAF10D53251}</c15:txfldGUID>
                      <c15:f>'Datos Gráfico 15'!$A$21</c15:f>
                      <c15:dlblFieldTableCache>
                        <c:ptCount val="1"/>
                        <c:pt idx="0">
                          <c:v>MEL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5D51-4E46-9489-A67C34AD8B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'Datos Gráfico 15'!$C$3:$C$21</c:f>
              <c:numCache>
                <c:formatCode>0.00</c:formatCode>
                <c:ptCount val="19"/>
                <c:pt idx="0">
                  <c:v>14.190357974885304</c:v>
                </c:pt>
                <c:pt idx="1">
                  <c:v>3.9972036079103788</c:v>
                </c:pt>
                <c:pt idx="2">
                  <c:v>3.849402085070496</c:v>
                </c:pt>
                <c:pt idx="3">
                  <c:v>1.547181004240135</c:v>
                </c:pt>
                <c:pt idx="4">
                  <c:v>2.8120486913926039</c:v>
                </c:pt>
                <c:pt idx="5">
                  <c:v>1.7196080617345333</c:v>
                </c:pt>
                <c:pt idx="6">
                  <c:v>9.865397051949012</c:v>
                </c:pt>
                <c:pt idx="7">
                  <c:v>6.259831129720685</c:v>
                </c:pt>
                <c:pt idx="8">
                  <c:v>16.967673202084924</c:v>
                </c:pt>
                <c:pt idx="9">
                  <c:v>8.4112558032800901</c:v>
                </c:pt>
                <c:pt idx="10">
                  <c:v>2.3145050037429065</c:v>
                </c:pt>
                <c:pt idx="11">
                  <c:v>8.8235048566106293</c:v>
                </c:pt>
                <c:pt idx="12">
                  <c:v>10.267189590736566</c:v>
                </c:pt>
                <c:pt idx="13">
                  <c:v>1.8396181625438233</c:v>
                </c:pt>
                <c:pt idx="14">
                  <c:v>1.1798354166375802</c:v>
                </c:pt>
                <c:pt idx="15">
                  <c:v>5.0841201274477008</c:v>
                </c:pt>
                <c:pt idx="16">
                  <c:v>0.67477427781249488</c:v>
                </c:pt>
                <c:pt idx="17">
                  <c:v>8.9934160701067106E-2</c:v>
                </c:pt>
                <c:pt idx="18">
                  <c:v>0.10655979149907606</c:v>
                </c:pt>
              </c:numCache>
            </c:numRef>
          </c:xVal>
          <c:yVal>
            <c:numRef>
              <c:f>'Datos Gráfico 15'!$D$3:$D$21</c:f>
              <c:numCache>
                <c:formatCode>0.00</c:formatCode>
                <c:ptCount val="19"/>
                <c:pt idx="0">
                  <c:v>17.310335752832735</c:v>
                </c:pt>
                <c:pt idx="1">
                  <c:v>9.4310932558118292</c:v>
                </c:pt>
                <c:pt idx="2">
                  <c:v>2.0957150464815464</c:v>
                </c:pt>
                <c:pt idx="3">
                  <c:v>0.98652172184241405</c:v>
                </c:pt>
                <c:pt idx="4">
                  <c:v>1.4713943230230131</c:v>
                </c:pt>
                <c:pt idx="5">
                  <c:v>1.0532875419708081</c:v>
                </c:pt>
                <c:pt idx="6">
                  <c:v>18.621535653675849</c:v>
                </c:pt>
                <c:pt idx="7">
                  <c:v>15.703840555189194</c:v>
                </c:pt>
                <c:pt idx="8">
                  <c:v>6.3458999338628352</c:v>
                </c:pt>
                <c:pt idx="9">
                  <c:v>4.5973219892875541</c:v>
                </c:pt>
                <c:pt idx="10">
                  <c:v>8.2285144527113356</c:v>
                </c:pt>
                <c:pt idx="11">
                  <c:v>5.8452581578632312</c:v>
                </c:pt>
                <c:pt idx="12">
                  <c:v>1.5864930879287575</c:v>
                </c:pt>
                <c:pt idx="13">
                  <c:v>2.2359866182400978</c:v>
                </c:pt>
                <c:pt idx="14">
                  <c:v>2.0535328287286316</c:v>
                </c:pt>
                <c:pt idx="15">
                  <c:v>1.4294667514721149</c:v>
                </c:pt>
                <c:pt idx="16">
                  <c:v>0.99706053410028184</c:v>
                </c:pt>
                <c:pt idx="17">
                  <c:v>3.9269560460765043E-3</c:v>
                </c:pt>
                <c:pt idx="18">
                  <c:v>2.8148389317090303E-3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D51-4E46-9489-A67C34AD8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220416"/>
        <c:axId val="175220992"/>
      </c:scatterChart>
      <c:valAx>
        <c:axId val="175220416"/>
        <c:scaling>
          <c:orientation val="minMax"/>
          <c:max val="20"/>
          <c:min val="0"/>
        </c:scaling>
        <c:delete val="0"/>
        <c:axPos val="b"/>
        <c:majorGridlines>
          <c:spPr>
            <a:ln>
              <a:solidFill>
                <a:srgbClr val="DDDDDD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b="0" baseline="0"/>
                  <a:t>capital neto (%)</a:t>
                </a:r>
                <a:endParaRPr lang="es-ES" b="0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spPr>
          <a:ln>
            <a:noFill/>
          </a:ln>
        </c:spPr>
        <c:crossAx val="175220992"/>
        <c:crosses val="autoZero"/>
        <c:crossBetween val="midCat"/>
        <c:majorUnit val="4"/>
      </c:valAx>
      <c:valAx>
        <c:axId val="1752209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DDDDD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s-ES" b="0"/>
                  <a:t>superficie</a:t>
                </a:r>
                <a:r>
                  <a:rPr lang="es-ES" b="0" baseline="0"/>
                  <a:t> (%)</a:t>
                </a:r>
                <a:endParaRPr lang="es-ES" b="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75220416"/>
        <c:crosses val="autoZero"/>
        <c:crossBetween val="midCat"/>
        <c:majorUnit val="4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689316239316245E-2"/>
          <c:y val="6.4167929814891375E-2"/>
          <c:w val="0.89296899505368565"/>
          <c:h val="0.63806210095999261"/>
        </c:manualLayout>
      </c:layout>
      <c:lineChart>
        <c:grouping val="standard"/>
        <c:varyColors val="0"/>
        <c:ser>
          <c:idx val="1"/>
          <c:order val="0"/>
          <c:tx>
            <c:v>Capital neto/población</c:v>
          </c:tx>
          <c:spPr>
            <a:ln w="3175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Gráficos 16 y 17 a'!$B$3:$AI$3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Gráficos 16 y 17 a'!$B$25:$AI$25</c:f>
              <c:numCache>
                <c:formatCode>General</c:formatCode>
                <c:ptCount val="34"/>
                <c:pt idx="0">
                  <c:v>0.48151534167352678</c:v>
                </c:pt>
                <c:pt idx="1">
                  <c:v>0.46496996877970409</c:v>
                </c:pt>
                <c:pt idx="2">
                  <c:v>0.44012907475466717</c:v>
                </c:pt>
                <c:pt idx="3">
                  <c:v>0.41124309399597564</c:v>
                </c:pt>
                <c:pt idx="4">
                  <c:v>0.39249729689430862</c:v>
                </c:pt>
                <c:pt idx="5">
                  <c:v>0.37274162472871419</c:v>
                </c:pt>
                <c:pt idx="6">
                  <c:v>0.35015779009966763</c:v>
                </c:pt>
                <c:pt idx="7">
                  <c:v>0.33437588644172128</c:v>
                </c:pt>
                <c:pt idx="8">
                  <c:v>0.3198231060742292</c:v>
                </c:pt>
                <c:pt idx="9">
                  <c:v>0.30590957196102786</c:v>
                </c:pt>
                <c:pt idx="10">
                  <c:v>0.29295486270370874</c:v>
                </c:pt>
                <c:pt idx="11">
                  <c:v>0.28484959561575246</c:v>
                </c:pt>
                <c:pt idx="12">
                  <c:v>0.27600169047456113</c:v>
                </c:pt>
                <c:pt idx="13">
                  <c:v>0.27459161392387577</c:v>
                </c:pt>
                <c:pt idx="14">
                  <c:v>0.27933768211424265</c:v>
                </c:pt>
                <c:pt idx="15">
                  <c:v>0.28727910178214189</c:v>
                </c:pt>
                <c:pt idx="16">
                  <c:v>0.29791770222152153</c:v>
                </c:pt>
                <c:pt idx="17">
                  <c:v>0.31234063587967886</c:v>
                </c:pt>
                <c:pt idx="18">
                  <c:v>0.31765140041225859</c:v>
                </c:pt>
                <c:pt idx="19">
                  <c:v>0.32042352699817434</c:v>
                </c:pt>
                <c:pt idx="20">
                  <c:v>0.32137405365377236</c:v>
                </c:pt>
                <c:pt idx="21">
                  <c:v>0.31758245347229075</c:v>
                </c:pt>
                <c:pt idx="22">
                  <c:v>0.3217554617891617</c:v>
                </c:pt>
                <c:pt idx="23">
                  <c:v>0.32726977357060272</c:v>
                </c:pt>
                <c:pt idx="24">
                  <c:v>0.33269032335905652</c:v>
                </c:pt>
                <c:pt idx="25">
                  <c:v>0.33429084162070805</c:v>
                </c:pt>
                <c:pt idx="26">
                  <c:v>0.33398365576511585</c:v>
                </c:pt>
                <c:pt idx="27">
                  <c:v>0.33713873526845178</c:v>
                </c:pt>
                <c:pt idx="28">
                  <c:v>0.34402430934830297</c:v>
                </c:pt>
                <c:pt idx="29">
                  <c:v>0.35206868179860767</c:v>
                </c:pt>
                <c:pt idx="30">
                  <c:v>0.35895009885543949</c:v>
                </c:pt>
                <c:pt idx="31">
                  <c:v>0.36052946274259734</c:v>
                </c:pt>
                <c:pt idx="32">
                  <c:v>0.36372564678657721</c:v>
                </c:pt>
                <c:pt idx="33">
                  <c:v>0.36697169251246603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2-4EFB-A6FC-4A1F96373785}"/>
            </c:ext>
          </c:extLst>
        </c:ser>
        <c:ser>
          <c:idx val="0"/>
          <c:order val="1"/>
          <c:tx>
            <c:v>Capital neto/PIB</c:v>
          </c:tx>
          <c:spPr>
            <a:ln w="3175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Gráficos 16 y 17 a'!$B$3:$AI$3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Gráficos 16 y 17 b'!$B$25:$AI$25</c:f>
              <c:numCache>
                <c:formatCode>General</c:formatCode>
                <c:ptCount val="34"/>
                <c:pt idx="0">
                  <c:v>0.34630352133884973</c:v>
                </c:pt>
                <c:pt idx="1">
                  <c:v>0.36615666496892912</c:v>
                </c:pt>
                <c:pt idx="2">
                  <c:v>0.36298399523910574</c:v>
                </c:pt>
                <c:pt idx="3">
                  <c:v>0.34597715825159486</c:v>
                </c:pt>
                <c:pt idx="4">
                  <c:v>0.33522642648682599</c:v>
                </c:pt>
                <c:pt idx="5">
                  <c:v>0.33349107577656573</c:v>
                </c:pt>
                <c:pt idx="6">
                  <c:v>0.32731233157343459</c:v>
                </c:pt>
                <c:pt idx="7">
                  <c:v>0.32022467180535552</c:v>
                </c:pt>
                <c:pt idx="8">
                  <c:v>0.31761281850873835</c:v>
                </c:pt>
                <c:pt idx="9">
                  <c:v>0.31301353883848848</c:v>
                </c:pt>
                <c:pt idx="10">
                  <c:v>0.30441386773986884</c:v>
                </c:pt>
                <c:pt idx="11">
                  <c:v>0.3035252604088724</c:v>
                </c:pt>
                <c:pt idx="12">
                  <c:v>0.30856360817993234</c:v>
                </c:pt>
                <c:pt idx="13">
                  <c:v>0.31135084509025224</c:v>
                </c:pt>
                <c:pt idx="14">
                  <c:v>0.32713202599033908</c:v>
                </c:pt>
                <c:pt idx="15">
                  <c:v>0.33532885552962793</c:v>
                </c:pt>
                <c:pt idx="16">
                  <c:v>0.3448359612998238</c:v>
                </c:pt>
                <c:pt idx="17">
                  <c:v>0.35131593117800769</c:v>
                </c:pt>
                <c:pt idx="18">
                  <c:v>0.35290263654441234</c:v>
                </c:pt>
                <c:pt idx="19">
                  <c:v>0.35503522283194283</c:v>
                </c:pt>
                <c:pt idx="20">
                  <c:v>0.35675549607642493</c:v>
                </c:pt>
                <c:pt idx="21">
                  <c:v>0.35531922376373098</c:v>
                </c:pt>
                <c:pt idx="22">
                  <c:v>0.35713461050147088</c:v>
                </c:pt>
                <c:pt idx="23">
                  <c:v>0.36542360770132276</c:v>
                </c:pt>
                <c:pt idx="24">
                  <c:v>0.37500693714705791</c:v>
                </c:pt>
                <c:pt idx="25">
                  <c:v>0.37971552468016634</c:v>
                </c:pt>
                <c:pt idx="26">
                  <c:v>0.38225911598410761</c:v>
                </c:pt>
                <c:pt idx="27">
                  <c:v>0.38956826146035178</c:v>
                </c:pt>
                <c:pt idx="28">
                  <c:v>0.40205982749650854</c:v>
                </c:pt>
                <c:pt idx="29">
                  <c:v>0.41572042083148131</c:v>
                </c:pt>
                <c:pt idx="30">
                  <c:v>0.42019614465728056</c:v>
                </c:pt>
                <c:pt idx="31">
                  <c:v>0.42025541167045222</c:v>
                </c:pt>
                <c:pt idx="32">
                  <c:v>0.41754592335473878</c:v>
                </c:pt>
                <c:pt idx="33">
                  <c:v>0.41479337399605404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2-4EFB-A6FC-4A1F96373785}"/>
            </c:ext>
          </c:extLst>
        </c:ser>
        <c:ser>
          <c:idx val="2"/>
          <c:order val="2"/>
          <c:tx>
            <c:v>Capital neto/km²</c:v>
          </c:tx>
          <c:spPr>
            <a:ln w="3175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Gráficos 16 y 17 a'!$B$3:$AI$3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Gráficos 16 y 17c'!$B$25:$AI$25</c:f>
              <c:numCache>
                <c:formatCode>General</c:formatCode>
                <c:ptCount val="34"/>
                <c:pt idx="0">
                  <c:v>0.88004110187052842</c:v>
                </c:pt>
                <c:pt idx="1">
                  <c:v>0.87819831288483341</c:v>
                </c:pt>
                <c:pt idx="2">
                  <c:v>0.87521543607394692</c:v>
                </c:pt>
                <c:pt idx="3">
                  <c:v>0.87067887236204833</c:v>
                </c:pt>
                <c:pt idx="4">
                  <c:v>0.85807127718425602</c:v>
                </c:pt>
                <c:pt idx="5">
                  <c:v>0.84765035702721259</c:v>
                </c:pt>
                <c:pt idx="6">
                  <c:v>0.84902184551574356</c:v>
                </c:pt>
                <c:pt idx="7">
                  <c:v>0.85478900260556134</c:v>
                </c:pt>
                <c:pt idx="8">
                  <c:v>0.86340907915314113</c:v>
                </c:pt>
                <c:pt idx="9">
                  <c:v>0.86893454012917615</c:v>
                </c:pt>
                <c:pt idx="10">
                  <c:v>0.87040951045944204</c:v>
                </c:pt>
                <c:pt idx="11">
                  <c:v>0.86355021193976733</c:v>
                </c:pt>
                <c:pt idx="12">
                  <c:v>0.88102644346919057</c:v>
                </c:pt>
                <c:pt idx="13">
                  <c:v>0.89221900957589106</c:v>
                </c:pt>
                <c:pt idx="14">
                  <c:v>0.8975795155205748</c:v>
                </c:pt>
                <c:pt idx="15">
                  <c:v>0.90927625591258521</c:v>
                </c:pt>
                <c:pt idx="16">
                  <c:v>0.94566204505937901</c:v>
                </c:pt>
                <c:pt idx="17">
                  <c:v>0.98856751771272156</c:v>
                </c:pt>
                <c:pt idx="18">
                  <c:v>1.0568250805819104</c:v>
                </c:pt>
                <c:pt idx="19">
                  <c:v>1.0994614757323062</c:v>
                </c:pt>
                <c:pt idx="20">
                  <c:v>1.0906100140506396</c:v>
                </c:pt>
                <c:pt idx="21">
                  <c:v>1.0778550862053204</c:v>
                </c:pt>
                <c:pt idx="22">
                  <c:v>1.0674024922406127</c:v>
                </c:pt>
                <c:pt idx="23">
                  <c:v>1.0419680569056642</c:v>
                </c:pt>
                <c:pt idx="24">
                  <c:v>1.0082832530809267</c:v>
                </c:pt>
                <c:pt idx="25">
                  <c:v>0.99936189031876388</c:v>
                </c:pt>
                <c:pt idx="26">
                  <c:v>0.98961508872912474</c:v>
                </c:pt>
                <c:pt idx="27">
                  <c:v>0.97683485682034965</c:v>
                </c:pt>
                <c:pt idx="28">
                  <c:v>0.964627238955724</c:v>
                </c:pt>
                <c:pt idx="29">
                  <c:v>0.95070777973181642</c:v>
                </c:pt>
                <c:pt idx="30">
                  <c:v>0.94149805714289236</c:v>
                </c:pt>
                <c:pt idx="31">
                  <c:v>0.93386919910768729</c:v>
                </c:pt>
                <c:pt idx="32">
                  <c:v>0.9262775061754015</c:v>
                </c:pt>
                <c:pt idx="33">
                  <c:v>0.92063655896301944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2-4EFB-A6FC-4A1F9637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95488"/>
        <c:axId val="170708928"/>
      </c:lineChart>
      <c:catAx>
        <c:axId val="17209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 sz="600"/>
            </a:pPr>
            <a:endParaRPr lang="es-ES"/>
          </a:p>
        </c:txPr>
        <c:crossAx val="170708928"/>
        <c:crosses val="autoZero"/>
        <c:auto val="1"/>
        <c:lblAlgn val="ctr"/>
        <c:lblOffset val="100"/>
        <c:noMultiLvlLbl val="0"/>
      </c:catAx>
      <c:valAx>
        <c:axId val="170708928"/>
        <c:scaling>
          <c:orientation val="minMax"/>
          <c:max val="1.4"/>
          <c:min val="0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25400">
            <a:noFill/>
          </a:ln>
        </c:spPr>
        <c:crossAx val="17209548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545065759938766E-2"/>
          <c:y val="0.85635294658031325"/>
          <c:w val="0.89531903894356135"/>
          <c:h val="0.11718892104175278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689316239316245E-2"/>
          <c:y val="6.4167929814891375E-2"/>
          <c:w val="0.9044602564102564"/>
          <c:h val="0.63806210095999261"/>
        </c:manualLayout>
      </c:layout>
      <c:lineChart>
        <c:grouping val="standard"/>
        <c:varyColors val="0"/>
        <c:ser>
          <c:idx val="1"/>
          <c:order val="0"/>
          <c:tx>
            <c:v>Capital neto/población</c:v>
          </c:tx>
          <c:spPr>
            <a:ln w="3175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Gráficos 16 y 17 a'!$B$3:$AI$3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Gráficos 16 y 17 a'!$B$84:$AI$84</c:f>
              <c:numCache>
                <c:formatCode>General</c:formatCode>
                <c:ptCount val="34"/>
                <c:pt idx="0">
                  <c:v>0.4718816302598195</c:v>
                </c:pt>
                <c:pt idx="1">
                  <c:v>0.4628364804136435</c:v>
                </c:pt>
                <c:pt idx="2">
                  <c:v>0.45216607697462408</c:v>
                </c:pt>
                <c:pt idx="3">
                  <c:v>0.4369787804942829</c:v>
                </c:pt>
                <c:pt idx="4">
                  <c:v>0.42856731858314456</c:v>
                </c:pt>
                <c:pt idx="5">
                  <c:v>0.41768495433568004</c:v>
                </c:pt>
                <c:pt idx="6">
                  <c:v>0.39856639446369679</c:v>
                </c:pt>
                <c:pt idx="7">
                  <c:v>0.38943123132855811</c:v>
                </c:pt>
                <c:pt idx="8">
                  <c:v>0.37735686864569179</c:v>
                </c:pt>
                <c:pt idx="9">
                  <c:v>0.36438643998942849</c:v>
                </c:pt>
                <c:pt idx="10">
                  <c:v>0.35778890688407722</c:v>
                </c:pt>
                <c:pt idx="11">
                  <c:v>0.35579954568507999</c:v>
                </c:pt>
                <c:pt idx="12">
                  <c:v>0.3532954756095702</c:v>
                </c:pt>
                <c:pt idx="13">
                  <c:v>0.36792241113058494</c:v>
                </c:pt>
                <c:pt idx="14">
                  <c:v>0.39778829789185943</c:v>
                </c:pt>
                <c:pt idx="15">
                  <c:v>0.41125145053867251</c:v>
                </c:pt>
                <c:pt idx="16">
                  <c:v>0.41882987037116132</c:v>
                </c:pt>
                <c:pt idx="17">
                  <c:v>0.44241234492454184</c:v>
                </c:pt>
                <c:pt idx="18">
                  <c:v>0.45355227090648487</c:v>
                </c:pt>
                <c:pt idx="19">
                  <c:v>0.45792453065062805</c:v>
                </c:pt>
                <c:pt idx="20">
                  <c:v>0.46552541394458047</c:v>
                </c:pt>
                <c:pt idx="21">
                  <c:v>0.48623372987694136</c:v>
                </c:pt>
                <c:pt idx="22">
                  <c:v>0.49225001723928824</c:v>
                </c:pt>
                <c:pt idx="23">
                  <c:v>0.51411276981022769</c:v>
                </c:pt>
                <c:pt idx="24">
                  <c:v>0.52969477193718317</c:v>
                </c:pt>
                <c:pt idx="25">
                  <c:v>0.53425790636581794</c:v>
                </c:pt>
                <c:pt idx="26">
                  <c:v>0.52790804936421121</c:v>
                </c:pt>
                <c:pt idx="27">
                  <c:v>0.52439776522546944</c:v>
                </c:pt>
                <c:pt idx="28">
                  <c:v>0.52799175847113766</c:v>
                </c:pt>
                <c:pt idx="29">
                  <c:v>0.53423526548603917</c:v>
                </c:pt>
                <c:pt idx="30">
                  <c:v>0.5390114358891005</c:v>
                </c:pt>
                <c:pt idx="31">
                  <c:v>0.54364037741200244</c:v>
                </c:pt>
                <c:pt idx="32">
                  <c:v>0.55101209164557363</c:v>
                </c:pt>
                <c:pt idx="33">
                  <c:v>0.56544908150307804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5-49D1-8DC0-BF536A687DDD}"/>
            </c:ext>
          </c:extLst>
        </c:ser>
        <c:ser>
          <c:idx val="0"/>
          <c:order val="1"/>
          <c:tx>
            <c:v>Capital neto/PIB</c:v>
          </c:tx>
          <c:spPr>
            <a:ln w="3175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Gráficos 16 y 17 a'!$B$3:$AI$3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Gráficos 16 y 17 b'!$B$84:$AI$84</c:f>
              <c:numCache>
                <c:formatCode>General</c:formatCode>
                <c:ptCount val="34"/>
                <c:pt idx="0">
                  <c:v>0.35193207326917747</c:v>
                </c:pt>
                <c:pt idx="1">
                  <c:v>0.35517417322391615</c:v>
                </c:pt>
                <c:pt idx="2">
                  <c:v>0.36657762051911807</c:v>
                </c:pt>
                <c:pt idx="3">
                  <c:v>0.34750634051365342</c:v>
                </c:pt>
                <c:pt idx="4">
                  <c:v>0.34277624988043365</c:v>
                </c:pt>
                <c:pt idx="5">
                  <c:v>0.35650142038633453</c:v>
                </c:pt>
                <c:pt idx="6">
                  <c:v>0.35437645293222381</c:v>
                </c:pt>
                <c:pt idx="7">
                  <c:v>0.35900066255361002</c:v>
                </c:pt>
                <c:pt idx="8">
                  <c:v>0.3421595430100593</c:v>
                </c:pt>
                <c:pt idx="9">
                  <c:v>0.33840639729933336</c:v>
                </c:pt>
                <c:pt idx="10">
                  <c:v>0.33461956964772333</c:v>
                </c:pt>
                <c:pt idx="11">
                  <c:v>0.34283600243335</c:v>
                </c:pt>
                <c:pt idx="12">
                  <c:v>0.35859270318339159</c:v>
                </c:pt>
                <c:pt idx="13">
                  <c:v>0.38408909936162328</c:v>
                </c:pt>
                <c:pt idx="14">
                  <c:v>0.41609990146513326</c:v>
                </c:pt>
                <c:pt idx="15">
                  <c:v>0.43164660455844628</c:v>
                </c:pt>
                <c:pt idx="16">
                  <c:v>0.43643125042644065</c:v>
                </c:pt>
                <c:pt idx="17">
                  <c:v>0.44148949945364607</c:v>
                </c:pt>
                <c:pt idx="18">
                  <c:v>0.44801742987794552</c:v>
                </c:pt>
                <c:pt idx="19">
                  <c:v>0.45028226678327271</c:v>
                </c:pt>
                <c:pt idx="20">
                  <c:v>0.46729333095898068</c:v>
                </c:pt>
                <c:pt idx="21">
                  <c:v>0.49169398249987012</c:v>
                </c:pt>
                <c:pt idx="22">
                  <c:v>0.49715090081556024</c:v>
                </c:pt>
                <c:pt idx="23">
                  <c:v>0.53305519634431875</c:v>
                </c:pt>
                <c:pt idx="24">
                  <c:v>0.55719254499962445</c:v>
                </c:pt>
                <c:pt idx="25">
                  <c:v>0.5533360842002204</c:v>
                </c:pt>
                <c:pt idx="26">
                  <c:v>0.53858458570058787</c:v>
                </c:pt>
                <c:pt idx="27">
                  <c:v>0.53052672959748082</c:v>
                </c:pt>
                <c:pt idx="28">
                  <c:v>0.53223698627065508</c:v>
                </c:pt>
                <c:pt idx="29">
                  <c:v>0.54264590426599923</c:v>
                </c:pt>
                <c:pt idx="30">
                  <c:v>0.54414269937352167</c:v>
                </c:pt>
                <c:pt idx="31">
                  <c:v>0.54930451272669667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5-49D1-8DC0-BF536A687DDD}"/>
            </c:ext>
          </c:extLst>
        </c:ser>
        <c:ser>
          <c:idx val="2"/>
          <c:order val="2"/>
          <c:tx>
            <c:v>Capital neto/km²</c:v>
          </c:tx>
          <c:spPr>
            <a:ln w="3175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Gráficos 16 y 17 a'!$B$3:$AI$3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Gráficos 16 y 17c'!$B$83:$AI$83</c:f>
              <c:numCache>
                <c:formatCode>General</c:formatCode>
                <c:ptCount val="34"/>
                <c:pt idx="0">
                  <c:v>1.1999421766091047</c:v>
                </c:pt>
                <c:pt idx="1">
                  <c:v>1.2009630164009926</c:v>
                </c:pt>
                <c:pt idx="2">
                  <c:v>1.1935658975018757</c:v>
                </c:pt>
                <c:pt idx="3">
                  <c:v>1.1804911002655323</c:v>
                </c:pt>
                <c:pt idx="4">
                  <c:v>1.1588064694417639</c:v>
                </c:pt>
                <c:pt idx="5">
                  <c:v>1.1386742780833916</c:v>
                </c:pt>
                <c:pt idx="6">
                  <c:v>1.135623617165272</c:v>
                </c:pt>
                <c:pt idx="7">
                  <c:v>1.1498145230138732</c:v>
                </c:pt>
                <c:pt idx="8">
                  <c:v>1.1612897196939722</c:v>
                </c:pt>
                <c:pt idx="9">
                  <c:v>1.1664258622918826</c:v>
                </c:pt>
                <c:pt idx="10">
                  <c:v>1.1683734389965461</c:v>
                </c:pt>
                <c:pt idx="11">
                  <c:v>1.161218790214698</c:v>
                </c:pt>
                <c:pt idx="12">
                  <c:v>1.1639836466393474</c:v>
                </c:pt>
                <c:pt idx="13">
                  <c:v>1.1565476917590343</c:v>
                </c:pt>
                <c:pt idx="14">
                  <c:v>1.1522673282956362</c:v>
                </c:pt>
                <c:pt idx="15">
                  <c:v>1.1463963920844031</c:v>
                </c:pt>
                <c:pt idx="16">
                  <c:v>1.1527108191892717</c:v>
                </c:pt>
                <c:pt idx="17">
                  <c:v>1.1586292734323205</c:v>
                </c:pt>
                <c:pt idx="18">
                  <c:v>1.1864023073186496</c:v>
                </c:pt>
                <c:pt idx="19">
                  <c:v>1.2056597989580007</c:v>
                </c:pt>
                <c:pt idx="20">
                  <c:v>1.2047125896622883</c:v>
                </c:pt>
                <c:pt idx="21">
                  <c:v>1.196573599979095</c:v>
                </c:pt>
                <c:pt idx="22">
                  <c:v>1.1946919997998122</c:v>
                </c:pt>
                <c:pt idx="23">
                  <c:v>1.1928593885668937</c:v>
                </c:pt>
                <c:pt idx="24">
                  <c:v>1.1971668449684638</c:v>
                </c:pt>
                <c:pt idx="25">
                  <c:v>1.1955384332925614</c:v>
                </c:pt>
                <c:pt idx="26">
                  <c:v>1.1949882869807589</c:v>
                </c:pt>
                <c:pt idx="27">
                  <c:v>1.1841409217087502</c:v>
                </c:pt>
                <c:pt idx="28">
                  <c:v>1.1739167526796628</c:v>
                </c:pt>
                <c:pt idx="29">
                  <c:v>1.161997094277101</c:v>
                </c:pt>
                <c:pt idx="30">
                  <c:v>1.1540269428562497</c:v>
                </c:pt>
                <c:pt idx="31">
                  <c:v>1.148840280243169</c:v>
                </c:pt>
                <c:pt idx="32">
                  <c:v>1.1484583881682888</c:v>
                </c:pt>
                <c:pt idx="33">
                  <c:v>1.1466962242231393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5-49D1-8DC0-BF536A687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180864"/>
        <c:axId val="174374912"/>
      </c:lineChart>
      <c:catAx>
        <c:axId val="17418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 sz="600"/>
            </a:pPr>
            <a:endParaRPr lang="es-ES"/>
          </a:p>
        </c:txPr>
        <c:crossAx val="174374912"/>
        <c:crosses val="autoZero"/>
        <c:auto val="1"/>
        <c:lblAlgn val="ctr"/>
        <c:lblOffset val="100"/>
        <c:noMultiLvlLbl val="0"/>
      </c:catAx>
      <c:valAx>
        <c:axId val="174374912"/>
        <c:scaling>
          <c:orientation val="minMax"/>
          <c:max val="1.4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25400">
            <a:noFill/>
          </a:ln>
        </c:spPr>
        <c:crossAx val="17418086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545065759938766E-2"/>
          <c:y val="0.85635294658031325"/>
          <c:w val="0.89531903894356135"/>
          <c:h val="0.11718892104175278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Inversión bruta</c:v>
          </c:tx>
          <c:spPr>
            <a:ln w="3175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18'!$C$5:$U$5</c:f>
              <c:numCache>
                <c:formatCode>#,##0</c:formatCode>
                <c:ptCount val="19"/>
                <c:pt idx="0">
                  <c:v>6438.4274298832725</c:v>
                </c:pt>
                <c:pt idx="1">
                  <c:v>7081.2584767352928</c:v>
                </c:pt>
                <c:pt idx="2">
                  <c:v>8467.3921093207846</c:v>
                </c:pt>
                <c:pt idx="3">
                  <c:v>8786.2989892119276</c:v>
                </c:pt>
                <c:pt idx="4">
                  <c:v>8191.448794888679</c:v>
                </c:pt>
                <c:pt idx="5">
                  <c:v>8899.3355319840412</c:v>
                </c:pt>
                <c:pt idx="6">
                  <c:v>8524.6760301451704</c:v>
                </c:pt>
                <c:pt idx="7">
                  <c:v>7771.3929817877979</c:v>
                </c:pt>
                <c:pt idx="8">
                  <c:v>8176.9105688175332</c:v>
                </c:pt>
                <c:pt idx="9">
                  <c:v>9386.4270943770825</c:v>
                </c:pt>
                <c:pt idx="10">
                  <c:v>7792.7492440199985</c:v>
                </c:pt>
                <c:pt idx="11">
                  <c:v>5851.6002193976874</c:v>
                </c:pt>
                <c:pt idx="12">
                  <c:v>5236.325272365917</c:v>
                </c:pt>
                <c:pt idx="13">
                  <c:v>4621.1849931236684</c:v>
                </c:pt>
                <c:pt idx="14">
                  <c:v>4363.0499176823769</c:v>
                </c:pt>
                <c:pt idx="15">
                  <c:v>4303.4839731035599</c:v>
                </c:pt>
                <c:pt idx="16">
                  <c:v>4031.0448698543823</c:v>
                </c:pt>
                <c:pt idx="17">
                  <c:v>3663.41179614766</c:v>
                </c:pt>
                <c:pt idx="18">
                  <c:v>3352.6196213250496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7-49C0-987A-00B00D22CE2D}"/>
            </c:ext>
          </c:extLst>
        </c:ser>
        <c:ser>
          <c:idx val="0"/>
          <c:order val="1"/>
          <c:tx>
            <c:v>Consumo de capital fijo</c:v>
          </c:tx>
          <c:spPr>
            <a:ln w="3175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18'!$C$10:$U$10</c:f>
              <c:numCache>
                <c:formatCode>#,##0</c:formatCode>
                <c:ptCount val="19"/>
                <c:pt idx="0">
                  <c:v>3976.8115062493189</c:v>
                </c:pt>
                <c:pt idx="1">
                  <c:v>4088.1327641310622</c:v>
                </c:pt>
                <c:pt idx="2">
                  <c:v>4235.5804652873576</c:v>
                </c:pt>
                <c:pt idx="3">
                  <c:v>4411.2310686450846</c:v>
                </c:pt>
                <c:pt idx="4">
                  <c:v>4574.3367815812226</c:v>
                </c:pt>
                <c:pt idx="5">
                  <c:v>4733.1789968534194</c:v>
                </c:pt>
                <c:pt idx="6">
                  <c:v>4892.3320682181029</c:v>
                </c:pt>
                <c:pt idx="7">
                  <c:v>5022.5601657309917</c:v>
                </c:pt>
                <c:pt idx="8">
                  <c:v>5140.6238301160938</c:v>
                </c:pt>
                <c:pt idx="9">
                  <c:v>5286.2656301778743</c:v>
                </c:pt>
                <c:pt idx="10">
                  <c:v>5418.3985317405668</c:v>
                </c:pt>
                <c:pt idx="11">
                  <c:v>5474.5495797416424</c:v>
                </c:pt>
                <c:pt idx="12">
                  <c:v>5477.3261063870796</c:v>
                </c:pt>
                <c:pt idx="13">
                  <c:v>5455.3832674412724</c:v>
                </c:pt>
                <c:pt idx="14">
                  <c:v>5416.8526349617996</c:v>
                </c:pt>
                <c:pt idx="15">
                  <c:v>5373.5092073768674</c:v>
                </c:pt>
                <c:pt idx="16">
                  <c:v>5325.2594159380014</c:v>
                </c:pt>
                <c:pt idx="17">
                  <c:v>5266.1381726209256</c:v>
                </c:pt>
                <c:pt idx="18">
                  <c:v>5195.8132740680085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7-49C0-987A-00B00D22CE2D}"/>
            </c:ext>
          </c:extLst>
        </c:ser>
        <c:ser>
          <c:idx val="2"/>
          <c:order val="2"/>
          <c:tx>
            <c:v>Inversión neta</c:v>
          </c:tx>
          <c:spPr>
            <a:ln w="2540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18'!$C$15:$U$15</c:f>
              <c:numCache>
                <c:formatCode>#,##0</c:formatCode>
                <c:ptCount val="19"/>
                <c:pt idx="0">
                  <c:v>2461.6159236339536</c:v>
                </c:pt>
                <c:pt idx="1">
                  <c:v>2993.1257126042306</c:v>
                </c:pt>
                <c:pt idx="2">
                  <c:v>4231.8116440334261</c:v>
                </c:pt>
                <c:pt idx="3">
                  <c:v>4375.0679205668439</c:v>
                </c:pt>
                <c:pt idx="4">
                  <c:v>3617.112013307456</c:v>
                </c:pt>
                <c:pt idx="5">
                  <c:v>4166.1565351306208</c:v>
                </c:pt>
                <c:pt idx="6">
                  <c:v>3632.3439619270675</c:v>
                </c:pt>
                <c:pt idx="7">
                  <c:v>2748.8328160568067</c:v>
                </c:pt>
                <c:pt idx="8">
                  <c:v>3036.2867387014394</c:v>
                </c:pt>
                <c:pt idx="9">
                  <c:v>4100.1614641992073</c:v>
                </c:pt>
                <c:pt idx="10">
                  <c:v>2374.3507122794317</c:v>
                </c:pt>
                <c:pt idx="11">
                  <c:v>377.05063965604455</c:v>
                </c:pt>
                <c:pt idx="12">
                  <c:v>-241.00083402116223</c:v>
                </c:pt>
                <c:pt idx="13">
                  <c:v>-834.1982743176045</c:v>
                </c:pt>
                <c:pt idx="14">
                  <c:v>-1053.802717279423</c:v>
                </c:pt>
                <c:pt idx="15">
                  <c:v>-1070.0252342733079</c:v>
                </c:pt>
                <c:pt idx="16">
                  <c:v>-1294.2145460836189</c:v>
                </c:pt>
                <c:pt idx="17">
                  <c:v>-1602.7263764732661</c:v>
                </c:pt>
                <c:pt idx="18">
                  <c:v>-1843.1936527429586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7-49C0-987A-00B00D22C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2016"/>
        <c:axId val="95687424"/>
      </c:lineChart>
      <c:catAx>
        <c:axId val="393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95687424"/>
        <c:crosses val="autoZero"/>
        <c:auto val="1"/>
        <c:lblAlgn val="ctr"/>
        <c:lblOffset val="100"/>
        <c:noMultiLvlLbl val="0"/>
      </c:catAx>
      <c:valAx>
        <c:axId val="95687424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393820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Inversión bruta</c:v>
          </c:tx>
          <c:spPr>
            <a:ln w="3175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18'!$C$9:$U$9</c:f>
              <c:numCache>
                <c:formatCode>#,##0</c:formatCode>
                <c:ptCount val="19"/>
                <c:pt idx="0">
                  <c:v>11351.025838499621</c:v>
                </c:pt>
                <c:pt idx="1">
                  <c:v>13907.776321047781</c:v>
                </c:pt>
                <c:pt idx="2">
                  <c:v>16733.647518610207</c:v>
                </c:pt>
                <c:pt idx="3">
                  <c:v>17811.821742585544</c:v>
                </c:pt>
                <c:pt idx="4">
                  <c:v>16816.559661079213</c:v>
                </c:pt>
                <c:pt idx="5">
                  <c:v>18909.542052309636</c:v>
                </c:pt>
                <c:pt idx="6">
                  <c:v>18778.669668879993</c:v>
                </c:pt>
                <c:pt idx="7">
                  <c:v>18955.120845591679</c:v>
                </c:pt>
                <c:pt idx="8">
                  <c:v>22065.304567306215</c:v>
                </c:pt>
                <c:pt idx="9">
                  <c:v>23648.437902001613</c:v>
                </c:pt>
                <c:pt idx="10">
                  <c:v>19424.622422202243</c:v>
                </c:pt>
                <c:pt idx="11">
                  <c:v>16182.798650812361</c:v>
                </c:pt>
                <c:pt idx="12">
                  <c:v>12043.628033122663</c:v>
                </c:pt>
                <c:pt idx="13">
                  <c:v>9053.9951028739688</c:v>
                </c:pt>
                <c:pt idx="14">
                  <c:v>9033.675665605344</c:v>
                </c:pt>
                <c:pt idx="15">
                  <c:v>8571.2861507330435</c:v>
                </c:pt>
                <c:pt idx="16">
                  <c:v>7236.5118309566333</c:v>
                </c:pt>
                <c:pt idx="17">
                  <c:v>7310.0910337590385</c:v>
                </c:pt>
                <c:pt idx="18">
                  <c:v>6616.6213393023199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6-4858-A47E-0CC674EAD116}"/>
            </c:ext>
          </c:extLst>
        </c:ser>
        <c:ser>
          <c:idx val="0"/>
          <c:order val="1"/>
          <c:tx>
            <c:v>Consumo de capital fijo</c:v>
          </c:tx>
          <c:spPr>
            <a:ln w="3175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18'!$C$14:$U$14</c:f>
              <c:numCache>
                <c:formatCode>#,##0</c:formatCode>
                <c:ptCount val="19"/>
                <c:pt idx="0">
                  <c:v>6521.5365127682589</c:v>
                </c:pt>
                <c:pt idx="1">
                  <c:v>6795.2223505148168</c:v>
                </c:pt>
                <c:pt idx="2">
                  <c:v>7179.391519552888</c:v>
                </c:pt>
                <c:pt idx="3">
                  <c:v>7633.9589116738689</c:v>
                </c:pt>
                <c:pt idx="4">
                  <c:v>8070.9510928075888</c:v>
                </c:pt>
                <c:pt idx="5">
                  <c:v>8514.7128670011716</c:v>
                </c:pt>
                <c:pt idx="6">
                  <c:v>8984.4843813023053</c:v>
                </c:pt>
                <c:pt idx="7">
                  <c:v>9438.8246752143405</c:v>
                </c:pt>
                <c:pt idx="8">
                  <c:v>9954.9119939385655</c:v>
                </c:pt>
                <c:pt idx="9">
                  <c:v>10555.182441718125</c:v>
                </c:pt>
                <c:pt idx="10">
                  <c:v>11064.607345419558</c:v>
                </c:pt>
                <c:pt idx="11">
                  <c:v>11384.153363131207</c:v>
                </c:pt>
                <c:pt idx="12">
                  <c:v>11520.146473912961</c:v>
                </c:pt>
                <c:pt idx="13">
                  <c:v>11479.568663327416</c:v>
                </c:pt>
                <c:pt idx="14">
                  <c:v>11370.338938341712</c:v>
                </c:pt>
                <c:pt idx="15">
                  <c:v>11254.824537632656</c:v>
                </c:pt>
                <c:pt idx="16">
                  <c:v>11101.692193246123</c:v>
                </c:pt>
                <c:pt idx="17">
                  <c:v>10928.009673603761</c:v>
                </c:pt>
                <c:pt idx="18">
                  <c:v>10750.068537353563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66-4858-A47E-0CC674EAD116}"/>
            </c:ext>
          </c:extLst>
        </c:ser>
        <c:ser>
          <c:idx val="2"/>
          <c:order val="2"/>
          <c:tx>
            <c:v>Inversión neta</c:v>
          </c:tx>
          <c:spPr>
            <a:ln w="2540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18'!$C$19:$U$19</c:f>
              <c:numCache>
                <c:formatCode>#,##0</c:formatCode>
                <c:ptCount val="19"/>
                <c:pt idx="0">
                  <c:v>4829.4893257313615</c:v>
                </c:pt>
                <c:pt idx="1">
                  <c:v>7112.5539705329638</c:v>
                </c:pt>
                <c:pt idx="2">
                  <c:v>9554.2559990573191</c:v>
                </c:pt>
                <c:pt idx="3">
                  <c:v>10177.862830911674</c:v>
                </c:pt>
                <c:pt idx="4">
                  <c:v>8745.6085682716239</c:v>
                </c:pt>
                <c:pt idx="5">
                  <c:v>10394.829185308465</c:v>
                </c:pt>
                <c:pt idx="6">
                  <c:v>9794.1852875776895</c:v>
                </c:pt>
                <c:pt idx="7">
                  <c:v>9516.2961703773381</c:v>
                </c:pt>
                <c:pt idx="8">
                  <c:v>12110.392573367651</c:v>
                </c:pt>
                <c:pt idx="9">
                  <c:v>13093.255460283486</c:v>
                </c:pt>
                <c:pt idx="10">
                  <c:v>8360.0150767826872</c:v>
                </c:pt>
                <c:pt idx="11">
                  <c:v>4798.6452876811545</c:v>
                </c:pt>
                <c:pt idx="12">
                  <c:v>523.48155920970248</c:v>
                </c:pt>
                <c:pt idx="13">
                  <c:v>-2425.5735604534484</c:v>
                </c:pt>
                <c:pt idx="14">
                  <c:v>-2336.6632727363685</c:v>
                </c:pt>
                <c:pt idx="15">
                  <c:v>-2683.5383868996109</c:v>
                </c:pt>
                <c:pt idx="16">
                  <c:v>-3865.180362289489</c:v>
                </c:pt>
                <c:pt idx="17">
                  <c:v>-3617.9186398447232</c:v>
                </c:pt>
                <c:pt idx="18">
                  <c:v>-4133.4471980512444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6-4858-A47E-0CC674EA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708672"/>
        <c:axId val="95710208"/>
      </c:lineChart>
      <c:catAx>
        <c:axId val="957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95710208"/>
        <c:crosses val="autoZero"/>
        <c:auto val="1"/>
        <c:lblAlgn val="ctr"/>
        <c:lblOffset val="100"/>
        <c:noMultiLvlLbl val="0"/>
      </c:catAx>
      <c:valAx>
        <c:axId val="95710208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957086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 Datos Gráficos 1 y 2'!$A$13</c:f>
              <c:strCache>
                <c:ptCount val="1"/>
                <c:pt idx="0">
                  <c:v>Infraestructuras de transporte</c:v>
                </c:pt>
              </c:strCache>
            </c:strRef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 Datos Gráficos 1 y 2'!$C$11:$AJ$11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 Datos Gráficos 1 y 2'!$C$12:$AJ$12</c:f>
              <c:numCache>
                <c:formatCode>#,##0.00000</c:formatCode>
                <c:ptCount val="34"/>
                <c:pt idx="0">
                  <c:v>0.92020082918070656</c:v>
                </c:pt>
                <c:pt idx="1">
                  <c:v>0.86841336977357719</c:v>
                </c:pt>
                <c:pt idx="2">
                  <c:v>0.9811735237973469</c:v>
                </c:pt>
                <c:pt idx="3">
                  <c:v>1.1922896302950867</c:v>
                </c:pt>
                <c:pt idx="4">
                  <c:v>1.3636077149791643</c:v>
                </c:pt>
                <c:pt idx="5">
                  <c:v>1.7214314072462569</c:v>
                </c:pt>
                <c:pt idx="6">
                  <c:v>1.7464618659838604</c:v>
                </c:pt>
                <c:pt idx="7">
                  <c:v>1.5593107409175413</c:v>
                </c:pt>
                <c:pt idx="8">
                  <c:v>1.6124575780727817</c:v>
                </c:pt>
                <c:pt idx="9">
                  <c:v>1.5566266933861344</c:v>
                </c:pt>
                <c:pt idx="10">
                  <c:v>1.354424442185121</c:v>
                </c:pt>
                <c:pt idx="11">
                  <c:v>1.2103326925670035</c:v>
                </c:pt>
                <c:pt idx="12">
                  <c:v>1.2446380623500048</c:v>
                </c:pt>
                <c:pt idx="13">
                  <c:v>1.3980182478507803</c:v>
                </c:pt>
                <c:pt idx="14">
                  <c:v>1.2300727515093279</c:v>
                </c:pt>
                <c:pt idx="15">
                  <c:v>1.2958794942088816</c:v>
                </c:pt>
                <c:pt idx="16">
                  <c:v>1.5254186514420076</c:v>
                </c:pt>
                <c:pt idx="17">
                  <c:v>1.7849492661182995</c:v>
                </c:pt>
                <c:pt idx="18">
                  <c:v>1.8419146597149989</c:v>
                </c:pt>
                <c:pt idx="19">
                  <c:v>1.7129871336410356</c:v>
                </c:pt>
                <c:pt idx="20">
                  <c:v>1.8928897701511085</c:v>
                </c:pt>
                <c:pt idx="21">
                  <c:v>1.8339508483287144</c:v>
                </c:pt>
                <c:pt idx="22">
                  <c:v>1.7761866155766644</c:v>
                </c:pt>
                <c:pt idx="23">
                  <c:v>2.0381167864991157</c:v>
                </c:pt>
                <c:pt idx="24">
                  <c:v>2.1880541227179573</c:v>
                </c:pt>
                <c:pt idx="25">
                  <c:v>1.797020396434776</c:v>
                </c:pt>
                <c:pt idx="26">
                  <c:v>1.5313463598301993</c:v>
                </c:pt>
                <c:pt idx="27">
                  <c:v>1.1658651433845779</c:v>
                </c:pt>
                <c:pt idx="28">
                  <c:v>0.87944213545817007</c:v>
                </c:pt>
                <c:pt idx="29">
                  <c:v>0.86118835404647731</c:v>
                </c:pt>
                <c:pt idx="30">
                  <c:v>0.7771544971783777</c:v>
                </c:pt>
                <c:pt idx="31">
                  <c:v>0.62861543848955903</c:v>
                </c:pt>
                <c:pt idx="32">
                  <c:v>0.62428676366909419</c:v>
                </c:pt>
                <c:pt idx="33">
                  <c:v>0.55156300636067379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4-4F5B-9BE3-36C126FB4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354944"/>
        <c:axId val="179970624"/>
      </c:lineChart>
      <c:catAx>
        <c:axId val="6783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179970624"/>
        <c:crosses val="autoZero"/>
        <c:auto val="1"/>
        <c:lblAlgn val="ctr"/>
        <c:lblOffset val="100"/>
        <c:noMultiLvlLbl val="0"/>
      </c:catAx>
      <c:valAx>
        <c:axId val="179970624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25400">
            <a:noFill/>
          </a:ln>
        </c:spPr>
        <c:crossAx val="6783549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Inversión bruta</c:v>
          </c:tx>
          <c:spPr>
            <a:ln w="3175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18'!$C$6:$U$6</c:f>
              <c:numCache>
                <c:formatCode>#,##0</c:formatCode>
                <c:ptCount val="19"/>
                <c:pt idx="0">
                  <c:v>3360.091410708415</c:v>
                </c:pt>
                <c:pt idx="1">
                  <c:v>4575.7410074598456</c:v>
                </c:pt>
                <c:pt idx="2">
                  <c:v>5427.9319739122584</c:v>
                </c:pt>
                <c:pt idx="3">
                  <c:v>5065.3174605602098</c:v>
                </c:pt>
                <c:pt idx="4">
                  <c:v>5060.4818505434569</c:v>
                </c:pt>
                <c:pt idx="5">
                  <c:v>7072.0767703468518</c:v>
                </c:pt>
                <c:pt idx="6">
                  <c:v>6940.0278056455454</c:v>
                </c:pt>
                <c:pt idx="7">
                  <c:v>7622.2491714923181</c:v>
                </c:pt>
                <c:pt idx="8">
                  <c:v>9859.8995974813461</c:v>
                </c:pt>
                <c:pt idx="9">
                  <c:v>10974.425105646938</c:v>
                </c:pt>
                <c:pt idx="10">
                  <c:v>8607.6299005965575</c:v>
                </c:pt>
                <c:pt idx="11">
                  <c:v>8213.452321851235</c:v>
                </c:pt>
                <c:pt idx="12">
                  <c:v>5284.3813045006864</c:v>
                </c:pt>
                <c:pt idx="13">
                  <c:v>3402.7141881858665</c:v>
                </c:pt>
                <c:pt idx="14">
                  <c:v>3821.6655641894054</c:v>
                </c:pt>
                <c:pt idx="15">
                  <c:v>3372.8062297909323</c:v>
                </c:pt>
                <c:pt idx="16">
                  <c:v>2412.3064702482748</c:v>
                </c:pt>
                <c:pt idx="17">
                  <c:v>2744.1144188212152</c:v>
                </c:pt>
                <c:pt idx="18">
                  <c:v>2218.322931556454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F-4B7F-88B5-F2650B696858}"/>
            </c:ext>
          </c:extLst>
        </c:ser>
        <c:ser>
          <c:idx val="0"/>
          <c:order val="1"/>
          <c:tx>
            <c:v>Consumo de capital fijo</c:v>
          </c:tx>
          <c:spPr>
            <a:ln w="3175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18'!$C$11:$U$11</c:f>
              <c:numCache>
                <c:formatCode>#,##0</c:formatCode>
                <c:ptCount val="19"/>
                <c:pt idx="0">
                  <c:v>1678.5160699529458</c:v>
                </c:pt>
                <c:pt idx="1">
                  <c:v>1792.9860769110228</c:v>
                </c:pt>
                <c:pt idx="2">
                  <c:v>1953.4285975987082</c:v>
                </c:pt>
                <c:pt idx="3">
                  <c:v>2118.0884035799654</c:v>
                </c:pt>
                <c:pt idx="4">
                  <c:v>2265.3289661748308</c:v>
                </c:pt>
                <c:pt idx="5">
                  <c:v>2455.3764833761961</c:v>
                </c:pt>
                <c:pt idx="6">
                  <c:v>2682.9102735917659</c:v>
                </c:pt>
                <c:pt idx="7">
                  <c:v>2912.8216843402165</c:v>
                </c:pt>
                <c:pt idx="8">
                  <c:v>3204.2343193578517</c:v>
                </c:pt>
                <c:pt idx="9">
                  <c:v>3564.880720989976</c:v>
                </c:pt>
                <c:pt idx="10">
                  <c:v>3876.1880601061544</c:v>
                </c:pt>
                <c:pt idx="11">
                  <c:v>4102.9057126527077</c:v>
                </c:pt>
                <c:pt idx="12">
                  <c:v>4235.2062676791948</c:v>
                </c:pt>
                <c:pt idx="13">
                  <c:v>4240.6233416122986</c:v>
                </c:pt>
                <c:pt idx="14">
                  <c:v>4209.2016683457632</c:v>
                </c:pt>
                <c:pt idx="15">
                  <c:v>4178.6033797824293</c:v>
                </c:pt>
                <c:pt idx="16">
                  <c:v>4114.3010282935948</c:v>
                </c:pt>
                <c:pt idx="17">
                  <c:v>4037.4964991065222</c:v>
                </c:pt>
                <c:pt idx="18">
                  <c:v>3959.6826079111065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3F-4B7F-88B5-F2650B696858}"/>
            </c:ext>
          </c:extLst>
        </c:ser>
        <c:ser>
          <c:idx val="2"/>
          <c:order val="2"/>
          <c:tx>
            <c:v>Inversión neta</c:v>
          </c:tx>
          <c:spPr>
            <a:ln w="2540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18'!$C$16:$U$16</c:f>
              <c:numCache>
                <c:formatCode>#,##0</c:formatCode>
                <c:ptCount val="19"/>
                <c:pt idx="0">
                  <c:v>1681.5753407554689</c:v>
                </c:pt>
                <c:pt idx="1">
                  <c:v>2782.7549305488224</c:v>
                </c:pt>
                <c:pt idx="2">
                  <c:v>3474.5033763135502</c:v>
                </c:pt>
                <c:pt idx="3">
                  <c:v>2947.2290569802449</c:v>
                </c:pt>
                <c:pt idx="4">
                  <c:v>2795.1528843686265</c:v>
                </c:pt>
                <c:pt idx="5">
                  <c:v>4616.7002869706566</c:v>
                </c:pt>
                <c:pt idx="6">
                  <c:v>4257.1175320537795</c:v>
                </c:pt>
                <c:pt idx="7">
                  <c:v>4709.4274871521011</c:v>
                </c:pt>
                <c:pt idx="8">
                  <c:v>6655.6652781234943</c:v>
                </c:pt>
                <c:pt idx="9">
                  <c:v>7409.5443846569624</c:v>
                </c:pt>
                <c:pt idx="10">
                  <c:v>4731.4418404904027</c:v>
                </c:pt>
                <c:pt idx="11">
                  <c:v>4110.5466091985281</c:v>
                </c:pt>
                <c:pt idx="12">
                  <c:v>1049.1750368214912</c:v>
                </c:pt>
                <c:pt idx="13">
                  <c:v>-837.90915342643257</c:v>
                </c:pt>
                <c:pt idx="14">
                  <c:v>-387.53610415635819</c:v>
                </c:pt>
                <c:pt idx="15">
                  <c:v>-805.79714999149644</c:v>
                </c:pt>
                <c:pt idx="16">
                  <c:v>-1701.9945580453202</c:v>
                </c:pt>
                <c:pt idx="17">
                  <c:v>-1293.382080285307</c:v>
                </c:pt>
                <c:pt idx="18">
                  <c:v>-1741.3596763546527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F-4B7F-88B5-F2650B69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735232"/>
        <c:axId val="96736768"/>
      </c:lineChart>
      <c:catAx>
        <c:axId val="967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96736768"/>
        <c:crosses val="autoZero"/>
        <c:auto val="1"/>
        <c:lblAlgn val="ctr"/>
        <c:lblOffset val="100"/>
        <c:noMultiLvlLbl val="0"/>
      </c:catAx>
      <c:valAx>
        <c:axId val="96736768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96735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Inversión bruta</c:v>
          </c:tx>
          <c:spPr>
            <a:ln w="3175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18'!$C$7:$U$7</c:f>
              <c:numCache>
                <c:formatCode>#,##0</c:formatCode>
                <c:ptCount val="19"/>
                <c:pt idx="0">
                  <c:v>753.63919352176174</c:v>
                </c:pt>
                <c:pt idx="1">
                  <c:v>1287.6806774584695</c:v>
                </c:pt>
                <c:pt idx="2">
                  <c:v>1735.1774211154168</c:v>
                </c:pt>
                <c:pt idx="3">
                  <c:v>2766.4163687609657</c:v>
                </c:pt>
                <c:pt idx="4">
                  <c:v>2400.8125901300114</c:v>
                </c:pt>
                <c:pt idx="5">
                  <c:v>1716.4609794306607</c:v>
                </c:pt>
                <c:pt idx="6">
                  <c:v>1945.6466568090946</c:v>
                </c:pt>
                <c:pt idx="7">
                  <c:v>2221.8593826867441</c:v>
                </c:pt>
                <c:pt idx="8">
                  <c:v>2453.8011719620786</c:v>
                </c:pt>
                <c:pt idx="9">
                  <c:v>1794.057556155529</c:v>
                </c:pt>
                <c:pt idx="10">
                  <c:v>1743.7750000000001</c:v>
                </c:pt>
                <c:pt idx="11">
                  <c:v>1218.9193291102636</c:v>
                </c:pt>
                <c:pt idx="12">
                  <c:v>936.60680746703167</c:v>
                </c:pt>
                <c:pt idx="13">
                  <c:v>586.93938350319229</c:v>
                </c:pt>
                <c:pt idx="14">
                  <c:v>366.88250818530889</c:v>
                </c:pt>
                <c:pt idx="15">
                  <c:v>298.90626838676724</c:v>
                </c:pt>
                <c:pt idx="16">
                  <c:v>389.19220577152555</c:v>
                </c:pt>
                <c:pt idx="17">
                  <c:v>446.33151495515989</c:v>
                </c:pt>
                <c:pt idx="18">
                  <c:v>613.0749739089573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E-4270-BF62-A18D22E2CF73}"/>
            </c:ext>
          </c:extLst>
        </c:ser>
        <c:ser>
          <c:idx val="0"/>
          <c:order val="1"/>
          <c:tx>
            <c:v>Consumo de capital fijo</c:v>
          </c:tx>
          <c:spPr>
            <a:ln w="3175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18'!$C$12:$U$12</c:f>
              <c:numCache>
                <c:formatCode>#,##0</c:formatCode>
                <c:ptCount val="19"/>
                <c:pt idx="0">
                  <c:v>372.93456769973784</c:v>
                </c:pt>
                <c:pt idx="1">
                  <c:v>405.32083608616898</c:v>
                </c:pt>
                <c:pt idx="2">
                  <c:v>460.62624674374268</c:v>
                </c:pt>
                <c:pt idx="3">
                  <c:v>550.13477915897818</c:v>
                </c:pt>
                <c:pt idx="4">
                  <c:v>651.8087641836845</c:v>
                </c:pt>
                <c:pt idx="5">
                  <c:v>722.15016521770474</c:v>
                </c:pt>
                <c:pt idx="6">
                  <c:v>777.59534786247229</c:v>
                </c:pt>
                <c:pt idx="7">
                  <c:v>842.90323145642344</c:v>
                </c:pt>
                <c:pt idx="8">
                  <c:v>917.64958374951993</c:v>
                </c:pt>
                <c:pt idx="9">
                  <c:v>977.96357276476499</c:v>
                </c:pt>
                <c:pt idx="10">
                  <c:v>1017.5112080303214</c:v>
                </c:pt>
                <c:pt idx="11">
                  <c:v>1040.7030058564767</c:v>
                </c:pt>
                <c:pt idx="12">
                  <c:v>1042.5560089780274</c:v>
                </c:pt>
                <c:pt idx="13">
                  <c:v>1028.5168633033845</c:v>
                </c:pt>
                <c:pt idx="14">
                  <c:v>1000.9365674304279</c:v>
                </c:pt>
                <c:pt idx="15">
                  <c:v>967.53445847402168</c:v>
                </c:pt>
                <c:pt idx="16">
                  <c:v>936.36019740416305</c:v>
                </c:pt>
                <c:pt idx="17">
                  <c:v>910.43028055118646</c:v>
                </c:pt>
                <c:pt idx="18">
                  <c:v>891.39392874523071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E-4270-BF62-A18D22E2CF73}"/>
            </c:ext>
          </c:extLst>
        </c:ser>
        <c:ser>
          <c:idx val="2"/>
          <c:order val="2"/>
          <c:tx>
            <c:v>Inversión neta</c:v>
          </c:tx>
          <c:spPr>
            <a:ln w="2540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18'!$C$17:$U$17</c:f>
              <c:numCache>
                <c:formatCode>#,##0</c:formatCode>
                <c:ptCount val="19"/>
                <c:pt idx="0">
                  <c:v>380.70462582202384</c:v>
                </c:pt>
                <c:pt idx="1">
                  <c:v>882.35984137230048</c:v>
                </c:pt>
                <c:pt idx="2">
                  <c:v>1274.5511743716743</c:v>
                </c:pt>
                <c:pt idx="3">
                  <c:v>2216.2815896019874</c:v>
                </c:pt>
                <c:pt idx="4">
                  <c:v>1749.003825946327</c:v>
                </c:pt>
                <c:pt idx="5">
                  <c:v>994.31081421295585</c:v>
                </c:pt>
                <c:pt idx="6">
                  <c:v>1168.0513089466224</c:v>
                </c:pt>
                <c:pt idx="7">
                  <c:v>1378.9561512303205</c:v>
                </c:pt>
                <c:pt idx="8">
                  <c:v>1536.1515882125589</c:v>
                </c:pt>
                <c:pt idx="9">
                  <c:v>816.09398339076415</c:v>
                </c:pt>
                <c:pt idx="10">
                  <c:v>726.26379196967855</c:v>
                </c:pt>
                <c:pt idx="11">
                  <c:v>178.2163232537869</c:v>
                </c:pt>
                <c:pt idx="12">
                  <c:v>-105.94920151099575</c:v>
                </c:pt>
                <c:pt idx="13">
                  <c:v>-441.57747980019218</c:v>
                </c:pt>
                <c:pt idx="14">
                  <c:v>-634.05405924511899</c:v>
                </c:pt>
                <c:pt idx="15">
                  <c:v>-668.62819008725444</c:v>
                </c:pt>
                <c:pt idx="16">
                  <c:v>-547.16799163263761</c:v>
                </c:pt>
                <c:pt idx="17">
                  <c:v>-464.09876559602651</c:v>
                </c:pt>
                <c:pt idx="18">
                  <c:v>-278.31895483627335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E-4270-BF62-A18D22E2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778496"/>
        <c:axId val="96784384"/>
      </c:lineChart>
      <c:catAx>
        <c:axId val="9677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96784384"/>
        <c:crosses val="autoZero"/>
        <c:auto val="1"/>
        <c:lblAlgn val="ctr"/>
        <c:lblOffset val="100"/>
        <c:noMultiLvlLbl val="0"/>
      </c:catAx>
      <c:valAx>
        <c:axId val="96784384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967784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Inversión bruta</c:v>
          </c:tx>
          <c:spPr>
            <a:ln w="3175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18'!$C$8:$U$8</c:f>
              <c:numCache>
                <c:formatCode>#,##0</c:formatCode>
                <c:ptCount val="19"/>
                <c:pt idx="0">
                  <c:v>798.86780438617166</c:v>
                </c:pt>
                <c:pt idx="1">
                  <c:v>963.09615939417336</c:v>
                </c:pt>
                <c:pt idx="2">
                  <c:v>1103.1460142617477</c:v>
                </c:pt>
                <c:pt idx="3">
                  <c:v>1193.7889240524405</c:v>
                </c:pt>
                <c:pt idx="4">
                  <c:v>1163.8164255170639</c:v>
                </c:pt>
                <c:pt idx="5">
                  <c:v>1221.668770548084</c:v>
                </c:pt>
                <c:pt idx="6">
                  <c:v>1368.319176280183</c:v>
                </c:pt>
                <c:pt idx="7">
                  <c:v>1339.6193096248196</c:v>
                </c:pt>
                <c:pt idx="8">
                  <c:v>1574.6932290452585</c:v>
                </c:pt>
                <c:pt idx="9">
                  <c:v>1493.5281458220629</c:v>
                </c:pt>
                <c:pt idx="10">
                  <c:v>1280.4682775856882</c:v>
                </c:pt>
                <c:pt idx="11">
                  <c:v>898.82678045317425</c:v>
                </c:pt>
                <c:pt idx="12">
                  <c:v>586.31464878902727</c:v>
                </c:pt>
                <c:pt idx="13">
                  <c:v>443.15653806124135</c:v>
                </c:pt>
                <c:pt idx="14">
                  <c:v>482.07767554825341</c:v>
                </c:pt>
                <c:pt idx="15">
                  <c:v>596.0896794517854</c:v>
                </c:pt>
                <c:pt idx="16">
                  <c:v>403.96828508245056</c:v>
                </c:pt>
                <c:pt idx="17">
                  <c:v>456.23330383500416</c:v>
                </c:pt>
                <c:pt idx="18">
                  <c:v>432.60381251185885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8-46D0-A575-7D5C447F1DAE}"/>
            </c:ext>
          </c:extLst>
        </c:ser>
        <c:ser>
          <c:idx val="0"/>
          <c:order val="1"/>
          <c:tx>
            <c:v>Consumo de capital fijo</c:v>
          </c:tx>
          <c:spPr>
            <a:ln w="3175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18'!$C$13:$U$13</c:f>
              <c:numCache>
                <c:formatCode>#,##0</c:formatCode>
                <c:ptCount val="19"/>
                <c:pt idx="0">
                  <c:v>493.27436886625617</c:v>
                </c:pt>
                <c:pt idx="1">
                  <c:v>508.78267338656332</c:v>
                </c:pt>
                <c:pt idx="2">
                  <c:v>529.75620992308029</c:v>
                </c:pt>
                <c:pt idx="3">
                  <c:v>554.50466028984147</c:v>
                </c:pt>
                <c:pt idx="4">
                  <c:v>579.476580867851</c:v>
                </c:pt>
                <c:pt idx="5">
                  <c:v>604.00722155385131</c:v>
                </c:pt>
                <c:pt idx="6">
                  <c:v>631.64669162996472</c:v>
                </c:pt>
                <c:pt idx="7">
                  <c:v>660.53959368670905</c:v>
                </c:pt>
                <c:pt idx="8">
                  <c:v>692.40426071510001</c:v>
                </c:pt>
                <c:pt idx="9">
                  <c:v>726.07251778550949</c:v>
                </c:pt>
                <c:pt idx="10">
                  <c:v>752.50954554251496</c:v>
                </c:pt>
                <c:pt idx="11">
                  <c:v>765.99506488037935</c:v>
                </c:pt>
                <c:pt idx="12">
                  <c:v>765.05809086865838</c:v>
                </c:pt>
                <c:pt idx="13">
                  <c:v>755.0451909704592</c:v>
                </c:pt>
                <c:pt idx="14">
                  <c:v>743.34806760372078</c:v>
                </c:pt>
                <c:pt idx="15">
                  <c:v>735.17749199933667</c:v>
                </c:pt>
                <c:pt idx="16">
                  <c:v>725.77155161036194</c:v>
                </c:pt>
                <c:pt idx="17">
                  <c:v>713.94472132512647</c:v>
                </c:pt>
                <c:pt idx="18">
                  <c:v>703.178726629219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8-46D0-A575-7D5C447F1DAE}"/>
            </c:ext>
          </c:extLst>
        </c:ser>
        <c:ser>
          <c:idx val="2"/>
          <c:order val="2"/>
          <c:tx>
            <c:v>Inversión neta</c:v>
          </c:tx>
          <c:spPr>
            <a:ln w="2540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18'!$C$4:$U$4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18'!$C$18:$U$18</c:f>
              <c:numCache>
                <c:formatCode>#,##0</c:formatCode>
                <c:ptCount val="19"/>
                <c:pt idx="0">
                  <c:v>305.59343551991549</c:v>
                </c:pt>
                <c:pt idx="1">
                  <c:v>454.31348600760998</c:v>
                </c:pt>
                <c:pt idx="2">
                  <c:v>573.38980433866743</c:v>
                </c:pt>
                <c:pt idx="3">
                  <c:v>639.28426376259904</c:v>
                </c:pt>
                <c:pt idx="4">
                  <c:v>584.33984464921275</c:v>
                </c:pt>
                <c:pt idx="5">
                  <c:v>617.66154899423282</c:v>
                </c:pt>
                <c:pt idx="6">
                  <c:v>736.67248465021828</c:v>
                </c:pt>
                <c:pt idx="7">
                  <c:v>679.07971593811044</c:v>
                </c:pt>
                <c:pt idx="8">
                  <c:v>882.28896833015835</c:v>
                </c:pt>
                <c:pt idx="9">
                  <c:v>767.45562803655343</c:v>
                </c:pt>
                <c:pt idx="10">
                  <c:v>527.95873204317309</c:v>
                </c:pt>
                <c:pt idx="11">
                  <c:v>132.83171557279491</c:v>
                </c:pt>
                <c:pt idx="12">
                  <c:v>-178.74344207963114</c:v>
                </c:pt>
                <c:pt idx="13">
                  <c:v>-311.88865290921791</c:v>
                </c:pt>
                <c:pt idx="14">
                  <c:v>-261.27039205546743</c:v>
                </c:pt>
                <c:pt idx="15">
                  <c:v>-139.08781254755124</c:v>
                </c:pt>
                <c:pt idx="16">
                  <c:v>-321.80326652791138</c:v>
                </c:pt>
                <c:pt idx="17">
                  <c:v>-257.7114174901223</c:v>
                </c:pt>
                <c:pt idx="18">
                  <c:v>-270.57491411736021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8-46D0-A575-7D5C447F1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893184"/>
        <c:axId val="96899072"/>
      </c:lineChart>
      <c:catAx>
        <c:axId val="968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96899072"/>
        <c:crosses val="autoZero"/>
        <c:auto val="1"/>
        <c:lblAlgn val="ctr"/>
        <c:lblOffset val="100"/>
        <c:noMultiLvlLbl val="0"/>
      </c:catAx>
      <c:valAx>
        <c:axId val="96899072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96893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759236885790328E-2"/>
          <c:y val="2.6602720444158023E-2"/>
          <c:w val="0.86038957151378725"/>
          <c:h val="0.80452489547023853"/>
        </c:manualLayout>
      </c:layout>
      <c:lineChart>
        <c:grouping val="standard"/>
        <c:varyColors val="0"/>
        <c:ser>
          <c:idx val="1"/>
          <c:order val="0"/>
          <c:tx>
            <c:v>Más de 10 años</c:v>
          </c:tx>
          <c:spPr>
            <a:ln w="38100">
              <a:solidFill>
                <a:srgbClr val="83082A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1882305707701246E-2"/>
                  <c:y val="-4.9053949332459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3-4548-B888-9492F1306F1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93-4548-B888-9492F1306F1F}"/>
                </c:ext>
              </c:extLst>
            </c:dLbl>
            <c:dLbl>
              <c:idx val="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3-4548-B888-9492F1306F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Gráfico 19'!$B$2:$T$2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19'!$B$28:$T$28</c:f>
              <c:numCache>
                <c:formatCode>0.00</c:formatCode>
                <c:ptCount val="19"/>
                <c:pt idx="0">
                  <c:v>0.3952696671533289</c:v>
                </c:pt>
                <c:pt idx="1">
                  <c:v>0.40955351971066167</c:v>
                </c:pt>
                <c:pt idx="2">
                  <c:v>0.41151758806140493</c:v>
                </c:pt>
                <c:pt idx="3">
                  <c:v>0.41189181597350427</c:v>
                </c:pt>
                <c:pt idx="4">
                  <c:v>0.41406772263985614</c:v>
                </c:pt>
                <c:pt idx="5">
                  <c:v>0.40780925326809259</c:v>
                </c:pt>
                <c:pt idx="6">
                  <c:v>0.40036565664729074</c:v>
                </c:pt>
                <c:pt idx="7">
                  <c:v>0.39516870515361546</c:v>
                </c:pt>
                <c:pt idx="8">
                  <c:v>0.39053533555297926</c:v>
                </c:pt>
                <c:pt idx="9">
                  <c:v>0.38120051973489022</c:v>
                </c:pt>
                <c:pt idx="10">
                  <c:v>0.38123818612211374</c:v>
                </c:pt>
                <c:pt idx="11">
                  <c:v>0.39226782098990809</c:v>
                </c:pt>
                <c:pt idx="12">
                  <c:v>0.41583377099921698</c:v>
                </c:pt>
                <c:pt idx="13">
                  <c:v>0.44598451369737824</c:v>
                </c:pt>
                <c:pt idx="14">
                  <c:v>0.47281838643181562</c:v>
                </c:pt>
                <c:pt idx="15">
                  <c:v>0.505004232843415</c:v>
                </c:pt>
                <c:pt idx="16">
                  <c:v>0.53887627002737915</c:v>
                </c:pt>
                <c:pt idx="17">
                  <c:v>0.5722384518767144</c:v>
                </c:pt>
                <c:pt idx="18">
                  <c:v>0.61469083644048439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3-4548-B888-9492F1306F1F}"/>
            </c:ext>
          </c:extLst>
        </c:ser>
        <c:ser>
          <c:idx val="0"/>
          <c:order val="1"/>
          <c:tx>
            <c:v>Más de 20 años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751377771266635E-2"/>
                  <c:y val="-5.826844358359947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3-4548-B888-9492F1306F1F}"/>
                </c:ext>
              </c:extLst>
            </c:dLbl>
            <c:dLbl>
              <c:idx val="17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D93-4548-B888-9492F1306F1F}"/>
                </c:ext>
              </c:extLst>
            </c:dLbl>
            <c:dLbl>
              <c:idx val="18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93-4548-B888-9492F1306F1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Gráfico 19'!$B$2:$T$2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'Datos Gráfico 19'!$B$30:$T$30</c:f>
              <c:numCache>
                <c:formatCode>0.00</c:formatCode>
                <c:ptCount val="19"/>
                <c:pt idx="0">
                  <c:v>0.16645270232963227</c:v>
                </c:pt>
                <c:pt idx="1">
                  <c:v>0.16121248169516689</c:v>
                </c:pt>
                <c:pt idx="2">
                  <c:v>0.15759027943607451</c:v>
                </c:pt>
                <c:pt idx="3">
                  <c:v>0.15504692636939904</c:v>
                </c:pt>
                <c:pt idx="4">
                  <c:v>0.15199245725666957</c:v>
                </c:pt>
                <c:pt idx="5">
                  <c:v>0.14691885428020493</c:v>
                </c:pt>
                <c:pt idx="6">
                  <c:v>0.14305391800163447</c:v>
                </c:pt>
                <c:pt idx="7">
                  <c:v>0.14152525324727216</c:v>
                </c:pt>
                <c:pt idx="8">
                  <c:v>0.14117130435138955</c:v>
                </c:pt>
                <c:pt idx="9">
                  <c:v>0.14267260914717411</c:v>
                </c:pt>
                <c:pt idx="10">
                  <c:v>0.15081021102129527</c:v>
                </c:pt>
                <c:pt idx="11">
                  <c:v>0.16104284616317391</c:v>
                </c:pt>
                <c:pt idx="12">
                  <c:v>0.17186541969438815</c:v>
                </c:pt>
                <c:pt idx="13">
                  <c:v>0.18486238807598393</c:v>
                </c:pt>
                <c:pt idx="14">
                  <c:v>0.19734057125720869</c:v>
                </c:pt>
                <c:pt idx="15">
                  <c:v>0.20790231483701416</c:v>
                </c:pt>
                <c:pt idx="16">
                  <c:v>0.21810673125487942</c:v>
                </c:pt>
                <c:pt idx="17">
                  <c:v>0.22887323131898074</c:v>
                </c:pt>
                <c:pt idx="18">
                  <c:v>0.24333523873022539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93-4548-B888-9492F1306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133376"/>
        <c:axId val="108163840"/>
      </c:lineChart>
      <c:catAx>
        <c:axId val="10813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8163840"/>
        <c:crosses val="autoZero"/>
        <c:auto val="1"/>
        <c:lblAlgn val="ctr"/>
        <c:lblOffset val="100"/>
        <c:noMultiLvlLbl val="0"/>
      </c:catAx>
      <c:valAx>
        <c:axId val="108163840"/>
        <c:scaling>
          <c:orientation val="minMax"/>
          <c:max val="0.7000000000000000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crossAx val="108133376"/>
        <c:crosses val="autoZero"/>
        <c:crossBetween val="midCat"/>
        <c:majorUnit val="0.1"/>
      </c:valAx>
      <c:spPr>
        <a:noFill/>
        <a:ln w="1905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759236885790328E-2"/>
          <c:y val="2.6602720444158023E-2"/>
          <c:w val="0.86038957151378725"/>
          <c:h val="0.63872520570673741"/>
        </c:manualLayout>
      </c:layout>
      <c:lineChart>
        <c:grouping val="standard"/>
        <c:varyColors val="0"/>
        <c:ser>
          <c:idx val="1"/>
          <c:order val="0"/>
          <c:tx>
            <c:v>Más de 10 años</c:v>
          </c:tx>
          <c:spPr>
            <a:ln w="38100">
              <a:solidFill>
                <a:srgbClr val="83082A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1882305707701246E-2"/>
                  <c:y val="-4.9053949332459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9A-466C-A32E-5204C09E23D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A-466C-A32E-5204C09E23D1}"/>
                </c:ext>
              </c:extLst>
            </c:dLbl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A-466C-A32E-5204C09E23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Gráfico 19'!$B$2:$S$2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'Datos Gráfico 19'!$B$28:$S$28</c:f>
              <c:numCache>
                <c:formatCode>0.00</c:formatCode>
                <c:ptCount val="18"/>
                <c:pt idx="0">
                  <c:v>0.3952696671533289</c:v>
                </c:pt>
                <c:pt idx="1">
                  <c:v>0.40955351971066167</c:v>
                </c:pt>
                <c:pt idx="2">
                  <c:v>0.41151758806140493</c:v>
                </c:pt>
                <c:pt idx="3">
                  <c:v>0.41189181597350427</c:v>
                </c:pt>
                <c:pt idx="4">
                  <c:v>0.41406772263985614</c:v>
                </c:pt>
                <c:pt idx="5">
                  <c:v>0.40780925326809259</c:v>
                </c:pt>
                <c:pt idx="6">
                  <c:v>0.40036565664729074</c:v>
                </c:pt>
                <c:pt idx="7">
                  <c:v>0.39516870515361546</c:v>
                </c:pt>
                <c:pt idx="8">
                  <c:v>0.39053533555297926</c:v>
                </c:pt>
                <c:pt idx="9">
                  <c:v>0.38120051973489022</c:v>
                </c:pt>
                <c:pt idx="10">
                  <c:v>0.38123818612211374</c:v>
                </c:pt>
                <c:pt idx="11">
                  <c:v>0.39226782098990809</c:v>
                </c:pt>
                <c:pt idx="12">
                  <c:v>0.41583377099921698</c:v>
                </c:pt>
                <c:pt idx="13">
                  <c:v>0.44598451369737824</c:v>
                </c:pt>
                <c:pt idx="14">
                  <c:v>0.47281838643181562</c:v>
                </c:pt>
                <c:pt idx="15">
                  <c:v>0.505004232843415</c:v>
                </c:pt>
                <c:pt idx="16">
                  <c:v>0.53887627002737915</c:v>
                </c:pt>
                <c:pt idx="17">
                  <c:v>0.5722384518767144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9A-466C-A32E-5204C09E23D1}"/>
            </c:ext>
          </c:extLst>
        </c:ser>
        <c:ser>
          <c:idx val="0"/>
          <c:order val="1"/>
          <c:tx>
            <c:v>Más de 20 años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'Datos Gráfico 19'!$B$30:$S$30</c:f>
              <c:numCache>
                <c:formatCode>0.00</c:formatCode>
                <c:ptCount val="18"/>
                <c:pt idx="0">
                  <c:v>0.16645270232963227</c:v>
                </c:pt>
                <c:pt idx="1">
                  <c:v>0.16121248169516689</c:v>
                </c:pt>
                <c:pt idx="2">
                  <c:v>0.15759027943607451</c:v>
                </c:pt>
                <c:pt idx="3">
                  <c:v>0.15504692636939904</c:v>
                </c:pt>
                <c:pt idx="4">
                  <c:v>0.15199245725666957</c:v>
                </c:pt>
                <c:pt idx="5">
                  <c:v>0.14691885428020493</c:v>
                </c:pt>
                <c:pt idx="6">
                  <c:v>0.14305391800163447</c:v>
                </c:pt>
                <c:pt idx="7">
                  <c:v>0.14152525324727216</c:v>
                </c:pt>
                <c:pt idx="8">
                  <c:v>0.14117130435138955</c:v>
                </c:pt>
                <c:pt idx="9">
                  <c:v>0.14267260914717411</c:v>
                </c:pt>
                <c:pt idx="10">
                  <c:v>0.15081021102129527</c:v>
                </c:pt>
                <c:pt idx="11">
                  <c:v>0.16104284616317391</c:v>
                </c:pt>
                <c:pt idx="12">
                  <c:v>0.17186541969438815</c:v>
                </c:pt>
                <c:pt idx="13">
                  <c:v>0.18486238807598393</c:v>
                </c:pt>
                <c:pt idx="14">
                  <c:v>0.19734057125720869</c:v>
                </c:pt>
                <c:pt idx="15">
                  <c:v>0.20790231483701416</c:v>
                </c:pt>
                <c:pt idx="16">
                  <c:v>0.21810673125487942</c:v>
                </c:pt>
                <c:pt idx="17">
                  <c:v>0.22887323131898074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9A-466C-A32E-5204C09E2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389376"/>
        <c:axId val="116390912"/>
      </c:lineChart>
      <c:catAx>
        <c:axId val="1163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6390912"/>
        <c:crosses val="autoZero"/>
        <c:auto val="1"/>
        <c:lblAlgn val="ctr"/>
        <c:lblOffset val="100"/>
        <c:noMultiLvlLbl val="0"/>
      </c:catAx>
      <c:valAx>
        <c:axId val="116390912"/>
        <c:scaling>
          <c:orientation val="minMax"/>
          <c:max val="0.70000000000000007"/>
          <c:min val="0.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crossAx val="116389376"/>
        <c:crosses val="autoZero"/>
        <c:crossBetween val="midCat"/>
        <c:majorUnit val="0.1"/>
      </c:valAx>
      <c:spPr>
        <a:noFill/>
        <a:ln w="19050">
          <a:noFill/>
        </a:ln>
      </c:spPr>
    </c:plotArea>
    <c:legend>
      <c:legendPos val="b"/>
      <c:layout>
        <c:manualLayout>
          <c:xMode val="edge"/>
          <c:yMode val="edge"/>
          <c:x val="0.24828193908846263"/>
          <c:y val="0.79478223510324808"/>
          <c:w val="0.57801518724120915"/>
          <c:h val="0.1750723667579336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759236885790328E-2"/>
          <c:y val="2.6602720444158023E-2"/>
          <c:w val="0.86038957151378725"/>
          <c:h val="0.80452489547023853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83082A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1882305707701246E-2"/>
                  <c:y val="-4.9053949332459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A-461C-AAF6-6B9A58D2F3B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A-461C-AAF6-6B9A58D2F3B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A-461C-AAF6-6B9A58D2F3BF}"/>
                </c:ext>
              </c:extLst>
            </c:dLbl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A-461C-AAF6-6B9A58D2F3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Gráfico 20'!$T$3:$AF$3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'Datos Gráfico 20'!$T$31:$AF$31</c:f>
              <c:numCache>
                <c:formatCode>0.0</c:formatCode>
                <c:ptCount val="13"/>
                <c:pt idx="0">
                  <c:v>0.61469083644048439</c:v>
                </c:pt>
                <c:pt idx="1">
                  <c:v>0.66204901712766695</c:v>
                </c:pt>
                <c:pt idx="2">
                  <c:v>0.69856222812043178</c:v>
                </c:pt>
                <c:pt idx="3">
                  <c:v>0.72660536353237637</c:v>
                </c:pt>
                <c:pt idx="4">
                  <c:v>0.7440629730390681</c:v>
                </c:pt>
                <c:pt idx="5">
                  <c:v>0.75398300904356974</c:v>
                </c:pt>
                <c:pt idx="6">
                  <c:v>0.76474617129349109</c:v>
                </c:pt>
                <c:pt idx="7">
                  <c:v>0.77513349161376632</c:v>
                </c:pt>
                <c:pt idx="8">
                  <c:v>0.78233595862570116</c:v>
                </c:pt>
                <c:pt idx="9">
                  <c:v>0.79054991185231538</c:v>
                </c:pt>
                <c:pt idx="10">
                  <c:v>0.79734772696642742</c:v>
                </c:pt>
                <c:pt idx="11">
                  <c:v>0.80359803263940699</c:v>
                </c:pt>
                <c:pt idx="12">
                  <c:v>0.80933919043530977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2A-461C-AAF6-6B9A58D2F3BF}"/>
            </c:ext>
          </c:extLst>
        </c:ser>
        <c:ser>
          <c:idx val="0"/>
          <c:order val="1"/>
          <c:tx>
            <c:v>Más de 20 años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751377771266635E-2"/>
                  <c:y val="-5.826844358359947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A-461C-AAF6-6B9A58D2F3BF}"/>
                </c:ext>
              </c:extLst>
            </c:dLbl>
            <c:dLbl>
              <c:idx val="12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A-461C-AAF6-6B9A58D2F3BF}"/>
                </c:ext>
              </c:extLst>
            </c:dLbl>
            <c:dLbl>
              <c:idx val="17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A-461C-AAF6-6B9A58D2F3B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Gráfico 20'!$T$3:$AF$3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'Datos Gráfico 20'!$T$33:$AF$33</c:f>
              <c:numCache>
                <c:formatCode>0.0</c:formatCode>
                <c:ptCount val="13"/>
                <c:pt idx="0">
                  <c:v>0.24333523873022544</c:v>
                </c:pt>
                <c:pt idx="1">
                  <c:v>0.25609285567818418</c:v>
                </c:pt>
                <c:pt idx="2">
                  <c:v>0.27034593141207375</c:v>
                </c:pt>
                <c:pt idx="3">
                  <c:v>0.28928696293844552</c:v>
                </c:pt>
                <c:pt idx="4">
                  <c:v>0.31372796742588138</c:v>
                </c:pt>
                <c:pt idx="5">
                  <c:v>0.34048917981589111</c:v>
                </c:pt>
                <c:pt idx="6">
                  <c:v>0.36573912436040668</c:v>
                </c:pt>
                <c:pt idx="7">
                  <c:v>0.39539775436543906</c:v>
                </c:pt>
                <c:pt idx="8">
                  <c:v>0.42524584903107898</c:v>
                </c:pt>
                <c:pt idx="9">
                  <c:v>0.45563658289704589</c:v>
                </c:pt>
                <c:pt idx="10">
                  <c:v>0.49270151991254019</c:v>
                </c:pt>
                <c:pt idx="11">
                  <c:v>0.53396408909317572</c:v>
                </c:pt>
                <c:pt idx="12">
                  <c:v>0.5668167666635836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2A-461C-AAF6-6B9A58D2F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080"/>
        <c:axId val="106119168"/>
      </c:lineChart>
      <c:catAx>
        <c:axId val="1052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noFill/>
            <a:prstDash val="dash"/>
          </a:ln>
        </c:spPr>
        <c:txPr>
          <a:bodyPr rot="-5400000" vert="horz"/>
          <a:lstStyle/>
          <a:p>
            <a:pPr>
              <a:defRPr sz="1000"/>
            </a:pPr>
            <a:endParaRPr lang="es-ES"/>
          </a:p>
        </c:txPr>
        <c:crossAx val="106119168"/>
        <c:crosses val="autoZero"/>
        <c:auto val="1"/>
        <c:lblAlgn val="ctr"/>
        <c:lblOffset val="100"/>
        <c:noMultiLvlLbl val="0"/>
      </c:catAx>
      <c:valAx>
        <c:axId val="10611916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1000"/>
            </a:pPr>
            <a:endParaRPr lang="es-ES"/>
          </a:p>
        </c:txPr>
        <c:crossAx val="105294080"/>
        <c:crosses val="autoZero"/>
        <c:crossBetween val="midCat"/>
        <c:majorUnit val="0.2"/>
      </c:valAx>
      <c:spPr>
        <a:noFill/>
        <a:ln w="1905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21.1'!$C$4:$Y$4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21.1'!$C$9:$Y$9</c:f>
              <c:numCache>
                <c:formatCode>#,##0</c:formatCode>
                <c:ptCount val="23"/>
                <c:pt idx="0">
                  <c:v>10069.578847813655</c:v>
                </c:pt>
                <c:pt idx="1">
                  <c:v>9297.5919324997067</c:v>
                </c:pt>
                <c:pt idx="2">
                  <c:v>9874.1189268407015</c:v>
                </c:pt>
                <c:pt idx="3">
                  <c:v>11710.68204114963</c:v>
                </c:pt>
                <c:pt idx="4">
                  <c:v>10641.022524408299</c:v>
                </c:pt>
                <c:pt idx="5">
                  <c:v>11351.02583849962</c:v>
                </c:pt>
                <c:pt idx="6">
                  <c:v>13907.776321047781</c:v>
                </c:pt>
                <c:pt idx="7">
                  <c:v>16733.647518610207</c:v>
                </c:pt>
                <c:pt idx="8">
                  <c:v>17811.821742585544</c:v>
                </c:pt>
                <c:pt idx="9">
                  <c:v>16816.559661079213</c:v>
                </c:pt>
                <c:pt idx="10">
                  <c:v>18909.542052309636</c:v>
                </c:pt>
                <c:pt idx="11">
                  <c:v>18778.669668879993</c:v>
                </c:pt>
                <c:pt idx="12">
                  <c:v>18955.120845591682</c:v>
                </c:pt>
                <c:pt idx="13">
                  <c:v>22065.304567306212</c:v>
                </c:pt>
                <c:pt idx="14">
                  <c:v>23648.437902001613</c:v>
                </c:pt>
                <c:pt idx="15">
                  <c:v>19424.622422202247</c:v>
                </c:pt>
                <c:pt idx="16">
                  <c:v>16182.798650812361</c:v>
                </c:pt>
                <c:pt idx="17">
                  <c:v>12043.628033122663</c:v>
                </c:pt>
                <c:pt idx="18">
                  <c:v>9053.995102873967</c:v>
                </c:pt>
                <c:pt idx="19">
                  <c:v>9033.675665605344</c:v>
                </c:pt>
                <c:pt idx="20">
                  <c:v>8571.2861507330435</c:v>
                </c:pt>
                <c:pt idx="21">
                  <c:v>7236.5118309566333</c:v>
                </c:pt>
                <c:pt idx="22">
                  <c:v>7310.0910337590394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C-4373-9CBB-6A67A3E8C72D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21.1'!$C$4:$Y$4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21.1'!$C$25:$Y$25</c:f>
              <c:numCache>
                <c:formatCode>#,##0</c:formatCode>
                <c:ptCount val="23"/>
                <c:pt idx="0">
                  <c:v>22401.676383499998</c:v>
                </c:pt>
                <c:pt idx="1">
                  <c:v>22196.364957399997</c:v>
                </c:pt>
                <c:pt idx="2">
                  <c:v>21433.823798400004</c:v>
                </c:pt>
                <c:pt idx="3">
                  <c:v>20246.7144142</c:v>
                </c:pt>
                <c:pt idx="4">
                  <c:v>19406.614867200002</c:v>
                </c:pt>
                <c:pt idx="5">
                  <c:v>19395.496804100003</c:v>
                </c:pt>
                <c:pt idx="6">
                  <c:v>18716.664676099997</c:v>
                </c:pt>
                <c:pt idx="7">
                  <c:v>18481.966152300003</c:v>
                </c:pt>
                <c:pt idx="8">
                  <c:v>19792.694212300001</c:v>
                </c:pt>
                <c:pt idx="9">
                  <c:v>19665.099777299998</c:v>
                </c:pt>
                <c:pt idx="10">
                  <c:v>20145.335281199998</c:v>
                </c:pt>
                <c:pt idx="11">
                  <c:v>20172.265329600003</c:v>
                </c:pt>
                <c:pt idx="12">
                  <c:v>21106.297568800004</c:v>
                </c:pt>
                <c:pt idx="13">
                  <c:v>19891.307399400001</c:v>
                </c:pt>
                <c:pt idx="14">
                  <c:v>21214.574565900002</c:v>
                </c:pt>
                <c:pt idx="15">
                  <c:v>20571.894952999999</c:v>
                </c:pt>
                <c:pt idx="16">
                  <c:v>19084.513639699999</c:v>
                </c:pt>
                <c:pt idx="17">
                  <c:v>19927.866755700001</c:v>
                </c:pt>
                <c:pt idx="18">
                  <c:v>22104.111572000002</c:v>
                </c:pt>
                <c:pt idx="19">
                  <c:v>19618.0023497</c:v>
                </c:pt>
                <c:pt idx="20">
                  <c:v>19759.403536600003</c:v>
                </c:pt>
                <c:pt idx="21">
                  <c:v>18927.697557799998</c:v>
                </c:pt>
                <c:pt idx="22">
                  <c:v>18613.550181499999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C-4373-9CBB-6A67A3E8C72D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21.1'!$C$4:$Y$4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21.1'!$C$33:$Y$33</c:f>
              <c:numCache>
                <c:formatCode>#,##0</c:formatCode>
                <c:ptCount val="23"/>
                <c:pt idx="0">
                  <c:v>19910.079866299999</c:v>
                </c:pt>
                <c:pt idx="1">
                  <c:v>19884.5903406</c:v>
                </c:pt>
                <c:pt idx="2">
                  <c:v>19259.192906000004</c:v>
                </c:pt>
                <c:pt idx="3">
                  <c:v>18739.913857500003</c:v>
                </c:pt>
                <c:pt idx="4">
                  <c:v>22431.409964400002</c:v>
                </c:pt>
                <c:pt idx="5">
                  <c:v>21447.437340699995</c:v>
                </c:pt>
                <c:pt idx="6">
                  <c:v>20768.7313622</c:v>
                </c:pt>
                <c:pt idx="7">
                  <c:v>22330.191956000002</c:v>
                </c:pt>
                <c:pt idx="8">
                  <c:v>21013.559903500001</c:v>
                </c:pt>
                <c:pt idx="9">
                  <c:v>19190.322066799999</c:v>
                </c:pt>
                <c:pt idx="10">
                  <c:v>15693.946424700001</c:v>
                </c:pt>
                <c:pt idx="11">
                  <c:v>16823.8547349</c:v>
                </c:pt>
                <c:pt idx="12">
                  <c:v>17514.965416800002</c:v>
                </c:pt>
                <c:pt idx="13">
                  <c:v>17425.718211300002</c:v>
                </c:pt>
                <c:pt idx="14">
                  <c:v>18365.1055935</c:v>
                </c:pt>
                <c:pt idx="15">
                  <c:v>17492</c:v>
                </c:pt>
                <c:pt idx="16">
                  <c:v>17973.681607099999</c:v>
                </c:pt>
                <c:pt idx="17">
                  <c:v>17285.899421499998</c:v>
                </c:pt>
                <c:pt idx="18">
                  <c:v>17172.5086959</c:v>
                </c:pt>
                <c:pt idx="19">
                  <c:v>17198.325228599999</c:v>
                </c:pt>
                <c:pt idx="20">
                  <c:v>16858.9991353</c:v>
                </c:pt>
                <c:pt idx="21">
                  <c:v>17037.353216299998</c:v>
                </c:pt>
                <c:pt idx="22">
                  <c:v>18112.053236599997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C-4373-9CBB-6A67A3E8C72D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21.1'!$C$4:$Y$4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21.1'!$C$41:$Y$41</c:f>
              <c:numCache>
                <c:formatCode>#,##0</c:formatCode>
                <c:ptCount val="23"/>
                <c:pt idx="0">
                  <c:v>10611.696039799999</c:v>
                </c:pt>
                <c:pt idx="1">
                  <c:v>10278.1616431</c:v>
                </c:pt>
                <c:pt idx="2">
                  <c:v>10322.847351200002</c:v>
                </c:pt>
                <c:pt idx="3">
                  <c:v>11675.727701199998</c:v>
                </c:pt>
                <c:pt idx="4">
                  <c:v>13669.175241299999</c:v>
                </c:pt>
                <c:pt idx="5">
                  <c:v>15144.288099899999</c:v>
                </c:pt>
                <c:pt idx="6">
                  <c:v>12340.638178500001</c:v>
                </c:pt>
                <c:pt idx="7">
                  <c:v>13736.1730231</c:v>
                </c:pt>
                <c:pt idx="8">
                  <c:v>18835.1467496</c:v>
                </c:pt>
                <c:pt idx="9">
                  <c:v>21331.267278599997</c:v>
                </c:pt>
                <c:pt idx="10">
                  <c:v>24302.5011491</c:v>
                </c:pt>
                <c:pt idx="11">
                  <c:v>26125.797237499999</c:v>
                </c:pt>
                <c:pt idx="12">
                  <c:v>23761.805431199999</c:v>
                </c:pt>
                <c:pt idx="13">
                  <c:v>21710.802213699997</c:v>
                </c:pt>
                <c:pt idx="14">
                  <c:v>12763.588210900001</c:v>
                </c:pt>
                <c:pt idx="15">
                  <c:v>10141</c:v>
                </c:pt>
                <c:pt idx="16">
                  <c:v>9901.6438688000017</c:v>
                </c:pt>
                <c:pt idx="17">
                  <c:v>8540.9598616300009</c:v>
                </c:pt>
                <c:pt idx="18">
                  <c:v>7834.5307159000004</c:v>
                </c:pt>
                <c:pt idx="19">
                  <c:v>9411.6863584000002</c:v>
                </c:pt>
                <c:pt idx="20">
                  <c:v>8688.9726671000008</c:v>
                </c:pt>
                <c:pt idx="21">
                  <c:v>7215.8878502900006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C-4373-9CBB-6A67A3E8C72D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21.1'!$C$4:$Y$4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21.1'!$C$49:$Y$49</c:f>
              <c:numCache>
                <c:formatCode>#,##0</c:formatCode>
                <c:ptCount val="23"/>
                <c:pt idx="0">
                  <c:v>11892.87463</c:v>
                </c:pt>
                <c:pt idx="1">
                  <c:v>11476.5317681</c:v>
                </c:pt>
                <c:pt idx="2">
                  <c:v>10590.598475499999</c:v>
                </c:pt>
                <c:pt idx="3">
                  <c:v>10563.714734500001</c:v>
                </c:pt>
                <c:pt idx="4">
                  <c:v>11134.2275305</c:v>
                </c:pt>
                <c:pt idx="5">
                  <c:v>10077.541515699999</c:v>
                </c:pt>
                <c:pt idx="6">
                  <c:v>10995.2677045</c:v>
                </c:pt>
                <c:pt idx="7">
                  <c:v>12230.407395299999</c:v>
                </c:pt>
                <c:pt idx="8">
                  <c:v>14128.099793500001</c:v>
                </c:pt>
                <c:pt idx="9">
                  <c:v>11651.3639255</c:v>
                </c:pt>
                <c:pt idx="10">
                  <c:v>12531.5643977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C-4373-9CBB-6A67A3E8C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339072"/>
        <c:axId val="732549632"/>
      </c:lineChart>
      <c:catAx>
        <c:axId val="73433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32549632"/>
        <c:crosses val="autoZero"/>
        <c:auto val="1"/>
        <c:lblAlgn val="ctr"/>
        <c:lblOffset val="100"/>
        <c:noMultiLvlLbl val="0"/>
      </c:catAx>
      <c:valAx>
        <c:axId val="732549632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343390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21.2'!$C$4:$Y$4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21.2'!$C$9:$Y$9</c:f>
              <c:numCache>
                <c:formatCode>0.00</c:formatCode>
                <c:ptCount val="23"/>
                <c:pt idx="0">
                  <c:v>1.354424442185121</c:v>
                </c:pt>
                <c:pt idx="1">
                  <c:v>1.2103326925670035</c:v>
                </c:pt>
                <c:pt idx="2">
                  <c:v>1.2446380623500048</c:v>
                </c:pt>
                <c:pt idx="3">
                  <c:v>1.3980182478507801</c:v>
                </c:pt>
                <c:pt idx="4">
                  <c:v>1.2300727515093279</c:v>
                </c:pt>
                <c:pt idx="5">
                  <c:v>1.2958794942088814</c:v>
                </c:pt>
                <c:pt idx="6">
                  <c:v>1.5254186514420078</c:v>
                </c:pt>
                <c:pt idx="7">
                  <c:v>1.7849492661182995</c:v>
                </c:pt>
                <c:pt idx="8">
                  <c:v>1.8419146597149993</c:v>
                </c:pt>
                <c:pt idx="9">
                  <c:v>1.7129871336410352</c:v>
                </c:pt>
                <c:pt idx="10">
                  <c:v>1.8928897701511085</c:v>
                </c:pt>
                <c:pt idx="11">
                  <c:v>1.8339508483287148</c:v>
                </c:pt>
                <c:pt idx="12">
                  <c:v>1.7761866155766644</c:v>
                </c:pt>
                <c:pt idx="13">
                  <c:v>2.0381167864991152</c:v>
                </c:pt>
                <c:pt idx="14">
                  <c:v>2.1880541227179573</c:v>
                </c:pt>
                <c:pt idx="15">
                  <c:v>1.7970203964347762</c:v>
                </c:pt>
                <c:pt idx="16">
                  <c:v>1.5313463598301995</c:v>
                </c:pt>
                <c:pt idx="17">
                  <c:v>1.1658651433845777</c:v>
                </c:pt>
                <c:pt idx="18">
                  <c:v>0.87944213545817029</c:v>
                </c:pt>
                <c:pt idx="19">
                  <c:v>0.86118835404647731</c:v>
                </c:pt>
                <c:pt idx="20">
                  <c:v>0.77715449717837781</c:v>
                </c:pt>
                <c:pt idx="21">
                  <c:v>0.62861543848955914</c:v>
                </c:pt>
                <c:pt idx="22">
                  <c:v>0.6242867636690943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A-4DBC-BCFC-6EA452939184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21.2'!$C$4:$Y$4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21.2'!$C$25:$Y$25</c:f>
              <c:numCache>
                <c:formatCode>0.00</c:formatCode>
                <c:ptCount val="23"/>
                <c:pt idx="0">
                  <c:v>1.1753095976025079</c:v>
                </c:pt>
                <c:pt idx="1">
                  <c:v>1.1721161653354799</c:v>
                </c:pt>
                <c:pt idx="2">
                  <c:v>1.134315113124692</c:v>
                </c:pt>
                <c:pt idx="3">
                  <c:v>1.0600839017202506</c:v>
                </c:pt>
                <c:pt idx="4">
                  <c:v>0.99699650399464967</c:v>
                </c:pt>
                <c:pt idx="5">
                  <c:v>1.0060155086789058</c:v>
                </c:pt>
                <c:pt idx="6">
                  <c:v>0.94139396437394363</c:v>
                </c:pt>
                <c:pt idx="7">
                  <c:v>0.92332484474083809</c:v>
                </c:pt>
                <c:pt idx="8">
                  <c:v>0.9777967164336534</c:v>
                </c:pt>
                <c:pt idx="9">
                  <c:v>0.96371763002642574</c:v>
                </c:pt>
                <c:pt idx="10">
                  <c:v>1.0032369098564193</c:v>
                </c:pt>
                <c:pt idx="11">
                  <c:v>0.99870750696236388</c:v>
                </c:pt>
                <c:pt idx="12">
                  <c:v>1.022688266627519</c:v>
                </c:pt>
                <c:pt idx="13">
                  <c:v>0.99454540262399749</c:v>
                </c:pt>
                <c:pt idx="14">
                  <c:v>1.0438779916774339</c:v>
                </c:pt>
                <c:pt idx="15">
                  <c:v>1.0310233230875325</c:v>
                </c:pt>
                <c:pt idx="16">
                  <c:v>0.98657963047441943</c:v>
                </c:pt>
                <c:pt idx="17">
                  <c:v>1.0487201063862381</c:v>
                </c:pt>
                <c:pt idx="18">
                  <c:v>1.1344233109089459</c:v>
                </c:pt>
                <c:pt idx="19">
                  <c:v>0.97986663770226068</c:v>
                </c:pt>
                <c:pt idx="20">
                  <c:v>0.91692400338059121</c:v>
                </c:pt>
                <c:pt idx="21">
                  <c:v>0.85426424695709169</c:v>
                </c:pt>
                <c:pt idx="22">
                  <c:v>0.85070105072932634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A-4DBC-BCFC-6EA452939184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21.2'!$C$4:$Y$4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21.2'!$C$33:$Y$33</c:f>
              <c:numCache>
                <c:formatCode>0.00</c:formatCode>
                <c:ptCount val="23"/>
                <c:pt idx="0">
                  <c:v>0.92817871587462086</c:v>
                </c:pt>
                <c:pt idx="1">
                  <c:v>0.91947340005814193</c:v>
                </c:pt>
                <c:pt idx="2">
                  <c:v>0.87438805545247045</c:v>
                </c:pt>
                <c:pt idx="3">
                  <c:v>0.83429539745222303</c:v>
                </c:pt>
                <c:pt idx="4">
                  <c:v>0.97918523110301814</c:v>
                </c:pt>
                <c:pt idx="5">
                  <c:v>0.9092927880254007</c:v>
                </c:pt>
                <c:pt idx="6">
                  <c:v>0.8658393926187582</c:v>
                </c:pt>
                <c:pt idx="7">
                  <c:v>0.93093256204481978</c:v>
                </c:pt>
                <c:pt idx="8">
                  <c:v>0.88231054736766235</c:v>
                </c:pt>
                <c:pt idx="9">
                  <c:v>0.79643445402577273</c:v>
                </c:pt>
                <c:pt idx="10">
                  <c:v>0.64675816868475267</c:v>
                </c:pt>
                <c:pt idx="11">
                  <c:v>0.66858873916222705</c:v>
                </c:pt>
                <c:pt idx="12">
                  <c:v>0.67407280670690706</c:v>
                </c:pt>
                <c:pt idx="13">
                  <c:v>0.66345530772053374</c:v>
                </c:pt>
                <c:pt idx="14">
                  <c:v>0.74085063488708602</c:v>
                </c:pt>
                <c:pt idx="15">
                  <c:v>0.67796872940939368</c:v>
                </c:pt>
                <c:pt idx="16">
                  <c:v>0.67203823729616152</c:v>
                </c:pt>
                <c:pt idx="17">
                  <c:v>0.6431590930514165</c:v>
                </c:pt>
                <c:pt idx="18">
                  <c:v>0.63582710597826086</c:v>
                </c:pt>
                <c:pt idx="19">
                  <c:v>0.62342824279671549</c:v>
                </c:pt>
                <c:pt idx="20">
                  <c:v>0.60088032904101862</c:v>
                </c:pt>
                <c:pt idx="21">
                  <c:v>0.59371785742542926</c:v>
                </c:pt>
                <c:pt idx="22">
                  <c:v>0.61787913368768577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A-4DBC-BCFC-6EA452939184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21.2'!$C$4:$Y$4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21.2'!$C$41:$Y$41</c:f>
              <c:numCache>
                <c:formatCode>0.00</c:formatCode>
                <c:ptCount val="23"/>
                <c:pt idx="0">
                  <c:v>0.75310913869208351</c:v>
                </c:pt>
                <c:pt idx="1">
                  <c:v>0.72017086226272087</c:v>
                </c:pt>
                <c:pt idx="2">
                  <c:v>0.71026871848475037</c:v>
                </c:pt>
                <c:pt idx="3">
                  <c:v>0.79057718651571396</c:v>
                </c:pt>
                <c:pt idx="4">
                  <c:v>0.91133946934443477</c:v>
                </c:pt>
                <c:pt idx="5">
                  <c:v>0.97355992009142822</c:v>
                </c:pt>
                <c:pt idx="6">
                  <c:v>0.77951161691727289</c:v>
                </c:pt>
                <c:pt idx="7">
                  <c:v>0.86551123492730164</c:v>
                </c:pt>
                <c:pt idx="8">
                  <c:v>1.1850065606795264</c:v>
                </c:pt>
                <c:pt idx="9">
                  <c:v>1.3211469751326792</c:v>
                </c:pt>
                <c:pt idx="10">
                  <c:v>1.491012941645961</c:v>
                </c:pt>
                <c:pt idx="11">
                  <c:v>1.5713540833184478</c:v>
                </c:pt>
                <c:pt idx="12">
                  <c:v>1.4084053762080699</c:v>
                </c:pt>
                <c:pt idx="13">
                  <c:v>1.3004925770339359</c:v>
                </c:pt>
                <c:pt idx="14">
                  <c:v>0.80889920091083956</c:v>
                </c:pt>
                <c:pt idx="15">
                  <c:v>0.63202919013820069</c:v>
                </c:pt>
                <c:pt idx="16">
                  <c:v>0.61357115327620548</c:v>
                </c:pt>
                <c:pt idx="17">
                  <c:v>0.5446098440119882</c:v>
                </c:pt>
                <c:pt idx="18">
                  <c:v>0.50835127602900931</c:v>
                </c:pt>
                <c:pt idx="19">
                  <c:v>0.60999100274061258</c:v>
                </c:pt>
                <c:pt idx="20">
                  <c:v>0.55802200055759832</c:v>
                </c:pt>
                <c:pt idx="21">
                  <c:v>0.45691148900713924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9A-4DBC-BCFC-6EA452939184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21.2'!$C$4:$Y$4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21.2'!$C$49:$Y$49</c:f>
              <c:numCache>
                <c:formatCode>0.00</c:formatCode>
                <c:ptCount val="23"/>
                <c:pt idx="0">
                  <c:v>0.83601958654202557</c:v>
                </c:pt>
                <c:pt idx="1">
                  <c:v>0.77126515465991008</c:v>
                </c:pt>
                <c:pt idx="2">
                  <c:v>0.71911284139033538</c:v>
                </c:pt>
                <c:pt idx="3">
                  <c:v>0.68513406299454604</c:v>
                </c:pt>
                <c:pt idx="4">
                  <c:v>0.70085800607827631</c:v>
                </c:pt>
                <c:pt idx="5">
                  <c:v>0.66974075065502225</c:v>
                </c:pt>
                <c:pt idx="6">
                  <c:v>0.73147573162786117</c:v>
                </c:pt>
                <c:pt idx="7">
                  <c:v>0.78299124308085399</c:v>
                </c:pt>
                <c:pt idx="8">
                  <c:v>0.84150619818974315</c:v>
                </c:pt>
                <c:pt idx="9">
                  <c:v>0.6669267179280971</c:v>
                </c:pt>
                <c:pt idx="10">
                  <c:v>0.70534987002772109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9A-4DBC-BCFC-6EA45293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9351680"/>
        <c:axId val="688797888"/>
      </c:lineChart>
      <c:catAx>
        <c:axId val="6893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txPr>
          <a:bodyPr/>
          <a:lstStyle/>
          <a:p>
            <a:pPr>
              <a:defRPr sz="900" baseline="0">
                <a:latin typeface="Century Gothic" panose="020B0502020202020204" pitchFamily="34" charset="0"/>
              </a:defRPr>
            </a:pPr>
            <a:endParaRPr lang="es-ES"/>
          </a:p>
        </c:txPr>
        <c:crossAx val="688797888"/>
        <c:crosses val="autoZero"/>
        <c:auto val="1"/>
        <c:lblAlgn val="ctr"/>
        <c:lblOffset val="100"/>
        <c:noMultiLvlLbl val="0"/>
      </c:catAx>
      <c:valAx>
        <c:axId val="688797888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25400">
            <a:noFill/>
          </a:ln>
        </c:spPr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s-ES"/>
          </a:p>
        </c:txPr>
        <c:crossAx val="6893516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21.3'!$C$4:$Y$4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21.3'!$C$9:$Y$9</c:f>
              <c:numCache>
                <c:formatCode>0.0</c:formatCode>
                <c:ptCount val="23"/>
                <c:pt idx="0">
                  <c:v>253.52112257437309</c:v>
                </c:pt>
                <c:pt idx="1">
                  <c:v>233.11439056376585</c:v>
                </c:pt>
                <c:pt idx="2">
                  <c:v>246.5449522349428</c:v>
                </c:pt>
                <c:pt idx="3">
                  <c:v>291.20860450046581</c:v>
                </c:pt>
                <c:pt idx="4">
                  <c:v>263.58955411765714</c:v>
                </c:pt>
                <c:pt idx="5">
                  <c:v>279.89637319631089</c:v>
                </c:pt>
                <c:pt idx="6">
                  <c:v>341.16075315238487</c:v>
                </c:pt>
                <c:pt idx="7">
                  <c:v>403.96488561595464</c:v>
                </c:pt>
                <c:pt idx="8">
                  <c:v>422.11878455650566</c:v>
                </c:pt>
                <c:pt idx="9">
                  <c:v>392.36780562889561</c:v>
                </c:pt>
                <c:pt idx="10">
                  <c:v>433.08315176440851</c:v>
                </c:pt>
                <c:pt idx="11">
                  <c:v>423.3194120709266</c:v>
                </c:pt>
                <c:pt idx="12">
                  <c:v>419.02729574797075</c:v>
                </c:pt>
                <c:pt idx="13">
                  <c:v>479.85611968505981</c:v>
                </c:pt>
                <c:pt idx="14">
                  <c:v>510.02129510835948</c:v>
                </c:pt>
                <c:pt idx="15">
                  <c:v>417.17325131055071</c:v>
                </c:pt>
                <c:pt idx="16">
                  <c:v>346.25790958853128</c:v>
                </c:pt>
                <c:pt idx="17">
                  <c:v>257.52735426589601</c:v>
                </c:pt>
                <c:pt idx="18">
                  <c:v>194.31994598688033</c:v>
                </c:pt>
                <c:pt idx="19">
                  <c:v>194.46026793654909</c:v>
                </c:pt>
                <c:pt idx="20">
                  <c:v>184.68559863345931</c:v>
                </c:pt>
                <c:pt idx="21">
                  <c:v>155.79185060774617</c:v>
                </c:pt>
                <c:pt idx="22">
                  <c:v>157.09123759983822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E-4C4D-B020-FBBD6EC6F4CE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21.3'!$C$4:$Y$4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21.3'!$C$25:$Y$25</c:f>
              <c:numCache>
                <c:formatCode>0.0</c:formatCode>
                <c:ptCount val="23"/>
                <c:pt idx="0">
                  <c:v>376.30902710398118</c:v>
                </c:pt>
                <c:pt idx="1">
                  <c:v>371.53702516487556</c:v>
                </c:pt>
                <c:pt idx="2">
                  <c:v>357.49852053039785</c:v>
                </c:pt>
                <c:pt idx="3">
                  <c:v>336.45829590202078</c:v>
                </c:pt>
                <c:pt idx="4">
                  <c:v>320.83943437763492</c:v>
                </c:pt>
                <c:pt idx="5">
                  <c:v>318.46537615716801</c:v>
                </c:pt>
                <c:pt idx="6">
                  <c:v>305.09005470593985</c:v>
                </c:pt>
                <c:pt idx="7">
                  <c:v>299.08029892387862</c:v>
                </c:pt>
                <c:pt idx="8">
                  <c:v>318.03156121635737</c:v>
                </c:pt>
                <c:pt idx="9">
                  <c:v>313.66296797671259</c:v>
                </c:pt>
                <c:pt idx="10">
                  <c:v>318.91678193389055</c:v>
                </c:pt>
                <c:pt idx="11">
                  <c:v>317.12910640947041</c:v>
                </c:pt>
                <c:pt idx="12">
                  <c:v>329.77044152305371</c:v>
                </c:pt>
                <c:pt idx="13">
                  <c:v>309.05839560292725</c:v>
                </c:pt>
                <c:pt idx="14">
                  <c:v>327.93196323965873</c:v>
                </c:pt>
                <c:pt idx="15">
                  <c:v>316.43714068388425</c:v>
                </c:pt>
                <c:pt idx="16">
                  <c:v>292.12480697535585</c:v>
                </c:pt>
                <c:pt idx="17">
                  <c:v>303.54247087934687</c:v>
                </c:pt>
                <c:pt idx="18">
                  <c:v>334.95645727447686</c:v>
                </c:pt>
                <c:pt idx="19">
                  <c:v>295.84392492610687</c:v>
                </c:pt>
                <c:pt idx="20">
                  <c:v>296.77240559018344</c:v>
                </c:pt>
                <c:pt idx="21">
                  <c:v>283.23004665409707</c:v>
                </c:pt>
                <c:pt idx="22">
                  <c:v>277.55319895471422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E-4C4D-B020-FBBD6EC6F4CE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21.3'!$C$4:$Y$4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21.3'!$C$33:$Y$33</c:f>
              <c:numCache>
                <c:formatCode>0.0</c:formatCode>
                <c:ptCount val="23"/>
                <c:pt idx="0">
                  <c:v>244.8723356410193</c:v>
                </c:pt>
                <c:pt idx="1">
                  <c:v>244.08453024083667</c:v>
                </c:pt>
                <c:pt idx="2">
                  <c:v>236.28012398478717</c:v>
                </c:pt>
                <c:pt idx="3">
                  <c:v>230.09004564373944</c:v>
                </c:pt>
                <c:pt idx="4">
                  <c:v>275.49568868856085</c:v>
                </c:pt>
                <c:pt idx="5">
                  <c:v>263.29765815951964</c:v>
                </c:pt>
                <c:pt idx="6">
                  <c:v>254.77791579915848</c:v>
                </c:pt>
                <c:pt idx="7">
                  <c:v>273.72811243227346</c:v>
                </c:pt>
                <c:pt idx="8">
                  <c:v>257.68016656856616</c:v>
                </c:pt>
                <c:pt idx="9">
                  <c:v>235.59126481536043</c:v>
                </c:pt>
                <c:pt idx="10">
                  <c:v>192.94965913053102</c:v>
                </c:pt>
                <c:pt idx="11">
                  <c:v>207.25924549911917</c:v>
                </c:pt>
                <c:pt idx="12">
                  <c:v>216.25549951600161</c:v>
                </c:pt>
                <c:pt idx="13">
                  <c:v>215.76096046877325</c:v>
                </c:pt>
                <c:pt idx="14">
                  <c:v>228.18614606190127</c:v>
                </c:pt>
                <c:pt idx="15">
                  <c:v>217.87653828907381</c:v>
                </c:pt>
                <c:pt idx="16">
                  <c:v>223.90135916661475</c:v>
                </c:pt>
                <c:pt idx="17">
                  <c:v>214.92924454156613</c:v>
                </c:pt>
                <c:pt idx="18">
                  <c:v>212.93689328546984</c:v>
                </c:pt>
                <c:pt idx="19">
                  <c:v>212.36957421434127</c:v>
                </c:pt>
                <c:pt idx="20">
                  <c:v>206.38533836840625</c:v>
                </c:pt>
                <c:pt idx="21">
                  <c:v>206.89204746019985</c:v>
                </c:pt>
                <c:pt idx="22">
                  <c:v>219.12304144355588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E-4C4D-B020-FBBD6EC6F4CE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21.3'!$C$4:$Y$4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21.3'!$C$41:$Y$41</c:f>
              <c:numCache>
                <c:formatCode>0.0</c:formatCode>
                <c:ptCount val="23"/>
                <c:pt idx="0">
                  <c:v>186.68003722097023</c:v>
                </c:pt>
                <c:pt idx="1">
                  <c:v>180.76164992270529</c:v>
                </c:pt>
                <c:pt idx="2">
                  <c:v>181.45148129034075</c:v>
                </c:pt>
                <c:pt idx="3">
                  <c:v>205.1731641652037</c:v>
                </c:pt>
                <c:pt idx="4">
                  <c:v>240.16275199371705</c:v>
                </c:pt>
                <c:pt idx="5">
                  <c:v>265.95942369354128</c:v>
                </c:pt>
                <c:pt idx="6">
                  <c:v>216.5791768047624</c:v>
                </c:pt>
                <c:pt idx="7">
                  <c:v>240.56555702063943</c:v>
                </c:pt>
                <c:pt idx="8">
                  <c:v>328.06643053267055</c:v>
                </c:pt>
                <c:pt idx="9">
                  <c:v>368.76724059206697</c:v>
                </c:pt>
                <c:pt idx="10">
                  <c:v>417.63620153598691</c:v>
                </c:pt>
                <c:pt idx="11">
                  <c:v>447.14209592424231</c:v>
                </c:pt>
                <c:pt idx="12">
                  <c:v>404.19895132630455</c:v>
                </c:pt>
                <c:pt idx="13">
                  <c:v>366.4771422540465</c:v>
                </c:pt>
                <c:pt idx="14">
                  <c:v>214.23216524976377</c:v>
                </c:pt>
                <c:pt idx="15">
                  <c:v>169.49804110340034</c:v>
                </c:pt>
                <c:pt idx="16">
                  <c:v>164.8625352780553</c:v>
                </c:pt>
                <c:pt idx="17">
                  <c:v>141.549341333066</c:v>
                </c:pt>
                <c:pt idx="18">
                  <c:v>129.18377209364448</c:v>
                </c:pt>
                <c:pt idx="19">
                  <c:v>154.82522949673543</c:v>
                </c:pt>
                <c:pt idx="20">
                  <c:v>143.07404614971696</c:v>
                </c:pt>
                <c:pt idx="21">
                  <c:v>119.02004618844585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AE-4C4D-B020-FBBD6EC6F4CE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21.3'!$C$4:$Y$4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21.3'!$C$49:$Y$49</c:f>
              <c:numCache>
                <c:formatCode>0.0</c:formatCode>
                <c:ptCount val="23"/>
                <c:pt idx="0">
                  <c:v>204.96121723395089</c:v>
                </c:pt>
                <c:pt idx="1">
                  <c:v>197.31331696754006</c:v>
                </c:pt>
                <c:pt idx="2">
                  <c:v>181.61330856226635</c:v>
                </c:pt>
                <c:pt idx="3">
                  <c:v>180.65352260795214</c:v>
                </c:pt>
                <c:pt idx="4">
                  <c:v>189.73191211403451</c:v>
                </c:pt>
                <c:pt idx="5">
                  <c:v>171.13645884760382</c:v>
                </c:pt>
                <c:pt idx="6">
                  <c:v>186.00422418926462</c:v>
                </c:pt>
                <c:pt idx="7">
                  <c:v>206.01703660849643</c:v>
                </c:pt>
                <c:pt idx="8">
                  <c:v>236.9015844777571</c:v>
                </c:pt>
                <c:pt idx="9">
                  <c:v>194.35135822351958</c:v>
                </c:pt>
                <c:pt idx="10">
                  <c:v>207.43158587886711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AE-4C4D-B020-FBBD6EC6F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040960"/>
        <c:axId val="687487168"/>
      </c:lineChart>
      <c:catAx>
        <c:axId val="68804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87487168"/>
        <c:crosses val="autoZero"/>
        <c:auto val="1"/>
        <c:lblAlgn val="ctr"/>
        <c:lblOffset val="100"/>
        <c:noMultiLvlLbl val="0"/>
      </c:catAx>
      <c:valAx>
        <c:axId val="687487168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688040960"/>
        <c:crosses val="autoZero"/>
        <c:crossBetween val="midCat"/>
        <c:majorUnit val="100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9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21.4'!$C$5:$Y$5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21.4'!$C$10:$Y$10</c:f>
              <c:numCache>
                <c:formatCode>#,##0.00</c:formatCode>
                <c:ptCount val="23"/>
                <c:pt idx="0">
                  <c:v>19.902910152121628</c:v>
                </c:pt>
                <c:pt idx="1">
                  <c:v>18.377048301658725</c:v>
                </c:pt>
                <c:pt idx="2">
                  <c:v>19.516576095428665</c:v>
                </c:pt>
                <c:pt idx="3">
                  <c:v>23.146613776769012</c:v>
                </c:pt>
                <c:pt idx="4">
                  <c:v>21.03239057271843</c:v>
                </c:pt>
                <c:pt idx="5">
                  <c:v>22.435739449730931</c:v>
                </c:pt>
                <c:pt idx="6">
                  <c:v>27.48925518307249</c:v>
                </c:pt>
                <c:pt idx="7">
                  <c:v>33.074698367597037</c:v>
                </c:pt>
                <c:pt idx="8">
                  <c:v>35.205751218210921</c:v>
                </c:pt>
                <c:pt idx="9">
                  <c:v>33.238577408321646</c:v>
                </c:pt>
                <c:pt idx="10">
                  <c:v>37.375437659599825</c:v>
                </c:pt>
                <c:pt idx="11">
                  <c:v>37.116763356715772</c:v>
                </c:pt>
                <c:pt idx="12">
                  <c:v>37.465525898765023</c:v>
                </c:pt>
                <c:pt idx="13">
                  <c:v>43.612923729938061</c:v>
                </c:pt>
                <c:pt idx="14">
                  <c:v>46.742047697829982</c:v>
                </c:pt>
                <c:pt idx="15">
                  <c:v>38.393513835180897</c:v>
                </c:pt>
                <c:pt idx="16">
                  <c:v>31.985924379243109</c:v>
                </c:pt>
                <c:pt idx="17">
                  <c:v>23.804694344377562</c:v>
                </c:pt>
                <c:pt idx="18">
                  <c:v>17.895569792313179</c:v>
                </c:pt>
                <c:pt idx="19">
                  <c:v>17.855407642494281</c:v>
                </c:pt>
                <c:pt idx="20">
                  <c:v>16.941476969834156</c:v>
                </c:pt>
                <c:pt idx="21">
                  <c:v>14.303244153807571</c:v>
                </c:pt>
                <c:pt idx="22">
                  <c:v>14.448676280073606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7-483C-863F-A911EE50B6C8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21.4'!$C$5:$Y$5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21.4'!$C$26:$Y$26</c:f>
              <c:numCache>
                <c:formatCode>#,##0.00</c:formatCode>
                <c:ptCount val="23"/>
                <c:pt idx="0">
                  <c:v>40.798045452724246</c:v>
                </c:pt>
                <c:pt idx="1">
                  <c:v>40.424131253152957</c:v>
                </c:pt>
                <c:pt idx="2">
                  <c:v>39.035387467559794</c:v>
                </c:pt>
                <c:pt idx="3">
                  <c:v>36.873417899531404</c:v>
                </c:pt>
                <c:pt idx="4">
                  <c:v>35.343424388484891</c:v>
                </c:pt>
                <c:pt idx="5">
                  <c:v>35.323176116171027</c:v>
                </c:pt>
                <c:pt idx="6">
                  <c:v>34.086883637929866</c:v>
                </c:pt>
                <c:pt idx="7">
                  <c:v>33.65944950854783</c:v>
                </c:pt>
                <c:pt idx="8">
                  <c:v>36.046554029325044</c:v>
                </c:pt>
                <c:pt idx="9">
                  <c:v>35.814178403968761</c:v>
                </c:pt>
                <c:pt idx="10">
                  <c:v>36.68878571373935</c:v>
                </c:pt>
                <c:pt idx="11">
                  <c:v>36.737830853034225</c:v>
                </c:pt>
                <c:pt idx="12">
                  <c:v>38.438895054517779</c:v>
                </c:pt>
                <c:pt idx="13">
                  <c:v>36.226148860563079</c:v>
                </c:pt>
                <c:pt idx="14">
                  <c:v>38.636089665025764</c:v>
                </c:pt>
                <c:pt idx="15">
                  <c:v>37.46563832871658</c:v>
                </c:pt>
                <c:pt idx="16">
                  <c:v>34.75681201649283</c:v>
                </c:pt>
                <c:pt idx="17">
                  <c:v>36.292730943730227</c:v>
                </c:pt>
                <c:pt idx="18">
                  <c:v>40.256118924687712</c:v>
                </c:pt>
                <c:pt idx="19">
                  <c:v>35.728404332464613</c:v>
                </c:pt>
                <c:pt idx="20">
                  <c:v>35.985924883670535</c:v>
                </c:pt>
                <c:pt idx="21">
                  <c:v>34.471217781153072</c:v>
                </c:pt>
                <c:pt idx="22">
                  <c:v>33.899091002882962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7-483C-863F-A911EE50B6C8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21.4'!$C$5:$Y$5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21.4'!$C$34:$Y$34</c:f>
              <c:numCache>
                <c:formatCode>#,##0.00</c:formatCode>
                <c:ptCount val="23"/>
                <c:pt idx="0">
                  <c:v>55.680071218468591</c:v>
                </c:pt>
                <c:pt idx="1">
                  <c:v>55.608787797415957</c:v>
                </c:pt>
                <c:pt idx="2">
                  <c:v>53.859815722355847</c:v>
                </c:pt>
                <c:pt idx="3">
                  <c:v>52.407611884053928</c:v>
                </c:pt>
                <c:pt idx="4">
                  <c:v>62.731164954415803</c:v>
                </c:pt>
                <c:pt idx="5">
                  <c:v>59.979409756418129</c:v>
                </c:pt>
                <c:pt idx="6">
                  <c:v>58.081356234129423</c:v>
                </c:pt>
                <c:pt idx="7">
                  <c:v>62.448101001174564</c:v>
                </c:pt>
                <c:pt idx="8">
                  <c:v>58.766038099166629</c:v>
                </c:pt>
                <c:pt idx="9">
                  <c:v>53.667213118183341</c:v>
                </c:pt>
                <c:pt idx="10">
                  <c:v>43.889329449913312</c:v>
                </c:pt>
                <c:pt idx="11">
                  <c:v>47.049205030762344</c:v>
                </c:pt>
                <c:pt idx="12">
                  <c:v>48.981949261144365</c:v>
                </c:pt>
                <c:pt idx="13">
                  <c:v>48.732362579842281</c:v>
                </c:pt>
                <c:pt idx="14">
                  <c:v>51.35943171737793</c:v>
                </c:pt>
                <c:pt idx="15">
                  <c:v>48.917724704961124</c:v>
                </c:pt>
                <c:pt idx="16">
                  <c:v>50.264784403769781</c:v>
                </c:pt>
                <c:pt idx="17">
                  <c:v>48.341348569550867</c:v>
                </c:pt>
                <c:pt idx="18">
                  <c:v>48.024242675485205</c:v>
                </c:pt>
                <c:pt idx="19">
                  <c:v>48.096440596789527</c:v>
                </c:pt>
                <c:pt idx="20">
                  <c:v>47.147489052240061</c:v>
                </c:pt>
                <c:pt idx="21">
                  <c:v>47.646269971195252</c:v>
                </c:pt>
                <c:pt idx="22">
                  <c:v>50.651751318865699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7-483C-863F-A911EE50B6C8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21.4'!$C$5:$Y$5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21.4'!$C$42:$Y$42</c:f>
              <c:numCache>
                <c:formatCode>#,##0.00</c:formatCode>
                <c:ptCount val="23"/>
                <c:pt idx="0">
                  <c:v>35.215026348310879</c:v>
                </c:pt>
                <c:pt idx="1">
                  <c:v>34.108188899913721</c:v>
                </c:pt>
                <c:pt idx="2">
                  <c:v>34.256478898254471</c:v>
                </c:pt>
                <c:pt idx="3">
                  <c:v>38.746026751178064</c:v>
                </c:pt>
                <c:pt idx="4">
                  <c:v>45.361303648038763</c:v>
                </c:pt>
                <c:pt idx="5">
                  <c:v>50.256481382823381</c:v>
                </c:pt>
                <c:pt idx="6">
                  <c:v>40.952539253003252</c:v>
                </c:pt>
                <c:pt idx="7">
                  <c:v>45.583636500630519</c:v>
                </c:pt>
                <c:pt idx="8">
                  <c:v>62.504635128426372</c:v>
                </c:pt>
                <c:pt idx="9">
                  <c:v>70.78803769363509</c:v>
                </c:pt>
                <c:pt idx="10">
                  <c:v>80.648108943718057</c:v>
                </c:pt>
                <c:pt idx="11">
                  <c:v>86.698736435587705</c:v>
                </c:pt>
                <c:pt idx="12">
                  <c:v>78.853804444149461</c:v>
                </c:pt>
                <c:pt idx="13">
                  <c:v>72.047528418729655</c:v>
                </c:pt>
                <c:pt idx="14">
                  <c:v>42.3561034409637</c:v>
                </c:pt>
                <c:pt idx="15">
                  <c:v>33.653016526183052</c:v>
                </c:pt>
                <c:pt idx="16">
                  <c:v>32.858710655074006</c:v>
                </c:pt>
                <c:pt idx="17">
                  <c:v>28.343266282703926</c:v>
                </c:pt>
                <c:pt idx="18">
                  <c:v>25.998973637419528</c:v>
                </c:pt>
                <c:pt idx="19">
                  <c:v>31.232781437578815</c:v>
                </c:pt>
                <c:pt idx="20">
                  <c:v>28.834448354350567</c:v>
                </c:pt>
                <c:pt idx="21">
                  <c:v>23.946000697849605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A7-483C-863F-A911EE50B6C8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21.4'!$C$5:$Y$5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21.4'!$C$50:$Y$50</c:f>
              <c:numCache>
                <c:formatCode>#,##0.00</c:formatCode>
                <c:ptCount val="23"/>
                <c:pt idx="0">
                  <c:v>48.819320348097371</c:v>
                </c:pt>
                <c:pt idx="1">
                  <c:v>47.110265457493533</c:v>
                </c:pt>
                <c:pt idx="2">
                  <c:v>43.473578570255732</c:v>
                </c:pt>
                <c:pt idx="3">
                  <c:v>43.363222915725963</c:v>
                </c:pt>
                <c:pt idx="4">
                  <c:v>45.705133329912563</c:v>
                </c:pt>
                <c:pt idx="5">
                  <c:v>41.367519870694956</c:v>
                </c:pt>
                <c:pt idx="6">
                  <c:v>45.134714110668689</c:v>
                </c:pt>
                <c:pt idx="7">
                  <c:v>50.20486595501005</c:v>
                </c:pt>
                <c:pt idx="8">
                  <c:v>57.994744852428063</c:v>
                </c:pt>
                <c:pt idx="9">
                  <c:v>47.827937791962562</c:v>
                </c:pt>
                <c:pt idx="10">
                  <c:v>51.441091899757808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A7-483C-863F-A911EE50B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747712"/>
        <c:axId val="677198016"/>
      </c:lineChart>
      <c:catAx>
        <c:axId val="6777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7198016"/>
        <c:crosses val="autoZero"/>
        <c:auto val="1"/>
        <c:lblAlgn val="ctr"/>
        <c:lblOffset val="100"/>
        <c:noMultiLvlLbl val="0"/>
      </c:catAx>
      <c:valAx>
        <c:axId val="677198016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6777477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'Datos Gráfico 3'!$A$11</c:f>
              <c:strCache>
                <c:ptCount val="1"/>
                <c:pt idx="0">
                  <c:v>Infr. de transporte</c:v>
                </c:pt>
              </c:strCache>
            </c:strRef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3'!$C$10:$AJ$10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3'!$C$11:$AJ$11</c:f>
              <c:numCache>
                <c:formatCode>#,##0.00</c:formatCode>
                <c:ptCount val="34"/>
                <c:pt idx="0">
                  <c:v>0.92020082918070656</c:v>
                </c:pt>
                <c:pt idx="1">
                  <c:v>0.86841336977357719</c:v>
                </c:pt>
                <c:pt idx="2">
                  <c:v>0.9811735237973469</c:v>
                </c:pt>
                <c:pt idx="3">
                  <c:v>1.1922896302950867</c:v>
                </c:pt>
                <c:pt idx="4">
                  <c:v>1.3636077149791643</c:v>
                </c:pt>
                <c:pt idx="5">
                  <c:v>1.7214314072462569</c:v>
                </c:pt>
                <c:pt idx="6">
                  <c:v>1.7464618659838604</c:v>
                </c:pt>
                <c:pt idx="7">
                  <c:v>1.5593107409175413</c:v>
                </c:pt>
                <c:pt idx="8">
                  <c:v>1.6124575780727817</c:v>
                </c:pt>
                <c:pt idx="9">
                  <c:v>1.5566266933861344</c:v>
                </c:pt>
                <c:pt idx="10">
                  <c:v>1.354424442185121</c:v>
                </c:pt>
                <c:pt idx="11">
                  <c:v>1.2103326925670035</c:v>
                </c:pt>
                <c:pt idx="12">
                  <c:v>1.2446380623500048</c:v>
                </c:pt>
                <c:pt idx="13">
                  <c:v>1.3980182478507803</c:v>
                </c:pt>
                <c:pt idx="14">
                  <c:v>1.2300727515093279</c:v>
                </c:pt>
                <c:pt idx="15">
                  <c:v>1.2958794942088816</c:v>
                </c:pt>
                <c:pt idx="16">
                  <c:v>1.5254186514420076</c:v>
                </c:pt>
                <c:pt idx="17">
                  <c:v>1.7849492661182995</c:v>
                </c:pt>
                <c:pt idx="18">
                  <c:v>1.8419146597149989</c:v>
                </c:pt>
                <c:pt idx="19">
                  <c:v>1.7129871336410356</c:v>
                </c:pt>
                <c:pt idx="20">
                  <c:v>1.8928897701511085</c:v>
                </c:pt>
                <c:pt idx="21">
                  <c:v>1.8339508483287144</c:v>
                </c:pt>
                <c:pt idx="22">
                  <c:v>1.7761866155766644</c:v>
                </c:pt>
                <c:pt idx="23">
                  <c:v>2.0381167864991157</c:v>
                </c:pt>
                <c:pt idx="24">
                  <c:v>2.1880541227179573</c:v>
                </c:pt>
                <c:pt idx="25">
                  <c:v>1.797020396434776</c:v>
                </c:pt>
                <c:pt idx="26">
                  <c:v>1.5313463598301993</c:v>
                </c:pt>
                <c:pt idx="27">
                  <c:v>1.1658651433845779</c:v>
                </c:pt>
                <c:pt idx="28">
                  <c:v>0.87944213545817007</c:v>
                </c:pt>
                <c:pt idx="29">
                  <c:v>0.86118835404647731</c:v>
                </c:pt>
                <c:pt idx="30">
                  <c:v>0.7771544971783777</c:v>
                </c:pt>
                <c:pt idx="31">
                  <c:v>0.62861543848955903</c:v>
                </c:pt>
                <c:pt idx="32">
                  <c:v>0.62428676366909419</c:v>
                </c:pt>
                <c:pt idx="33">
                  <c:v>0.55156300636067379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C-4D67-A993-42CC89CCF483}"/>
            </c:ext>
          </c:extLst>
        </c:ser>
        <c:ser>
          <c:idx val="0"/>
          <c:order val="1"/>
          <c:tx>
            <c:strRef>
              <c:f>'Datos Gráfico 3'!$A$12</c:f>
              <c:strCache>
                <c:ptCount val="1"/>
                <c:pt idx="0">
                  <c:v>Inf. viarias</c:v>
                </c:pt>
              </c:strCache>
            </c:strRef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3'!$C$10:$AJ$10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3'!$C$12:$AJ$12</c:f>
              <c:numCache>
                <c:formatCode>#,##0.00</c:formatCode>
                <c:ptCount val="34"/>
                <c:pt idx="0">
                  <c:v>0.53048508096892277</c:v>
                </c:pt>
                <c:pt idx="1">
                  <c:v>0.51319958999344628</c:v>
                </c:pt>
                <c:pt idx="2">
                  <c:v>0.57813996807703627</c:v>
                </c:pt>
                <c:pt idx="3">
                  <c:v>0.76398340895278949</c:v>
                </c:pt>
                <c:pt idx="4">
                  <c:v>0.91801177155607716</c:v>
                </c:pt>
                <c:pt idx="5">
                  <c:v>1.143966656709106</c:v>
                </c:pt>
                <c:pt idx="6">
                  <c:v>1.1888361109960017</c:v>
                </c:pt>
                <c:pt idx="7">
                  <c:v>1.077969734149578</c:v>
                </c:pt>
                <c:pt idx="8">
                  <c:v>1.1462126011167411</c:v>
                </c:pt>
                <c:pt idx="9">
                  <c:v>1.0961220126188074</c:v>
                </c:pt>
                <c:pt idx="10">
                  <c:v>0.91924622955426272</c:v>
                </c:pt>
                <c:pt idx="11">
                  <c:v>0.82761466382892201</c:v>
                </c:pt>
                <c:pt idx="12">
                  <c:v>0.77178856149020014</c:v>
                </c:pt>
                <c:pt idx="13">
                  <c:v>0.86409749193261975</c:v>
                </c:pt>
                <c:pt idx="14">
                  <c:v>0.71773921180473443</c:v>
                </c:pt>
                <c:pt idx="15">
                  <c:v>0.73503718518894323</c:v>
                </c:pt>
                <c:pt idx="16">
                  <c:v>0.77667942787852129</c:v>
                </c:pt>
                <c:pt idx="17">
                  <c:v>0.9032020851795306</c:v>
                </c:pt>
                <c:pt idx="18">
                  <c:v>0.90858830425951331</c:v>
                </c:pt>
                <c:pt idx="19">
                  <c:v>0.83440648231989034</c:v>
                </c:pt>
                <c:pt idx="20">
                  <c:v>0.89084448174551834</c:v>
                </c:pt>
                <c:pt idx="21">
                  <c:v>0.83253164962588322</c:v>
                </c:pt>
                <c:pt idx="22">
                  <c:v>0.72821715625453931</c:v>
                </c:pt>
                <c:pt idx="23">
                  <c:v>0.75528070057560093</c:v>
                </c:pt>
                <c:pt idx="24">
                  <c:v>0.86847218351386191</c:v>
                </c:pt>
                <c:pt idx="25">
                  <c:v>0.72092672029492977</c:v>
                </c:pt>
                <c:pt idx="26">
                  <c:v>0.55372540241711654</c:v>
                </c:pt>
                <c:pt idx="27">
                  <c:v>0.50689452527805434</c:v>
                </c:pt>
                <c:pt idx="28">
                  <c:v>0.44886978096662444</c:v>
                </c:pt>
                <c:pt idx="29">
                  <c:v>0.41593343798442878</c:v>
                </c:pt>
                <c:pt idx="30">
                  <c:v>0.39019487442342293</c:v>
                </c:pt>
                <c:pt idx="31">
                  <c:v>0.35016553522301369</c:v>
                </c:pt>
                <c:pt idx="32">
                  <c:v>0.31285786779431696</c:v>
                </c:pt>
                <c:pt idx="33">
                  <c:v>0.27947510711211598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C-4D67-A993-42CC89CCF483}"/>
            </c:ext>
          </c:extLst>
        </c:ser>
        <c:ser>
          <c:idx val="2"/>
          <c:order val="2"/>
          <c:tx>
            <c:strRef>
              <c:f>'Datos Gráfico 3'!$A$13</c:f>
              <c:strCache>
                <c:ptCount val="1"/>
                <c:pt idx="0">
                  <c:v>Infr. ferroviarias</c:v>
                </c:pt>
              </c:strCache>
            </c:strRef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3'!$C$10:$AJ$10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3'!$C$13:$AJ$13</c:f>
              <c:numCache>
                <c:formatCode>#,##0.00</c:formatCode>
                <c:ptCount val="34"/>
                <c:pt idx="0">
                  <c:v>0.23807327126164948</c:v>
                </c:pt>
                <c:pt idx="1">
                  <c:v>0.22506157906356317</c:v>
                </c:pt>
                <c:pt idx="2">
                  <c:v>0.28095324766110735</c:v>
                </c:pt>
                <c:pt idx="3">
                  <c:v>0.29909073818359916</c:v>
                </c:pt>
                <c:pt idx="4">
                  <c:v>0.29555773908623378</c:v>
                </c:pt>
                <c:pt idx="5">
                  <c:v>0.37858043147910631</c:v>
                </c:pt>
                <c:pt idx="6">
                  <c:v>0.40207484543024347</c:v>
                </c:pt>
                <c:pt idx="7">
                  <c:v>0.32944362253806359</c:v>
                </c:pt>
                <c:pt idx="8">
                  <c:v>0.3180655083113666</c:v>
                </c:pt>
                <c:pt idx="9">
                  <c:v>0.270272857609059</c:v>
                </c:pt>
                <c:pt idx="10">
                  <c:v>0.23157368650585081</c:v>
                </c:pt>
                <c:pt idx="11">
                  <c:v>0.20936581382548416</c:v>
                </c:pt>
                <c:pt idx="12">
                  <c:v>0.28752970028149449</c:v>
                </c:pt>
                <c:pt idx="13">
                  <c:v>0.34427297312862604</c:v>
                </c:pt>
                <c:pt idx="14">
                  <c:v>0.33077486801202671</c:v>
                </c:pt>
                <c:pt idx="15">
                  <c:v>0.38360176602152596</c:v>
                </c:pt>
                <c:pt idx="16">
                  <c:v>0.50187179573660556</c:v>
                </c:pt>
                <c:pt idx="17">
                  <c:v>0.57898812453170478</c:v>
                </c:pt>
                <c:pt idx="18">
                  <c:v>0.52380282160638147</c:v>
                </c:pt>
                <c:pt idx="19">
                  <c:v>0.51547643957566824</c:v>
                </c:pt>
                <c:pt idx="20">
                  <c:v>0.70793156890215547</c:v>
                </c:pt>
                <c:pt idx="21">
                  <c:v>0.67777271265817141</c:v>
                </c:pt>
                <c:pt idx="22">
                  <c:v>0.71424165898386127</c:v>
                </c:pt>
                <c:pt idx="23">
                  <c:v>0.91073417189980466</c:v>
                </c:pt>
                <c:pt idx="24">
                  <c:v>1.0154005180544208</c:v>
                </c:pt>
                <c:pt idx="25">
                  <c:v>0.79631336764898508</c:v>
                </c:pt>
                <c:pt idx="26">
                  <c:v>0.77722281455157338</c:v>
                </c:pt>
                <c:pt idx="27">
                  <c:v>0.5115465165751294</c:v>
                </c:pt>
                <c:pt idx="28">
                  <c:v>0.33051599851894109</c:v>
                </c:pt>
                <c:pt idx="29">
                  <c:v>0.36432278496239717</c:v>
                </c:pt>
                <c:pt idx="30">
                  <c:v>0.30581075972701005</c:v>
                </c:pt>
                <c:pt idx="31">
                  <c:v>0.20955028126663855</c:v>
                </c:pt>
                <c:pt idx="32">
                  <c:v>0.23434924431887205</c:v>
                </c:pt>
                <c:pt idx="33">
                  <c:v>0.18491988621750508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C-4D67-A993-42CC89CCF483}"/>
            </c:ext>
          </c:extLst>
        </c:ser>
        <c:ser>
          <c:idx val="3"/>
          <c:order val="3"/>
          <c:tx>
            <c:strRef>
              <c:f>'Datos Gráfico 3'!$A$14</c:f>
              <c:strCache>
                <c:ptCount val="1"/>
                <c:pt idx="0">
                  <c:v>Infr. aeroportuarias</c:v>
                </c:pt>
              </c:strCache>
            </c:strRef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3'!$C$10:$AJ$10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3'!$C$14:$AJ$14</c:f>
              <c:numCache>
                <c:formatCode>#,##0.00</c:formatCode>
                <c:ptCount val="34"/>
                <c:pt idx="0">
                  <c:v>5.5445375130931639E-2</c:v>
                </c:pt>
                <c:pt idx="1">
                  <c:v>3.7616975405765612E-2</c:v>
                </c:pt>
                <c:pt idx="2">
                  <c:v>4.6327425475643759E-2</c:v>
                </c:pt>
                <c:pt idx="3">
                  <c:v>4.4527236531477644E-2</c:v>
                </c:pt>
                <c:pt idx="4">
                  <c:v>5.638697331241025E-2</c:v>
                </c:pt>
                <c:pt idx="5">
                  <c:v>7.4540365101675568E-2</c:v>
                </c:pt>
                <c:pt idx="6">
                  <c:v>5.2104907546070896E-2</c:v>
                </c:pt>
                <c:pt idx="7">
                  <c:v>3.9710314650840073E-2</c:v>
                </c:pt>
                <c:pt idx="8">
                  <c:v>3.5511011885639238E-2</c:v>
                </c:pt>
                <c:pt idx="9">
                  <c:v>7.5653591530463624E-2</c:v>
                </c:pt>
                <c:pt idx="10">
                  <c:v>0.10375313985156878</c:v>
                </c:pt>
                <c:pt idx="11">
                  <c:v>8.0748864735487355E-2</c:v>
                </c:pt>
                <c:pt idx="12">
                  <c:v>9.4159625826900462E-2</c:v>
                </c:pt>
                <c:pt idx="13">
                  <c:v>9.3532620270665334E-2</c:v>
                </c:pt>
                <c:pt idx="14">
                  <c:v>8.5136021914267765E-2</c:v>
                </c:pt>
                <c:pt idx="15">
                  <c:v>8.603852998065771E-2</c:v>
                </c:pt>
                <c:pt idx="16">
                  <c:v>0.14123408927162318</c:v>
                </c:pt>
                <c:pt idx="17">
                  <c:v>0.18508837723278646</c:v>
                </c:pt>
                <c:pt idx="18">
                  <c:v>0.28607421173061326</c:v>
                </c:pt>
                <c:pt idx="19">
                  <c:v>0.24455424653202779</c:v>
                </c:pt>
                <c:pt idx="20">
                  <c:v>0.17182179345432677</c:v>
                </c:pt>
                <c:pt idx="21">
                  <c:v>0.19001454308109042</c:v>
                </c:pt>
                <c:pt idx="22">
                  <c:v>0.208198983766407</c:v>
                </c:pt>
                <c:pt idx="23">
                  <c:v>0.22665145382662011</c:v>
                </c:pt>
                <c:pt idx="24">
                  <c:v>0.16599384062518369</c:v>
                </c:pt>
                <c:pt idx="25">
                  <c:v>0.16132098599823302</c:v>
                </c:pt>
                <c:pt idx="26">
                  <c:v>0.11534393511507789</c:v>
                </c:pt>
                <c:pt idx="27">
                  <c:v>9.0666801306001549E-2</c:v>
                </c:pt>
                <c:pt idx="28">
                  <c:v>5.7011210956884759E-2</c:v>
                </c:pt>
                <c:pt idx="29">
                  <c:v>3.4975236553544932E-2</c:v>
                </c:pt>
                <c:pt idx="30">
                  <c:v>2.7101691231218149E-2</c:v>
                </c:pt>
                <c:pt idx="31">
                  <c:v>3.3808032765344678E-2</c:v>
                </c:pt>
                <c:pt idx="32">
                  <c:v>3.8117016013629205E-2</c:v>
                </c:pt>
                <c:pt idx="33">
                  <c:v>5.1106064317921487E-2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DC-4D67-A993-42CC89CCF483}"/>
            </c:ext>
          </c:extLst>
        </c:ser>
        <c:ser>
          <c:idx val="4"/>
          <c:order val="4"/>
          <c:tx>
            <c:strRef>
              <c:f>'Datos Gráfico 3'!$A$15</c:f>
              <c:strCache>
                <c:ptCount val="1"/>
                <c:pt idx="0">
                  <c:v>Inf. portuarias</c:v>
                </c:pt>
              </c:strCache>
            </c:strRef>
          </c:tx>
          <c:spPr>
            <a:ln w="19050">
              <a:solidFill>
                <a:srgbClr val="D46271"/>
              </a:solidFill>
              <a:prstDash val="solid"/>
            </a:ln>
          </c:spPr>
          <c:marker>
            <c:symbol val="none"/>
          </c:marker>
          <c:cat>
            <c:numRef>
              <c:f>'Datos Gráfico 3'!$C$10:$AJ$10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'Datos Gráfico 3'!$C$15:$AJ$15</c:f>
              <c:numCache>
                <c:formatCode>#,##0.00</c:formatCode>
                <c:ptCount val="34"/>
                <c:pt idx="0">
                  <c:v>9.6197101819202699E-2</c:v>
                </c:pt>
                <c:pt idx="1">
                  <c:v>9.2535225310802174E-2</c:v>
                </c:pt>
                <c:pt idx="2">
                  <c:v>7.5752882583559528E-2</c:v>
                </c:pt>
                <c:pt idx="3">
                  <c:v>8.4688246627220229E-2</c:v>
                </c:pt>
                <c:pt idx="4">
                  <c:v>9.3651231024443254E-2</c:v>
                </c:pt>
                <c:pt idx="5">
                  <c:v>0.12434395395636891</c:v>
                </c:pt>
                <c:pt idx="6">
                  <c:v>0.10344600201154423</c:v>
                </c:pt>
                <c:pt idx="7">
                  <c:v>0.11218706957905938</c:v>
                </c:pt>
                <c:pt idx="8">
                  <c:v>0.11266845675903495</c:v>
                </c:pt>
                <c:pt idx="9">
                  <c:v>0.11457823162780434</c:v>
                </c:pt>
                <c:pt idx="10">
                  <c:v>9.985138627343873E-2</c:v>
                </c:pt>
                <c:pt idx="11">
                  <c:v>9.2603350177110008E-2</c:v>
                </c:pt>
                <c:pt idx="12">
                  <c:v>9.1160174751409695E-2</c:v>
                </c:pt>
                <c:pt idx="13">
                  <c:v>9.6115162518869313E-2</c:v>
                </c:pt>
                <c:pt idx="14">
                  <c:v>9.6422649778299119E-2</c:v>
                </c:pt>
                <c:pt idx="15">
                  <c:v>9.1202013017754657E-2</c:v>
                </c:pt>
                <c:pt idx="16">
                  <c:v>0.10563333855525771</c:v>
                </c:pt>
                <c:pt idx="17">
                  <c:v>0.11767067917427794</c:v>
                </c:pt>
                <c:pt idx="18">
                  <c:v>0.12344932211849108</c:v>
                </c:pt>
                <c:pt idx="19">
                  <c:v>0.11854996521344903</c:v>
                </c:pt>
                <c:pt idx="20">
                  <c:v>0.1222919260491081</c:v>
                </c:pt>
                <c:pt idx="21">
                  <c:v>0.1336319429635697</c:v>
                </c:pt>
                <c:pt idx="22">
                  <c:v>0.12552881657185672</c:v>
                </c:pt>
                <c:pt idx="23">
                  <c:v>0.14545046019708985</c:v>
                </c:pt>
                <c:pt idx="24">
                  <c:v>0.13818758052449095</c:v>
                </c:pt>
                <c:pt idx="25">
                  <c:v>0.11845932249262797</c:v>
                </c:pt>
                <c:pt idx="26">
                  <c:v>8.505420774643152E-2</c:v>
                </c:pt>
                <c:pt idx="27">
                  <c:v>5.6757300225392611E-2</c:v>
                </c:pt>
                <c:pt idx="28">
                  <c:v>4.3045145015719918E-2</c:v>
                </c:pt>
                <c:pt idx="29">
                  <c:v>4.5956894546106367E-2</c:v>
                </c:pt>
                <c:pt idx="30">
                  <c:v>5.4047171796726641E-2</c:v>
                </c:pt>
                <c:pt idx="31">
                  <c:v>3.5091589234562209E-2</c:v>
                </c:pt>
                <c:pt idx="32">
                  <c:v>3.8962635542276011E-2</c:v>
                </c:pt>
                <c:pt idx="33">
                  <c:v>3.6061948713131259E-2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DC-4D67-A993-42CC89CCF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227776"/>
        <c:axId val="75224128"/>
      </c:lineChart>
      <c:catAx>
        <c:axId val="16922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75224128"/>
        <c:crosses val="autoZero"/>
        <c:auto val="1"/>
        <c:lblAlgn val="ctr"/>
        <c:lblOffset val="100"/>
        <c:noMultiLvlLbl val="0"/>
      </c:catAx>
      <c:valAx>
        <c:axId val="75224128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25400">
            <a:noFill/>
          </a:ln>
        </c:spPr>
        <c:crossAx val="16922777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545065759938766E-2"/>
          <c:y val="0.7980184027777778"/>
          <c:w val="0.80290986848012247"/>
          <c:h val="0.17552326388888886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1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Spain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22'!$C$6:$Y$6</c:f>
              <c:numCache>
                <c:formatCode>0.00</c:formatCode>
                <c:ptCount val="23"/>
                <c:pt idx="0">
                  <c:v>0.91924622955426272</c:v>
                </c:pt>
                <c:pt idx="1">
                  <c:v>0.82761466382892201</c:v>
                </c:pt>
                <c:pt idx="2">
                  <c:v>0.77178856149020014</c:v>
                </c:pt>
                <c:pt idx="3">
                  <c:v>0.86409749193261964</c:v>
                </c:pt>
                <c:pt idx="4">
                  <c:v>0.71773921180473443</c:v>
                </c:pt>
                <c:pt idx="5">
                  <c:v>0.73503718518894323</c:v>
                </c:pt>
                <c:pt idx="6">
                  <c:v>0.7766794278785214</c:v>
                </c:pt>
                <c:pt idx="7">
                  <c:v>0.90320208517953049</c:v>
                </c:pt>
                <c:pt idx="8">
                  <c:v>0.90858830425951331</c:v>
                </c:pt>
                <c:pt idx="9">
                  <c:v>0.83440648231989034</c:v>
                </c:pt>
                <c:pt idx="10">
                  <c:v>0.89084448174551811</c:v>
                </c:pt>
                <c:pt idx="11">
                  <c:v>0.83253164962588322</c:v>
                </c:pt>
                <c:pt idx="12">
                  <c:v>0.72821715625453931</c:v>
                </c:pt>
                <c:pt idx="13">
                  <c:v>0.75528070057560093</c:v>
                </c:pt>
                <c:pt idx="14">
                  <c:v>0.86847218351386213</c:v>
                </c:pt>
                <c:pt idx="15">
                  <c:v>0.72092672029492977</c:v>
                </c:pt>
                <c:pt idx="16">
                  <c:v>0.55372540241711654</c:v>
                </c:pt>
                <c:pt idx="17">
                  <c:v>0.50689452527805434</c:v>
                </c:pt>
                <c:pt idx="18">
                  <c:v>0.44886978096662444</c:v>
                </c:pt>
                <c:pt idx="19">
                  <c:v>0.41593343798442878</c:v>
                </c:pt>
                <c:pt idx="20">
                  <c:v>0.39019487442342288</c:v>
                </c:pt>
                <c:pt idx="21">
                  <c:v>0.35016553522301369</c:v>
                </c:pt>
                <c:pt idx="22">
                  <c:v>0.31285786779431696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0-494F-840A-1A4C1A1EABE5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22'!$C$22:$Y$22</c:f>
              <c:numCache>
                <c:formatCode>0.00</c:formatCode>
                <c:ptCount val="23"/>
                <c:pt idx="0">
                  <c:v>0.8869331434744101</c:v>
                </c:pt>
                <c:pt idx="1">
                  <c:v>0.87422817668131214</c:v>
                </c:pt>
                <c:pt idx="2">
                  <c:v>0.83692120837545836</c:v>
                </c:pt>
                <c:pt idx="3">
                  <c:v>0.77906006556717378</c:v>
                </c:pt>
                <c:pt idx="4">
                  <c:v>0.73342600894076304</c:v>
                </c:pt>
                <c:pt idx="5">
                  <c:v>0.73992123611425786</c:v>
                </c:pt>
                <c:pt idx="6">
                  <c:v>0.7099475984917436</c:v>
                </c:pt>
                <c:pt idx="7">
                  <c:v>0.65152971440879337</c:v>
                </c:pt>
                <c:pt idx="8">
                  <c:v>0.67401466664540743</c:v>
                </c:pt>
                <c:pt idx="9">
                  <c:v>0.67642224188814792</c:v>
                </c:pt>
                <c:pt idx="10">
                  <c:v>0.70230608401924222</c:v>
                </c:pt>
                <c:pt idx="11">
                  <c:v>0.69882400177258241</c:v>
                </c:pt>
                <c:pt idx="12">
                  <c:v>0.71512803230724853</c:v>
                </c:pt>
                <c:pt idx="13">
                  <c:v>0.7045001019383853</c:v>
                </c:pt>
                <c:pt idx="14">
                  <c:v>0.73732693545105354</c:v>
                </c:pt>
                <c:pt idx="15">
                  <c:v>0.72656612415544819</c:v>
                </c:pt>
                <c:pt idx="16">
                  <c:v>0.61234362128461894</c:v>
                </c:pt>
                <c:pt idx="17">
                  <c:v>0.63068155418124439</c:v>
                </c:pt>
                <c:pt idx="18">
                  <c:v>0.60770004718520643</c:v>
                </c:pt>
                <c:pt idx="19">
                  <c:v>0.50271555374657229</c:v>
                </c:pt>
                <c:pt idx="20">
                  <c:v>0.45538030387112272</c:v>
                </c:pt>
                <c:pt idx="21">
                  <c:v>0.41436532259327907</c:v>
                </c:pt>
                <c:pt idx="22">
                  <c:v>0.40638237163859986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0-494F-840A-1A4C1A1EABE5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22'!$C$30:$Y$30</c:f>
              <c:numCache>
                <c:formatCode>0.00</c:formatCode>
                <c:ptCount val="23"/>
                <c:pt idx="0">
                  <c:v>0.53800134816312772</c:v>
                </c:pt>
                <c:pt idx="1">
                  <c:v>0.57757797250716392</c:v>
                </c:pt>
                <c:pt idx="2">
                  <c:v>0.55493139612320741</c:v>
                </c:pt>
                <c:pt idx="3">
                  <c:v>0.53759977802331749</c:v>
                </c:pt>
                <c:pt idx="4">
                  <c:v>0.53978923714695282</c:v>
                </c:pt>
                <c:pt idx="5">
                  <c:v>0.56541994254611427</c:v>
                </c:pt>
                <c:pt idx="6">
                  <c:v>0.53021996926394022</c:v>
                </c:pt>
                <c:pt idx="7">
                  <c:v>0.50242385562782621</c:v>
                </c:pt>
                <c:pt idx="8">
                  <c:v>0.48601852185506833</c:v>
                </c:pt>
                <c:pt idx="9">
                  <c:v>0.47167733922893307</c:v>
                </c:pt>
                <c:pt idx="10">
                  <c:v>0.44331250054327509</c:v>
                </c:pt>
                <c:pt idx="11">
                  <c:v>0.4483443016818135</c:v>
                </c:pt>
                <c:pt idx="12">
                  <c:v>0.4315164151311261</c:v>
                </c:pt>
                <c:pt idx="13">
                  <c:v>0.44540039192111608</c:v>
                </c:pt>
                <c:pt idx="14">
                  <c:v>0.51294974555741624</c:v>
                </c:pt>
                <c:pt idx="15">
                  <c:v>0.43564878336162727</c:v>
                </c:pt>
                <c:pt idx="16">
                  <c:v>0.41951522684897447</c:v>
                </c:pt>
                <c:pt idx="17">
                  <c:v>0.41801715574311343</c:v>
                </c:pt>
                <c:pt idx="18">
                  <c:v>0.4150390625</c:v>
                </c:pt>
                <c:pt idx="19">
                  <c:v>0.40087252730050804</c:v>
                </c:pt>
                <c:pt idx="20">
                  <c:v>0.38342200035423074</c:v>
                </c:pt>
                <c:pt idx="21">
                  <c:v>0.39211962971754094</c:v>
                </c:pt>
                <c:pt idx="22">
                  <c:v>0.40307078301305327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0-494F-840A-1A4C1A1EABE5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22'!$C$38:$Y$38</c:f>
              <c:numCache>
                <c:formatCode>0.00</c:formatCode>
                <c:ptCount val="23"/>
                <c:pt idx="0">
                  <c:v>0.50559227698659692</c:v>
                </c:pt>
                <c:pt idx="1">
                  <c:v>0.48433216136198953</c:v>
                </c:pt>
                <c:pt idx="2">
                  <c:v>0.47198324349380638</c:v>
                </c:pt>
                <c:pt idx="3">
                  <c:v>0.55112309604715815</c:v>
                </c:pt>
                <c:pt idx="4">
                  <c:v>0.54313443093420666</c:v>
                </c:pt>
                <c:pt idx="5">
                  <c:v>0.55920184386519667</c:v>
                </c:pt>
                <c:pt idx="6">
                  <c:v>0.35276268925579701</c:v>
                </c:pt>
                <c:pt idx="7">
                  <c:v>0.37680352612606</c:v>
                </c:pt>
                <c:pt idx="8">
                  <c:v>0.49428004236110828</c:v>
                </c:pt>
                <c:pt idx="9">
                  <c:v>0.52279722475592616</c:v>
                </c:pt>
                <c:pt idx="10">
                  <c:v>0.61548251674553467</c:v>
                </c:pt>
                <c:pt idx="11">
                  <c:v>0.92219859895559075</c:v>
                </c:pt>
                <c:pt idx="12">
                  <c:v>0.84893250961696887</c:v>
                </c:pt>
                <c:pt idx="13">
                  <c:v>0.79961974101902833</c:v>
                </c:pt>
                <c:pt idx="14">
                  <c:v>0.35864186059404596</c:v>
                </c:pt>
                <c:pt idx="15">
                  <c:v>0.21121653933323759</c:v>
                </c:pt>
                <c:pt idx="16">
                  <c:v>0.25215838477928265</c:v>
                </c:pt>
                <c:pt idx="17">
                  <c:v>0.19259080188313762</c:v>
                </c:pt>
                <c:pt idx="18">
                  <c:v>0.17705357057722393</c:v>
                </c:pt>
                <c:pt idx="19">
                  <c:v>0.2380031608792848</c:v>
                </c:pt>
                <c:pt idx="20">
                  <c:v>0.31178775625037303</c:v>
                </c:pt>
                <c:pt idx="21">
                  <c:v>0.20777311720037117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D0-494F-840A-1A4C1A1EABE5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22'!$C$46:$Y$46</c:f>
              <c:numCache>
                <c:formatCode>0.00</c:formatCode>
                <c:ptCount val="23"/>
                <c:pt idx="0">
                  <c:v>0.51136669156360282</c:v>
                </c:pt>
                <c:pt idx="1">
                  <c:v>0.43816097058738235</c:v>
                </c:pt>
                <c:pt idx="2">
                  <c:v>0.37056378729552464</c:v>
                </c:pt>
                <c:pt idx="3">
                  <c:v>0.32647056913613487</c:v>
                </c:pt>
                <c:pt idx="4">
                  <c:v>0.30371805739159463</c:v>
                </c:pt>
                <c:pt idx="5">
                  <c:v>0.31127890424898724</c:v>
                </c:pt>
                <c:pt idx="6">
                  <c:v>0.32651688431732018</c:v>
                </c:pt>
                <c:pt idx="7">
                  <c:v>0.33206538572140809</c:v>
                </c:pt>
                <c:pt idx="8">
                  <c:v>0.2872130240782228</c:v>
                </c:pt>
                <c:pt idx="9">
                  <c:v>0.25587742380389289</c:v>
                </c:pt>
                <c:pt idx="10">
                  <c:v>0.27725858421366506</c:v>
                </c:pt>
                <c:pt idx="11">
                  <c:v>0.29487347450729035</c:v>
                </c:pt>
                <c:pt idx="12">
                  <c:v>0.275214846858718</c:v>
                </c:pt>
                <c:pt idx="13">
                  <c:v>0.30426143496778824</c:v>
                </c:pt>
                <c:pt idx="14">
                  <c:v>0.38058909225994964</c:v>
                </c:pt>
                <c:pt idx="15">
                  <c:v>0.35032650441501612</c:v>
                </c:pt>
                <c:pt idx="16">
                  <c:v>0.29368246307592005</c:v>
                </c:pt>
                <c:pt idx="17">
                  <c:v>0.26595683192879022</c:v>
                </c:pt>
                <c:pt idx="18">
                  <c:v>0.29074309587325153</c:v>
                </c:pt>
                <c:pt idx="19">
                  <c:v>0.34292020768865716</c:v>
                </c:pt>
                <c:pt idx="20">
                  <c:v>0.3471736331144491</c:v>
                </c:pt>
                <c:pt idx="21">
                  <c:v>0.35616096824790555</c:v>
                </c:pt>
                <c:pt idx="22">
                  <c:v>0.39132008798389228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D0-494F-840A-1A4C1A1EA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861952"/>
        <c:axId val="684758080"/>
      </c:lineChart>
      <c:catAx>
        <c:axId val="6848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84758080"/>
        <c:crosses val="autoZero"/>
        <c:auto val="1"/>
        <c:lblAlgn val="ctr"/>
        <c:lblOffset val="100"/>
        <c:noMultiLvlLbl val="0"/>
      </c:catAx>
      <c:valAx>
        <c:axId val="684758080"/>
        <c:scaling>
          <c:orientation val="minMax"/>
          <c:max val="1.2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25400">
            <a:noFill/>
          </a:ln>
        </c:spPr>
        <c:crossAx val="684861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Spain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22'!$C$8:$Y$8</c:f>
              <c:numCache>
                <c:formatCode>0.00</c:formatCode>
                <c:ptCount val="23"/>
                <c:pt idx="0">
                  <c:v>0.10375313985156878</c:v>
                </c:pt>
                <c:pt idx="1">
                  <c:v>8.0748864735487369E-2</c:v>
                </c:pt>
                <c:pt idx="2">
                  <c:v>9.4159625826900462E-2</c:v>
                </c:pt>
                <c:pt idx="3">
                  <c:v>9.353262027066532E-2</c:v>
                </c:pt>
                <c:pt idx="4">
                  <c:v>8.5136021914267765E-2</c:v>
                </c:pt>
                <c:pt idx="5">
                  <c:v>8.603852998065771E-2</c:v>
                </c:pt>
                <c:pt idx="6">
                  <c:v>0.14123408927162318</c:v>
                </c:pt>
                <c:pt idx="7">
                  <c:v>0.18508837723278646</c:v>
                </c:pt>
                <c:pt idx="8">
                  <c:v>0.28607421173061331</c:v>
                </c:pt>
                <c:pt idx="9">
                  <c:v>0.24455424653202779</c:v>
                </c:pt>
                <c:pt idx="10">
                  <c:v>0.17182179345432674</c:v>
                </c:pt>
                <c:pt idx="11">
                  <c:v>0.19001454308109042</c:v>
                </c:pt>
                <c:pt idx="12">
                  <c:v>0.208198983766407</c:v>
                </c:pt>
                <c:pt idx="13">
                  <c:v>0.22665145382662011</c:v>
                </c:pt>
                <c:pt idx="14">
                  <c:v>0.16599384062518369</c:v>
                </c:pt>
                <c:pt idx="15">
                  <c:v>0.16132098599823302</c:v>
                </c:pt>
                <c:pt idx="16">
                  <c:v>0.11534393511507789</c:v>
                </c:pt>
                <c:pt idx="17">
                  <c:v>9.0666801306001549E-2</c:v>
                </c:pt>
                <c:pt idx="18">
                  <c:v>5.7011210956884759E-2</c:v>
                </c:pt>
                <c:pt idx="19">
                  <c:v>3.4975236553544932E-2</c:v>
                </c:pt>
                <c:pt idx="20">
                  <c:v>2.7101691231218153E-2</c:v>
                </c:pt>
                <c:pt idx="21">
                  <c:v>3.3808032765344678E-2</c:v>
                </c:pt>
                <c:pt idx="22">
                  <c:v>3.8117016013629205E-2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3-4487-B16D-24F46D52B69B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22'!$C$24:$Y$24</c:f>
              <c:numCache>
                <c:formatCode>0.00</c:formatCode>
                <c:ptCount val="23"/>
                <c:pt idx="0">
                  <c:v>4.6787542693632708E-2</c:v>
                </c:pt>
                <c:pt idx="1">
                  <c:v>4.5677196378405227E-2</c:v>
                </c:pt>
                <c:pt idx="2">
                  <c:v>4.9737889829413733E-2</c:v>
                </c:pt>
                <c:pt idx="3">
                  <c:v>5.4072206737796398E-2</c:v>
                </c:pt>
                <c:pt idx="4">
                  <c:v>4.482515690589358E-2</c:v>
                </c:pt>
                <c:pt idx="5">
                  <c:v>5.2967533148246461E-2</c:v>
                </c:pt>
                <c:pt idx="6">
                  <c:v>5.3370172929398003E-2</c:v>
                </c:pt>
                <c:pt idx="7">
                  <c:v>5.9871680136840938E-2</c:v>
                </c:pt>
                <c:pt idx="8">
                  <c:v>5.130704877638953E-2</c:v>
                </c:pt>
                <c:pt idx="9">
                  <c:v>4.915438149457254E-2</c:v>
                </c:pt>
                <c:pt idx="10">
                  <c:v>4.8711567156783632E-2</c:v>
                </c:pt>
                <c:pt idx="11">
                  <c:v>5.2917754014688193E-2</c:v>
                </c:pt>
                <c:pt idx="12">
                  <c:v>5.4211138840812627E-2</c:v>
                </c:pt>
                <c:pt idx="13">
                  <c:v>3.9916645409008321E-2</c:v>
                </c:pt>
                <c:pt idx="14">
                  <c:v>3.5805831580099791E-2</c:v>
                </c:pt>
                <c:pt idx="15">
                  <c:v>3.8021309193806009E-2</c:v>
                </c:pt>
                <c:pt idx="16">
                  <c:v>4.6102132319326611E-2</c:v>
                </c:pt>
                <c:pt idx="17">
                  <c:v>2.9490560148295385E-2</c:v>
                </c:pt>
                <c:pt idx="18">
                  <c:v>2.035718114915579E-2</c:v>
                </c:pt>
                <c:pt idx="19">
                  <c:v>1.8141517793805371E-2</c:v>
                </c:pt>
                <c:pt idx="20">
                  <c:v>2.3289326210681065E-2</c:v>
                </c:pt>
                <c:pt idx="21">
                  <c:v>3.4644373713424784E-2</c:v>
                </c:pt>
                <c:pt idx="22">
                  <c:v>3.490100271757246E-2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3-4487-B16D-24F46D52B69B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22'!$C$32:$Y$32</c:f>
              <c:numCache>
                <c:formatCode>0.00</c:formatCode>
                <c:ptCount val="23"/>
                <c:pt idx="0">
                  <c:v>6.0877991236939669E-2</c:v>
                </c:pt>
                <c:pt idx="1">
                  <c:v>4.6461647078367037E-2</c:v>
                </c:pt>
                <c:pt idx="2">
                  <c:v>4.9667275010294394E-2</c:v>
                </c:pt>
                <c:pt idx="3">
                  <c:v>5.5246428801474567E-2</c:v>
                </c:pt>
                <c:pt idx="4">
                  <c:v>6.3635659215063339E-2</c:v>
                </c:pt>
                <c:pt idx="5">
                  <c:v>6.6667296643483531E-2</c:v>
                </c:pt>
                <c:pt idx="6">
                  <c:v>6.0967497763607589E-2</c:v>
                </c:pt>
                <c:pt idx="7">
                  <c:v>4.5716044521090481E-2</c:v>
                </c:pt>
                <c:pt idx="8">
                  <c:v>5.0899066700299089E-2</c:v>
                </c:pt>
                <c:pt idx="9">
                  <c:v>2.3782050717425198E-2</c:v>
                </c:pt>
                <c:pt idx="10">
                  <c:v>3.0423406900028684E-2</c:v>
                </c:pt>
                <c:pt idx="11">
                  <c:v>3.0084612973989344E-2</c:v>
                </c:pt>
                <c:pt idx="12">
                  <c:v>6.4458883588052032E-2</c:v>
                </c:pt>
                <c:pt idx="13">
                  <c:v>4.4501003224370936E-2</c:v>
                </c:pt>
                <c:pt idx="14">
                  <c:v>6.1375128034207492E-2</c:v>
                </c:pt>
                <c:pt idx="15">
                  <c:v>5.7363007061851275E-2</c:v>
                </c:pt>
                <c:pt idx="16">
                  <c:v>6.7144632868685078E-2</c:v>
                </c:pt>
                <c:pt idx="17">
                  <c:v>5.0394089027140293E-2</c:v>
                </c:pt>
                <c:pt idx="18">
                  <c:v>3.290591032608696E-2</c:v>
                </c:pt>
                <c:pt idx="19">
                  <c:v>2.6203042955975486E-2</c:v>
                </c:pt>
                <c:pt idx="20">
                  <c:v>2.7879272908562545E-2</c:v>
                </c:pt>
                <c:pt idx="21">
                  <c:v>2.8483266081177308E-2</c:v>
                </c:pt>
                <c:pt idx="22">
                  <c:v>3.38689302910287E-2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3-4487-B16D-24F46D52B69B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22'!$C$40:$Y$40</c:f>
              <c:numCache>
                <c:formatCode>0.00</c:formatCode>
                <c:ptCount val="23"/>
                <c:pt idx="0">
                  <c:v>2.802077679684754E-2</c:v>
                </c:pt>
                <c:pt idx="1">
                  <c:v>2.3775608871293232E-2</c:v>
                </c:pt>
                <c:pt idx="2">
                  <c:v>2.7342730668964678E-2</c:v>
                </c:pt>
                <c:pt idx="3">
                  <c:v>2.6332023924272974E-2</c:v>
                </c:pt>
                <c:pt idx="4">
                  <c:v>3.3023256052087661E-2</c:v>
                </c:pt>
                <c:pt idx="5">
                  <c:v>2.8645981900742398E-2</c:v>
                </c:pt>
                <c:pt idx="6">
                  <c:v>3.1950352693399332E-2</c:v>
                </c:pt>
                <c:pt idx="7">
                  <c:v>4.1462505931441823E-2</c:v>
                </c:pt>
                <c:pt idx="8">
                  <c:v>2.7755614831450073E-2</c:v>
                </c:pt>
                <c:pt idx="9">
                  <c:v>2.119634812467899E-2</c:v>
                </c:pt>
                <c:pt idx="10">
                  <c:v>5.4103927200011004E-2</c:v>
                </c:pt>
                <c:pt idx="11">
                  <c:v>1.5111657713978169E-2</c:v>
                </c:pt>
                <c:pt idx="12">
                  <c:v>7.7040128214654665E-3</c:v>
                </c:pt>
                <c:pt idx="13">
                  <c:v>7.7198749037160046E-3</c:v>
                </c:pt>
                <c:pt idx="14">
                  <c:v>7.4385920385575911E-3</c:v>
                </c:pt>
                <c:pt idx="15">
                  <c:v>3.9513510161484987E-2</c:v>
                </c:pt>
                <c:pt idx="16">
                  <c:v>1.1236895809975299E-2</c:v>
                </c:pt>
                <c:pt idx="17">
                  <c:v>6.074637458817987E-3</c:v>
                </c:pt>
                <c:pt idx="18">
                  <c:v>5.4219150440754952E-3</c:v>
                </c:pt>
                <c:pt idx="19">
                  <c:v>7.5840385461533764E-3</c:v>
                </c:pt>
                <c:pt idx="20">
                  <c:v>8.9583746699777155E-3</c:v>
                </c:pt>
                <c:pt idx="21">
                  <c:v>4.201620997216278E-3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3-4487-B16D-24F46D52B69B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22'!$C$48:$Y$48</c:f>
              <c:numCache>
                <c:formatCode>0.00</c:formatCode>
                <c:ptCount val="23"/>
                <c:pt idx="0">
                  <c:v>6.8851450625882313E-2</c:v>
                </c:pt>
                <c:pt idx="1">
                  <c:v>7.018546118093226E-2</c:v>
                </c:pt>
                <c:pt idx="2">
                  <c:v>8.2265582152930658E-2</c:v>
                </c:pt>
                <c:pt idx="3">
                  <c:v>6.7615233797240729E-2</c:v>
                </c:pt>
                <c:pt idx="4">
                  <c:v>6.522088468817E-2</c:v>
                </c:pt>
                <c:pt idx="5">
                  <c:v>6.6918997691272061E-2</c:v>
                </c:pt>
                <c:pt idx="6">
                  <c:v>6.0823508552519244E-2</c:v>
                </c:pt>
                <c:pt idx="7">
                  <c:v>7.2195478487958972E-2</c:v>
                </c:pt>
                <c:pt idx="8">
                  <c:v>0.11528467139427022</c:v>
                </c:pt>
                <c:pt idx="9">
                  <c:v>0.11388411688127088</c:v>
                </c:pt>
                <c:pt idx="10">
                  <c:v>0.12808180248015305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63-4487-B16D-24F46D52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989184"/>
        <c:axId val="684760384"/>
      </c:lineChart>
      <c:catAx>
        <c:axId val="6889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84760384"/>
        <c:crosses val="autoZero"/>
        <c:auto val="1"/>
        <c:lblAlgn val="ctr"/>
        <c:lblOffset val="100"/>
        <c:noMultiLvlLbl val="0"/>
      </c:catAx>
      <c:valAx>
        <c:axId val="684760384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0" sourceLinked="0"/>
        <c:majorTickMark val="none"/>
        <c:minorTickMark val="none"/>
        <c:tickLblPos val="nextTo"/>
        <c:spPr>
          <a:ln w="25400">
            <a:noFill/>
          </a:ln>
        </c:spPr>
        <c:crossAx val="688989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Spain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22'!$C$9:$Y$9</c:f>
              <c:numCache>
                <c:formatCode>0.00</c:formatCode>
                <c:ptCount val="23"/>
                <c:pt idx="0">
                  <c:v>9.985138627343873E-2</c:v>
                </c:pt>
                <c:pt idx="1">
                  <c:v>9.2603350177110008E-2</c:v>
                </c:pt>
                <c:pt idx="2">
                  <c:v>9.1160174751409695E-2</c:v>
                </c:pt>
                <c:pt idx="3">
                  <c:v>9.6115162518869313E-2</c:v>
                </c:pt>
                <c:pt idx="4">
                  <c:v>9.6422649778299119E-2</c:v>
                </c:pt>
                <c:pt idx="5">
                  <c:v>9.1202013017754657E-2</c:v>
                </c:pt>
                <c:pt idx="6">
                  <c:v>0.10563333855525771</c:v>
                </c:pt>
                <c:pt idx="7">
                  <c:v>0.11767067917427794</c:v>
                </c:pt>
                <c:pt idx="8">
                  <c:v>0.12344932211849108</c:v>
                </c:pt>
                <c:pt idx="9">
                  <c:v>0.11854996521344902</c:v>
                </c:pt>
                <c:pt idx="10">
                  <c:v>0.1222919260491081</c:v>
                </c:pt>
                <c:pt idx="11">
                  <c:v>0.1336319429635697</c:v>
                </c:pt>
                <c:pt idx="12">
                  <c:v>0.12552881657185674</c:v>
                </c:pt>
                <c:pt idx="13">
                  <c:v>0.14545046019708985</c:v>
                </c:pt>
                <c:pt idx="14">
                  <c:v>0.13818758052449095</c:v>
                </c:pt>
                <c:pt idx="15">
                  <c:v>0.11845932249262797</c:v>
                </c:pt>
                <c:pt idx="16">
                  <c:v>8.505420774643152E-2</c:v>
                </c:pt>
                <c:pt idx="17">
                  <c:v>5.6757300225392611E-2</c:v>
                </c:pt>
                <c:pt idx="18">
                  <c:v>4.3045145015719918E-2</c:v>
                </c:pt>
                <c:pt idx="19">
                  <c:v>4.5956894546106367E-2</c:v>
                </c:pt>
                <c:pt idx="20">
                  <c:v>5.4047171796726641E-2</c:v>
                </c:pt>
                <c:pt idx="21">
                  <c:v>3.5091589234562216E-2</c:v>
                </c:pt>
                <c:pt idx="22">
                  <c:v>3.8962635542276011E-2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8-4331-852F-AFA94FD0896C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22'!$C$25:$Y$25</c:f>
              <c:numCache>
                <c:formatCode>0.00</c:formatCode>
                <c:ptCount val="23"/>
                <c:pt idx="0">
                  <c:v>1.4581296638766514E-2</c:v>
                </c:pt>
                <c:pt idx="1">
                  <c:v>1.5599720826086469E-2</c:v>
                </c:pt>
                <c:pt idx="2">
                  <c:v>1.3740962285065404E-2</c:v>
                </c:pt>
                <c:pt idx="3">
                  <c:v>1.3991460881606277E-2</c:v>
                </c:pt>
                <c:pt idx="4">
                  <c:v>1.23925855764351E-2</c:v>
                </c:pt>
                <c:pt idx="5">
                  <c:v>1.3290409411701051E-2</c:v>
                </c:pt>
                <c:pt idx="6">
                  <c:v>1.9212716161747495E-2</c:v>
                </c:pt>
                <c:pt idx="7">
                  <c:v>2.0174716546932949E-2</c:v>
                </c:pt>
                <c:pt idx="8">
                  <c:v>2.9648008850371565E-2</c:v>
                </c:pt>
                <c:pt idx="9">
                  <c:v>2.2151748307970745E-2</c:v>
                </c:pt>
                <c:pt idx="10">
                  <c:v>1.6001427030332888E-2</c:v>
                </c:pt>
                <c:pt idx="11">
                  <c:v>1.4137372974394408E-2</c:v>
                </c:pt>
                <c:pt idx="12">
                  <c:v>1.5556104998557712E-2</c:v>
                </c:pt>
                <c:pt idx="13">
                  <c:v>1.440488260271635E-2</c:v>
                </c:pt>
                <c:pt idx="14">
                  <c:v>1.4149808254605659E-2</c:v>
                </c:pt>
                <c:pt idx="15">
                  <c:v>1.0675145304765375E-2</c:v>
                </c:pt>
                <c:pt idx="16">
                  <c:v>1.0445163136444438E-2</c:v>
                </c:pt>
                <c:pt idx="17">
                  <c:v>1.0915337197745695E-2</c:v>
                </c:pt>
                <c:pt idx="18">
                  <c:v>1.5256077752151556E-2</c:v>
                </c:pt>
                <c:pt idx="19">
                  <c:v>1.5818938349075364E-2</c:v>
                </c:pt>
                <c:pt idx="20">
                  <c:v>1.3988185170157638E-2</c:v>
                </c:pt>
                <c:pt idx="21">
                  <c:v>1.5829383616613003E-2</c:v>
                </c:pt>
                <c:pt idx="22">
                  <c:v>1.5409112948097718E-2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8-4331-852F-AFA94FD0896C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22'!$C$33:$Y$33</c:f>
              <c:numCache>
                <c:formatCode>0.00</c:formatCode>
                <c:ptCount val="23"/>
                <c:pt idx="0">
                  <c:v>2.6647286821705425E-2</c:v>
                </c:pt>
                <c:pt idx="1">
                  <c:v>2.548901532455667E-2</c:v>
                </c:pt>
                <c:pt idx="2">
                  <c:v>2.857012134676095E-2</c:v>
                </c:pt>
                <c:pt idx="3">
                  <c:v>2.2296764987142198E-2</c:v>
                </c:pt>
                <c:pt idx="4">
                  <c:v>1.9807446437565379E-2</c:v>
                </c:pt>
                <c:pt idx="5">
                  <c:v>2.6553522830359843E-2</c:v>
                </c:pt>
                <c:pt idx="6">
                  <c:v>2.3212606371998075E-2</c:v>
                </c:pt>
                <c:pt idx="7">
                  <c:v>4.6168678625259696E-2</c:v>
                </c:pt>
                <c:pt idx="8">
                  <c:v>1.9819105617815577E-2</c:v>
                </c:pt>
                <c:pt idx="9">
                  <c:v>1.8937558904616361E-2</c:v>
                </c:pt>
                <c:pt idx="10">
                  <c:v>2.4773345618594789E-2</c:v>
                </c:pt>
                <c:pt idx="11">
                  <c:v>2.4234827117935863E-2</c:v>
                </c:pt>
                <c:pt idx="12">
                  <c:v>2.5465237960711914E-2</c:v>
                </c:pt>
                <c:pt idx="13">
                  <c:v>2.4592659676626043E-2</c:v>
                </c:pt>
                <c:pt idx="14">
                  <c:v>2.7842359406246443E-2</c:v>
                </c:pt>
                <c:pt idx="15">
                  <c:v>3.7402230955869246E-2</c:v>
                </c:pt>
                <c:pt idx="16">
                  <c:v>3.4219716475776138E-2</c:v>
                </c:pt>
                <c:pt idx="17">
                  <c:v>3.2266718873492709E-2</c:v>
                </c:pt>
                <c:pt idx="18">
                  <c:v>2.7598505434782608E-2</c:v>
                </c:pt>
                <c:pt idx="19">
                  <c:v>1.5313466662583076E-2</c:v>
                </c:pt>
                <c:pt idx="20">
                  <c:v>1.5087606515222084E-2</c:v>
                </c:pt>
                <c:pt idx="21">
                  <c:v>1.3608671572118048E-2</c:v>
                </c:pt>
                <c:pt idx="22">
                  <c:v>1.2510145422812402E-2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8-4331-852F-AFA94FD0896C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22'!$C$41:$Y$41</c:f>
              <c:numCache>
                <c:formatCode>0.00</c:formatCode>
                <c:ptCount val="23"/>
                <c:pt idx="0">
                  <c:v>2.1523205365694485E-2</c:v>
                </c:pt>
                <c:pt idx="1">
                  <c:v>1.9078008731400618E-2</c:v>
                </c:pt>
                <c:pt idx="2">
                  <c:v>2.0277662677319442E-2</c:v>
                </c:pt>
                <c:pt idx="3">
                  <c:v>2.2016742411599476E-2</c:v>
                </c:pt>
                <c:pt idx="4">
                  <c:v>2.1076858513864736E-2</c:v>
                </c:pt>
                <c:pt idx="5">
                  <c:v>1.8640061462173223E-2</c:v>
                </c:pt>
                <c:pt idx="6">
                  <c:v>2.0940954054468962E-2</c:v>
                </c:pt>
                <c:pt idx="7">
                  <c:v>3.6706949695577529E-2</c:v>
                </c:pt>
                <c:pt idx="8">
                  <c:v>0.13065272577395021</c:v>
                </c:pt>
                <c:pt idx="9">
                  <c:v>0.1689493936843306</c:v>
                </c:pt>
                <c:pt idx="10">
                  <c:v>0.13841476164568575</c:v>
                </c:pt>
                <c:pt idx="11">
                  <c:v>5.4763614279715753E-2</c:v>
                </c:pt>
                <c:pt idx="12">
                  <c:v>7.3250250939578918E-2</c:v>
                </c:pt>
                <c:pt idx="13">
                  <c:v>5.7592717535659088E-2</c:v>
                </c:pt>
                <c:pt idx="14">
                  <c:v>8.1252313036552157E-2</c:v>
                </c:pt>
                <c:pt idx="15">
                  <c:v>8.3825979758986285E-2</c:v>
                </c:pt>
                <c:pt idx="16">
                  <c:v>7.7436868951351517E-2</c:v>
                </c:pt>
                <c:pt idx="17">
                  <c:v>8.324732762441385E-2</c:v>
                </c:pt>
                <c:pt idx="18">
                  <c:v>7.0173291260103535E-2</c:v>
                </c:pt>
                <c:pt idx="19">
                  <c:v>7.2017536763472709E-2</c:v>
                </c:pt>
                <c:pt idx="20">
                  <c:v>6.4100802537205404E-2</c:v>
                </c:pt>
                <c:pt idx="21">
                  <c:v>3.6394322722366354E-2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8-4331-852F-AFA94FD0896C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22'!$C$49:$Y$49</c:f>
              <c:numCache>
                <c:formatCode>0.00</c:formatCode>
                <c:ptCount val="23"/>
                <c:pt idx="0">
                  <c:v>1.9486259609620978E-2</c:v>
                </c:pt>
                <c:pt idx="1">
                  <c:v>1.6605393024732351E-2</c:v>
                </c:pt>
                <c:pt idx="2">
                  <c:v>2.1066730379558318E-2</c:v>
                </c:pt>
                <c:pt idx="3">
                  <c:v>2.4220382252774307E-2</c:v>
                </c:pt>
                <c:pt idx="4">
                  <c:v>2.4227668902949112E-2</c:v>
                </c:pt>
                <c:pt idx="5">
                  <c:v>1.8818099489148397E-2</c:v>
                </c:pt>
                <c:pt idx="6">
                  <c:v>2.0628642636655765E-2</c:v>
                </c:pt>
                <c:pt idx="7">
                  <c:v>1.9950975316795044E-2</c:v>
                </c:pt>
                <c:pt idx="8">
                  <c:v>2.4766630725460457E-2</c:v>
                </c:pt>
                <c:pt idx="9">
                  <c:v>1.5387686697288502E-2</c:v>
                </c:pt>
                <c:pt idx="10">
                  <c:v>1.6559198747572824E-2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8-4331-852F-AFA94FD08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991232"/>
        <c:axId val="688793280"/>
      </c:lineChart>
      <c:catAx>
        <c:axId val="6889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88793280"/>
        <c:crosses val="autoZero"/>
        <c:auto val="1"/>
        <c:lblAlgn val="ctr"/>
        <c:lblOffset val="100"/>
        <c:noMultiLvlLbl val="0"/>
      </c:catAx>
      <c:valAx>
        <c:axId val="688793280"/>
        <c:scaling>
          <c:orientation val="minMax"/>
          <c:max val="0.35000000000000003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0" sourceLinked="0"/>
        <c:majorTickMark val="none"/>
        <c:minorTickMark val="none"/>
        <c:tickLblPos val="nextTo"/>
        <c:spPr>
          <a:ln w="25400">
            <a:noFill/>
          </a:ln>
        </c:spPr>
        <c:crossAx val="688991232"/>
        <c:crosses val="autoZero"/>
        <c:crossBetween val="midCat"/>
        <c:majorUnit val="5.000000000000001E-2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Spain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22'!$C$7:$Y$7</c:f>
              <c:numCache>
                <c:formatCode>0.00</c:formatCode>
                <c:ptCount val="23"/>
                <c:pt idx="0">
                  <c:v>0.23157368650585081</c:v>
                </c:pt>
                <c:pt idx="1">
                  <c:v>0.20936581382548416</c:v>
                </c:pt>
                <c:pt idx="2">
                  <c:v>0.28752970028149449</c:v>
                </c:pt>
                <c:pt idx="3">
                  <c:v>0.34427297312862604</c:v>
                </c:pt>
                <c:pt idx="4">
                  <c:v>0.33077486801202671</c:v>
                </c:pt>
                <c:pt idx="5">
                  <c:v>0.38360176602152601</c:v>
                </c:pt>
                <c:pt idx="6">
                  <c:v>0.50187179573660556</c:v>
                </c:pt>
                <c:pt idx="7">
                  <c:v>0.57898812453170478</c:v>
                </c:pt>
                <c:pt idx="8">
                  <c:v>0.52380282160638147</c:v>
                </c:pt>
                <c:pt idx="9">
                  <c:v>0.51547643957566824</c:v>
                </c:pt>
                <c:pt idx="10">
                  <c:v>0.70793156890215547</c:v>
                </c:pt>
                <c:pt idx="11">
                  <c:v>0.67777271265817141</c:v>
                </c:pt>
                <c:pt idx="12">
                  <c:v>0.71424165898386138</c:v>
                </c:pt>
                <c:pt idx="13">
                  <c:v>0.91073417189980466</c:v>
                </c:pt>
                <c:pt idx="14">
                  <c:v>1.0154005180544208</c:v>
                </c:pt>
                <c:pt idx="15">
                  <c:v>0.79631336764898508</c:v>
                </c:pt>
                <c:pt idx="16">
                  <c:v>0.77722281455157349</c:v>
                </c:pt>
                <c:pt idx="17">
                  <c:v>0.5115465165751294</c:v>
                </c:pt>
                <c:pt idx="18">
                  <c:v>0.33051599851894109</c:v>
                </c:pt>
                <c:pt idx="19">
                  <c:v>0.36432278496239717</c:v>
                </c:pt>
                <c:pt idx="20">
                  <c:v>0.30581075972701</c:v>
                </c:pt>
                <c:pt idx="21">
                  <c:v>0.20955028126663855</c:v>
                </c:pt>
                <c:pt idx="22">
                  <c:v>0.23434924431887205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1-40CD-B0C0-BD013ECF87AF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22'!$C$23:$Y$23</c:f>
              <c:numCache>
                <c:formatCode>0.00</c:formatCode>
                <c:ptCount val="23"/>
                <c:pt idx="0">
                  <c:v>0.2270076147956985</c:v>
                </c:pt>
                <c:pt idx="1">
                  <c:v>0.23661107144967602</c:v>
                </c:pt>
                <c:pt idx="2">
                  <c:v>0.23391505263475448</c:v>
                </c:pt>
                <c:pt idx="3">
                  <c:v>0.21296016853367419</c:v>
                </c:pt>
                <c:pt idx="4">
                  <c:v>0.20635275257155786</c:v>
                </c:pt>
                <c:pt idx="5">
                  <c:v>0.19983633000470047</c:v>
                </c:pt>
                <c:pt idx="6">
                  <c:v>0.15886347679105448</c:v>
                </c:pt>
                <c:pt idx="7">
                  <c:v>0.19174873364827066</c:v>
                </c:pt>
                <c:pt idx="8">
                  <c:v>0.22282699216148494</c:v>
                </c:pt>
                <c:pt idx="9">
                  <c:v>0.21598925833573451</c:v>
                </c:pt>
                <c:pt idx="10">
                  <c:v>0.23621783165006044</c:v>
                </c:pt>
                <c:pt idx="11">
                  <c:v>0.23282837820069899</c:v>
                </c:pt>
                <c:pt idx="12">
                  <c:v>0.2377929904809</c:v>
                </c:pt>
                <c:pt idx="13">
                  <c:v>0.2357237726738875</c:v>
                </c:pt>
                <c:pt idx="14">
                  <c:v>0.25659541639167494</c:v>
                </c:pt>
                <c:pt idx="15">
                  <c:v>0.25576074443351315</c:v>
                </c:pt>
                <c:pt idx="16">
                  <c:v>0.31768871373402924</c:v>
                </c:pt>
                <c:pt idx="17">
                  <c:v>0.37763265485895281</c:v>
                </c:pt>
                <c:pt idx="18">
                  <c:v>0.491110004822432</c:v>
                </c:pt>
                <c:pt idx="19">
                  <c:v>0.44319062781280744</c:v>
                </c:pt>
                <c:pt idx="20">
                  <c:v>0.42426618812862982</c:v>
                </c:pt>
                <c:pt idx="21">
                  <c:v>0.38942516703377467</c:v>
                </c:pt>
                <c:pt idx="22">
                  <c:v>0.3940085634250563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1-40CD-B0C0-BD013ECF87AF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22'!$C$31:$Y$31</c:f>
              <c:numCache>
                <c:formatCode>0.00</c:formatCode>
                <c:ptCount val="23"/>
                <c:pt idx="0">
                  <c:v>0.30265208965284801</c:v>
                </c:pt>
                <c:pt idx="1">
                  <c:v>0.26994476514805432</c:v>
                </c:pt>
                <c:pt idx="2">
                  <c:v>0.24121926297220767</c:v>
                </c:pt>
                <c:pt idx="3">
                  <c:v>0.21915242564028878</c:v>
                </c:pt>
                <c:pt idx="4">
                  <c:v>0.35595288830343652</c:v>
                </c:pt>
                <c:pt idx="5">
                  <c:v>0.25065202600544301</c:v>
                </c:pt>
                <c:pt idx="6">
                  <c:v>0.25143931921921236</c:v>
                </c:pt>
                <c:pt idx="7">
                  <c:v>0.33662398327064352</c:v>
                </c:pt>
                <c:pt idx="8">
                  <c:v>0.32557385319447951</c:v>
                </c:pt>
                <c:pt idx="9">
                  <c:v>0.28203750517479809</c:v>
                </c:pt>
                <c:pt idx="10">
                  <c:v>0.14824891562285405</c:v>
                </c:pt>
                <c:pt idx="11">
                  <c:v>0.16592499738848845</c:v>
                </c:pt>
                <c:pt idx="12">
                  <c:v>0.15263227002701704</c:v>
                </c:pt>
                <c:pt idx="13">
                  <c:v>0.1489612528984206</c:v>
                </c:pt>
                <c:pt idx="14">
                  <c:v>0.13868340188921585</c:v>
                </c:pt>
                <c:pt idx="15">
                  <c:v>0.14755470803004581</c:v>
                </c:pt>
                <c:pt idx="16">
                  <c:v>0.15115866110272574</c:v>
                </c:pt>
                <c:pt idx="17">
                  <c:v>0.14248112940767005</c:v>
                </c:pt>
                <c:pt idx="18">
                  <c:v>0.1602836277173913</c:v>
                </c:pt>
                <c:pt idx="19">
                  <c:v>0.18103920587764882</c:v>
                </c:pt>
                <c:pt idx="20">
                  <c:v>0.17449144926300322</c:v>
                </c:pt>
                <c:pt idx="21">
                  <c:v>0.15950629005459294</c:v>
                </c:pt>
                <c:pt idx="22">
                  <c:v>0.16842927496079138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1-40CD-B0C0-BD013ECF87AF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22'!$C$39:$Y$39</c:f>
              <c:numCache>
                <c:formatCode>0.00</c:formatCode>
                <c:ptCount val="23"/>
                <c:pt idx="0">
                  <c:v>0.1979728795429446</c:v>
                </c:pt>
                <c:pt idx="1">
                  <c:v>0.1929850832980374</c:v>
                </c:pt>
                <c:pt idx="2">
                  <c:v>0.19066508164465976</c:v>
                </c:pt>
                <c:pt idx="3">
                  <c:v>0.19110532413268347</c:v>
                </c:pt>
                <c:pt idx="4">
                  <c:v>0.31410492384427569</c:v>
                </c:pt>
                <c:pt idx="5">
                  <c:v>0.36707203286331597</c:v>
                </c:pt>
                <c:pt idx="6">
                  <c:v>0.37385762091360764</c:v>
                </c:pt>
                <c:pt idx="7">
                  <c:v>0.41053825317422232</c:v>
                </c:pt>
                <c:pt idx="8">
                  <c:v>0.53231817771301781</c:v>
                </c:pt>
                <c:pt idx="9">
                  <c:v>0.60820400856774337</c:v>
                </c:pt>
                <c:pt idx="10">
                  <c:v>0.68301173605472953</c:v>
                </c:pt>
                <c:pt idx="11">
                  <c:v>0.57928021236916316</c:v>
                </c:pt>
                <c:pt idx="12">
                  <c:v>0.47851860283005671</c:v>
                </c:pt>
                <c:pt idx="13">
                  <c:v>0.43556024357553236</c:v>
                </c:pt>
                <c:pt idx="14">
                  <c:v>0.36156643524168397</c:v>
                </c:pt>
                <c:pt idx="15">
                  <c:v>0.29747316088449183</c:v>
                </c:pt>
                <c:pt idx="16">
                  <c:v>0.27273900373559606</c:v>
                </c:pt>
                <c:pt idx="17">
                  <c:v>0.26269707704561868</c:v>
                </c:pt>
                <c:pt idx="18">
                  <c:v>0.2557024991476064</c:v>
                </c:pt>
                <c:pt idx="19">
                  <c:v>0.29238626655170169</c:v>
                </c:pt>
                <c:pt idx="20">
                  <c:v>0.17317506710004216</c:v>
                </c:pt>
                <c:pt idx="21">
                  <c:v>0.20854242808718543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1-40CD-B0C0-BD013ECF87AF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22'!$C$5:$Y$5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22'!$C$47:$Y$47</c:f>
              <c:numCache>
                <c:formatCode>0.00</c:formatCode>
                <c:ptCount val="23"/>
                <c:pt idx="0">
                  <c:v>0.23631518474291935</c:v>
                </c:pt>
                <c:pt idx="1">
                  <c:v>0.24631332986686325</c:v>
                </c:pt>
                <c:pt idx="2">
                  <c:v>0.24521674156232184</c:v>
                </c:pt>
                <c:pt idx="3">
                  <c:v>0.26682787780839612</c:v>
                </c:pt>
                <c:pt idx="4">
                  <c:v>0.30769139509556243</c:v>
                </c:pt>
                <c:pt idx="5">
                  <c:v>0.27272474922561435</c:v>
                </c:pt>
                <c:pt idx="6">
                  <c:v>0.32350669612136601</c:v>
                </c:pt>
                <c:pt idx="7">
                  <c:v>0.35877940355469184</c:v>
                </c:pt>
                <c:pt idx="8">
                  <c:v>0.41424187199178969</c:v>
                </c:pt>
                <c:pt idx="9">
                  <c:v>0.28177749054564483</c:v>
                </c:pt>
                <c:pt idx="10">
                  <c:v>0.28345028458633031</c:v>
                </c:pt>
                <c:pt idx="11">
                  <c:v>0.36922278915501372</c:v>
                </c:pt>
                <c:pt idx="12">
                  <c:v>0.34316703592324194</c:v>
                </c:pt>
                <c:pt idx="13">
                  <c:v>0.37996738459129153</c:v>
                </c:pt>
                <c:pt idx="14">
                  <c:v>0.36554980026352363</c:v>
                </c:pt>
                <c:pt idx="15">
                  <c:v>0.34514765340539455</c:v>
                </c:pt>
                <c:pt idx="16">
                  <c:v>0.39752452139337907</c:v>
                </c:pt>
                <c:pt idx="17">
                  <c:v>0.41949365782907633</c:v>
                </c:pt>
                <c:pt idx="18">
                  <c:v>0.40628919690694576</c:v>
                </c:pt>
                <c:pt idx="19">
                  <c:v>0.44120819112112974</c:v>
                </c:pt>
                <c:pt idx="20">
                  <c:v>0.55259458551288387</c:v>
                </c:pt>
                <c:pt idx="21">
                  <c:v>0.55017975390395857</c:v>
                </c:pt>
                <c:pt idx="22">
                  <c:v>0.62394029088789527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1-40CD-B0C0-BD013ECF8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9349632"/>
        <c:axId val="688795584"/>
      </c:lineChart>
      <c:catAx>
        <c:axId val="6893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88795584"/>
        <c:crosses val="autoZero"/>
        <c:auto val="1"/>
        <c:lblAlgn val="ctr"/>
        <c:lblOffset val="100"/>
        <c:noMultiLvlLbl val="0"/>
      </c:catAx>
      <c:valAx>
        <c:axId val="688795584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25400">
            <a:noFill/>
          </a:ln>
        </c:spPr>
        <c:crossAx val="6893496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23'!$B$2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23'!$A$3:$A$17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23'!$B$3:$B$17</c:f>
              <c:numCache>
                <c:formatCode>0.0</c:formatCode>
                <c:ptCount val="15"/>
                <c:pt idx="0">
                  <c:v>25.715586929295231</c:v>
                </c:pt>
                <c:pt idx="1">
                  <c:v>28.157673901703294</c:v>
                </c:pt>
                <c:pt idx="2">
                  <c:v>27.342213114754099</c:v>
                </c:pt>
                <c:pt idx="3">
                  <c:v>25.584225900681599</c:v>
                </c:pt>
                <c:pt idx="4">
                  <c:v>25.150145962328704</c:v>
                </c:pt>
                <c:pt idx="5">
                  <c:v>22.917490840915736</c:v>
                </c:pt>
                <c:pt idx="6">
                  <c:v>20.37514886859865</c:v>
                </c:pt>
                <c:pt idx="7">
                  <c:v>20.199904046057892</c:v>
                </c:pt>
                <c:pt idx="8">
                  <c:v>22.360738779336547</c:v>
                </c:pt>
                <c:pt idx="9">
                  <c:v>22.434087013305035</c:v>
                </c:pt>
                <c:pt idx="10">
                  <c:v>22.963662719676858</c:v>
                </c:pt>
                <c:pt idx="11">
                  <c:v>21.460954848260549</c:v>
                </c:pt>
                <c:pt idx="12">
                  <c:v>21.536534933162478</c:v>
                </c:pt>
                <c:pt idx="13">
                  <c:v>21.680768757603509</c:v>
                </c:pt>
                <c:pt idx="14">
                  <c:v>21.71360321850641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2-4643-BA14-30374A341D82}"/>
            </c:ext>
          </c:extLst>
        </c:ser>
        <c:ser>
          <c:idx val="1"/>
          <c:order val="1"/>
          <c:tx>
            <c:strRef>
              <c:f>'Datos Gráfico 23'!$C$2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'Datos Gráfico 23'!$A$3:$A$17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23'!$C$3:$C$17</c:f>
              <c:numCache>
                <c:formatCode>0.0</c:formatCode>
                <c:ptCount val="15"/>
                <c:pt idx="0">
                  <c:v>32.975575796252251</c:v>
                </c:pt>
                <c:pt idx="1">
                  <c:v>32.920981482426157</c:v>
                </c:pt>
                <c:pt idx="2">
                  <c:v>28.921233656781013</c:v>
                </c:pt>
                <c:pt idx="3">
                  <c:v>31.079313488445838</c:v>
                </c:pt>
                <c:pt idx="4">
                  <c:v>31.512702525037703</c:v>
                </c:pt>
                <c:pt idx="5">
                  <c:v>32.080209556498964</c:v>
                </c:pt>
                <c:pt idx="6">
                  <c:v>36.423099587507366</c:v>
                </c:pt>
                <c:pt idx="7">
                  <c:v>35.778139476649557</c:v>
                </c:pt>
                <c:pt idx="8">
                  <c:v>31.011492559304553</c:v>
                </c:pt>
                <c:pt idx="9">
                  <c:v>27.444578106203814</c:v>
                </c:pt>
                <c:pt idx="10">
                  <c:v>29.204565721419655</c:v>
                </c:pt>
                <c:pt idx="11">
                  <c:v>30.748054617530464</c:v>
                </c:pt>
                <c:pt idx="12">
                  <c:v>24.738596411122781</c:v>
                </c:pt>
                <c:pt idx="13">
                  <c:v>24.302290471466161</c:v>
                </c:pt>
                <c:pt idx="14">
                  <c:v>27.404238771145245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2-4643-BA14-30374A341D82}"/>
            </c:ext>
          </c:extLst>
        </c:ser>
        <c:ser>
          <c:idx val="2"/>
          <c:order val="2"/>
          <c:tx>
            <c:strRef>
              <c:f>'Datos Gráfico 23'!$D$2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'Datos Gráfico 23'!$A$3:$A$17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23'!$D$3:$D$17</c:f>
              <c:numCache>
                <c:formatCode>0.0</c:formatCode>
                <c:ptCount val="15"/>
                <c:pt idx="0">
                  <c:v>18.628901050140513</c:v>
                </c:pt>
                <c:pt idx="1">
                  <c:v>19.193329947519892</c:v>
                </c:pt>
                <c:pt idx="2">
                  <c:v>19.050568447711068</c:v>
                </c:pt>
                <c:pt idx="3">
                  <c:v>18.617521144408478</c:v>
                </c:pt>
                <c:pt idx="4">
                  <c:v>17.676080515748382</c:v>
                </c:pt>
                <c:pt idx="5">
                  <c:v>15.826247285871979</c:v>
                </c:pt>
                <c:pt idx="6">
                  <c:v>16.591306444806172</c:v>
                </c:pt>
                <c:pt idx="7">
                  <c:v>15.662650602409638</c:v>
                </c:pt>
                <c:pt idx="8">
                  <c:v>15.538574368922852</c:v>
                </c:pt>
                <c:pt idx="9">
                  <c:v>16.139555850811426</c:v>
                </c:pt>
                <c:pt idx="10">
                  <c:v>15.316808558728246</c:v>
                </c:pt>
                <c:pt idx="11">
                  <c:v>14.945445318447094</c:v>
                </c:pt>
                <c:pt idx="12">
                  <c:v>13.835313548937076</c:v>
                </c:pt>
                <c:pt idx="13">
                  <c:v>15.50737297748341</c:v>
                </c:pt>
                <c:pt idx="14">
                  <c:v>16.945188001901283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2-4643-BA14-30374A341D82}"/>
            </c:ext>
          </c:extLst>
        </c:ser>
        <c:ser>
          <c:idx val="4"/>
          <c:order val="3"/>
          <c:tx>
            <c:strRef>
              <c:f>'Datos Gráfico 23'!$F$2</c:f>
              <c:strCache>
                <c:ptCount val="1"/>
                <c:pt idx="0">
                  <c:v>UE 28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23'!$A$3:$A$17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23'!$F$3:$F$17</c:f>
              <c:numCache>
                <c:formatCode>0.0</c:formatCode>
                <c:ptCount val="15"/>
                <c:pt idx="0">
                  <c:v>24.6191916962036</c:v>
                </c:pt>
                <c:pt idx="1">
                  <c:v>24.852477114017145</c:v>
                </c:pt>
                <c:pt idx="2">
                  <c:v>25.281308969649434</c:v>
                </c:pt>
                <c:pt idx="3">
                  <c:v>25.23792777545772</c:v>
                </c:pt>
                <c:pt idx="4">
                  <c:v>26.076529449376036</c:v>
                </c:pt>
                <c:pt idx="5">
                  <c:v>24.9212059044327</c:v>
                </c:pt>
                <c:pt idx="6">
                  <c:v>26.064646717305102</c:v>
                </c:pt>
                <c:pt idx="7">
                  <c:v>25.876839300196963</c:v>
                </c:pt>
                <c:pt idx="8">
                  <c:v>24.891921971230641</c:v>
                </c:pt>
                <c:pt idx="9">
                  <c:v>24.605194856428479</c:v>
                </c:pt>
                <c:pt idx="10">
                  <c:v>25.245745478785835</c:v>
                </c:pt>
                <c:pt idx="11">
                  <c:v>25.529423904335356</c:v>
                </c:pt>
                <c:pt idx="12">
                  <c:v>24.586240660641899</c:v>
                </c:pt>
                <c:pt idx="13">
                  <c:v>25.081850293853833</c:v>
                </c:pt>
                <c:pt idx="14">
                  <c:v>26.623233152866142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A2-4643-BA14-30374A341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94608"/>
        <c:axId val="299834480"/>
      </c:lineChart>
      <c:catAx>
        <c:axId val="12219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99834480"/>
        <c:crosses val="autoZero"/>
        <c:auto val="1"/>
        <c:lblAlgn val="ctr"/>
        <c:lblOffset val="100"/>
        <c:noMultiLvlLbl val="0"/>
      </c:catAx>
      <c:valAx>
        <c:axId val="299834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% del total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2219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24'!$B$2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'Datos Gráfico 24'!$A$3:$A$17</c15:sqref>
                  </c15:fullRef>
                </c:ext>
              </c:extLst>
              <c:f>'Datos Gráfico 24'!$A$3:$A$17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'Datos Gráfico 24'!$B$3:$B$17</c15:sqref>
                  </c15:fullRef>
                </c:ext>
              </c:extLst>
              <c:f>'Datos Gráfico 24'!$B$3:$B$17</c:f>
              <c:numCache>
                <c:formatCode>0.0</c:formatCode>
                <c:ptCount val="15"/>
                <c:pt idx="0">
                  <c:v>14.810429238301264</c:v>
                </c:pt>
                <c:pt idx="1">
                  <c:v>15.365947699076909</c:v>
                </c:pt>
                <c:pt idx="2">
                  <c:v>15.704918032786885</c:v>
                </c:pt>
                <c:pt idx="3">
                  <c:v>15.97289840960727</c:v>
                </c:pt>
                <c:pt idx="4">
                  <c:v>14.901173276807794</c:v>
                </c:pt>
                <c:pt idx="5">
                  <c:v>14.872976831386849</c:v>
                </c:pt>
                <c:pt idx="6">
                  <c:v>16.990869392616119</c:v>
                </c:pt>
                <c:pt idx="7">
                  <c:v>16.520070366224214</c:v>
                </c:pt>
                <c:pt idx="8">
                  <c:v>14.201601894643357</c:v>
                </c:pt>
                <c:pt idx="9">
                  <c:v>15.391396620684025</c:v>
                </c:pt>
                <c:pt idx="10">
                  <c:v>14.429043764353308</c:v>
                </c:pt>
                <c:pt idx="11">
                  <c:v>13.004256106587713</c:v>
                </c:pt>
                <c:pt idx="12">
                  <c:v>12.598654512624865</c:v>
                </c:pt>
                <c:pt idx="13">
                  <c:v>12.03712563391063</c:v>
                </c:pt>
                <c:pt idx="14">
                  <c:v>11.591651998994216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C-4F24-B995-A5EBBC6CB83C}"/>
            </c:ext>
          </c:extLst>
        </c:ser>
        <c:ser>
          <c:idx val="1"/>
          <c:order val="1"/>
          <c:tx>
            <c:strRef>
              <c:f>'Datos Gráfico 24'!$C$2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'Datos Gráfico 24'!$A$3:$A$17</c15:sqref>
                  </c15:fullRef>
                </c:ext>
              </c:extLst>
              <c:f>'Datos Gráfico 24'!$A$3:$A$17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'Datos Gráfico 24'!$C$3:$C$19</c15:sqref>
                  </c15:fullRef>
                </c:ext>
              </c:extLst>
              <c:f>'Datos Gráfico 24'!$C$3:$C$17</c:f>
              <c:numCache>
                <c:formatCode>0.0</c:formatCode>
                <c:ptCount val="15"/>
                <c:pt idx="0">
                  <c:v>6.5962754539653075</c:v>
                </c:pt>
                <c:pt idx="1">
                  <c:v>5.8970565729735247</c:v>
                </c:pt>
                <c:pt idx="2">
                  <c:v>6.6694000273336069</c:v>
                </c:pt>
                <c:pt idx="3">
                  <c:v>6.502437670934242</c:v>
                </c:pt>
                <c:pt idx="4">
                  <c:v>6.6780093577201187</c:v>
                </c:pt>
                <c:pt idx="5">
                  <c:v>6.1277210730737961</c:v>
                </c:pt>
                <c:pt idx="6">
                  <c:v>5.3270477312905129</c:v>
                </c:pt>
                <c:pt idx="7">
                  <c:v>5.105796919994992</c:v>
                </c:pt>
                <c:pt idx="8">
                  <c:v>5.0243111831442464</c:v>
                </c:pt>
                <c:pt idx="9">
                  <c:v>5.4820415879017013</c:v>
                </c:pt>
                <c:pt idx="10">
                  <c:v>5.2256108435883712</c:v>
                </c:pt>
                <c:pt idx="11">
                  <c:v>4.4119806195859637</c:v>
                </c:pt>
                <c:pt idx="12">
                  <c:v>5.0728277247614262</c:v>
                </c:pt>
                <c:pt idx="13">
                  <c:v>5.6075572617866536</c:v>
                </c:pt>
                <c:pt idx="14">
                  <c:v>5.949834726813144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C-4F24-B995-A5EBBC6CB83C}"/>
            </c:ext>
          </c:extLst>
        </c:ser>
        <c:ser>
          <c:idx val="2"/>
          <c:order val="2"/>
          <c:tx>
            <c:strRef>
              <c:f>'Datos Gráfico 24'!$D$2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'Datos Gráfico 24'!$A$3:$A$17</c15:sqref>
                  </c15:fullRef>
                </c:ext>
              </c:extLst>
              <c:f>'Datos Gráfico 24'!$A$3:$A$17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'Datos Gráfico 24'!$D$3:$D$17</c15:sqref>
                  </c15:fullRef>
                </c:ext>
              </c:extLst>
              <c:f>'Datos Gráfico 24'!$D$3:$D$17</c:f>
              <c:numCache>
                <c:formatCode>0.0</c:formatCode>
                <c:ptCount val="15"/>
                <c:pt idx="0">
                  <c:v>9.5059902381304546</c:v>
                </c:pt>
                <c:pt idx="1">
                  <c:v>9.1826082049545743</c:v>
                </c:pt>
                <c:pt idx="2">
                  <c:v>9.10617447077931</c:v>
                </c:pt>
                <c:pt idx="3">
                  <c:v>9.2043437402109216</c:v>
                </c:pt>
                <c:pt idx="4">
                  <c:v>10.093714634487494</c:v>
                </c:pt>
                <c:pt idx="5">
                  <c:v>11.100328727907907</c:v>
                </c:pt>
                <c:pt idx="6">
                  <c:v>11.182251160547416</c:v>
                </c:pt>
                <c:pt idx="7">
                  <c:v>10.572503646324872</c:v>
                </c:pt>
                <c:pt idx="8">
                  <c:v>10.055832879888333</c:v>
                </c:pt>
                <c:pt idx="9">
                  <c:v>9.671870551390338</c:v>
                </c:pt>
                <c:pt idx="10">
                  <c:v>10.134609106205581</c:v>
                </c:pt>
                <c:pt idx="11">
                  <c:v>10.504947982745495</c:v>
                </c:pt>
                <c:pt idx="12">
                  <c:v>9.8073951728914697</c:v>
                </c:pt>
                <c:pt idx="13">
                  <c:v>10.187877286535679</c:v>
                </c:pt>
                <c:pt idx="14">
                  <c:v>9.9679783854101522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C-4F24-B995-A5EBBC6CB83C}"/>
            </c:ext>
          </c:extLst>
        </c:ser>
        <c:ser>
          <c:idx val="4"/>
          <c:order val="3"/>
          <c:tx>
            <c:strRef>
              <c:f>'Datos Gráfico 24'!$F$2</c:f>
              <c:strCache>
                <c:ptCount val="1"/>
                <c:pt idx="0">
                  <c:v>UE 28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'Datos Gráfico 24'!$A$3:$A$17</c15:sqref>
                  </c15:fullRef>
                </c:ext>
              </c:extLst>
              <c:f>'Datos Gráfico 24'!$A$3:$A$17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'Datos Gráfico 24'!$F$3:$F$17</c15:sqref>
                  </c15:fullRef>
                </c:ext>
              </c:extLst>
              <c:f>'Datos Gráfico 24'!$F$3:$F$17</c:f>
              <c:numCache>
                <c:formatCode>0.0</c:formatCode>
                <c:ptCount val="15"/>
                <c:pt idx="0">
                  <c:v>11.958871005048167</c:v>
                </c:pt>
                <c:pt idx="1">
                  <c:v>10.500683078942515</c:v>
                </c:pt>
                <c:pt idx="2">
                  <c:v>10.414489259952076</c:v>
                </c:pt>
                <c:pt idx="3">
                  <c:v>10.529576245352057</c:v>
                </c:pt>
                <c:pt idx="4">
                  <c:v>10.022731719320751</c:v>
                </c:pt>
                <c:pt idx="5">
                  <c:v>9.8007328420272533</c:v>
                </c:pt>
                <c:pt idx="6">
                  <c:v>10.697269702223116</c:v>
                </c:pt>
                <c:pt idx="7">
                  <c:v>10.975970339473989</c:v>
                </c:pt>
                <c:pt idx="8">
                  <c:v>10.839715441847055</c:v>
                </c:pt>
                <c:pt idx="9">
                  <c:v>10.76785789636504</c:v>
                </c:pt>
                <c:pt idx="10">
                  <c:v>11.246219816482064</c:v>
                </c:pt>
                <c:pt idx="11">
                  <c:v>11.042384288700577</c:v>
                </c:pt>
                <c:pt idx="12">
                  <c:v>11.27938864941553</c:v>
                </c:pt>
                <c:pt idx="13">
                  <c:v>10.235287246454025</c:v>
                </c:pt>
                <c:pt idx="14">
                  <c:v>10.010449019656644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BC-4F24-B995-A5EBBC6C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417920"/>
        <c:axId val="2034376128"/>
      </c:lineChart>
      <c:catAx>
        <c:axId val="19441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34376128"/>
        <c:crosses val="autoZero"/>
        <c:auto val="1"/>
        <c:lblAlgn val="ctr"/>
        <c:lblOffset val="100"/>
        <c:noMultiLvlLbl val="0"/>
      </c:catAx>
      <c:valAx>
        <c:axId val="203437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% del total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4417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25'!$B$2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25'!$A$3:$A$17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25'!$B$3:$B$17</c:f>
              <c:numCache>
                <c:formatCode>0.0</c:formatCode>
                <c:ptCount val="15"/>
                <c:pt idx="0">
                  <c:v>22.766708413981554</c:v>
                </c:pt>
                <c:pt idx="1">
                  <c:v>22.800571545213309</c:v>
                </c:pt>
                <c:pt idx="2">
                  <c:v>21.989754098360656</c:v>
                </c:pt>
                <c:pt idx="3">
                  <c:v>22.947095098993834</c:v>
                </c:pt>
                <c:pt idx="4">
                  <c:v>22.950484371804169</c:v>
                </c:pt>
                <c:pt idx="5">
                  <c:v>23.412855398269663</c:v>
                </c:pt>
                <c:pt idx="6">
                  <c:v>23.785893873230119</c:v>
                </c:pt>
                <c:pt idx="7">
                  <c:v>24.038061730369424</c:v>
                </c:pt>
                <c:pt idx="8">
                  <c:v>26.212522408433795</c:v>
                </c:pt>
                <c:pt idx="9">
                  <c:v>26.489266182352463</c:v>
                </c:pt>
                <c:pt idx="10">
                  <c:v>27.069726533869733</c:v>
                </c:pt>
                <c:pt idx="11">
                  <c:v>26.884406612385888</c:v>
                </c:pt>
                <c:pt idx="12">
                  <c:v>27.101959984855988</c:v>
                </c:pt>
                <c:pt idx="13">
                  <c:v>26.831335347266837</c:v>
                </c:pt>
                <c:pt idx="14">
                  <c:v>25.736736233341716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E-4D20-8BA1-C6CBEE096B83}"/>
            </c:ext>
          </c:extLst>
        </c:ser>
        <c:ser>
          <c:idx val="1"/>
          <c:order val="1"/>
          <c:tx>
            <c:strRef>
              <c:f>'Datos Gráfico 25'!$C$2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'Datos Gráfico 25'!$A$3:$A$17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25'!$C$3:$C$17</c:f>
              <c:numCache>
                <c:formatCode>0.0</c:formatCode>
                <c:ptCount val="15"/>
                <c:pt idx="0">
                  <c:v>14.088878575158089</c:v>
                </c:pt>
                <c:pt idx="1">
                  <c:v>13.452022649594451</c:v>
                </c:pt>
                <c:pt idx="2">
                  <c:v>13.714637146371464</c:v>
                </c:pt>
                <c:pt idx="3">
                  <c:v>13.078203654524556</c:v>
                </c:pt>
                <c:pt idx="4">
                  <c:v>14.427129654692394</c:v>
                </c:pt>
                <c:pt idx="5">
                  <c:v>14.27513323096378</c:v>
                </c:pt>
                <c:pt idx="6">
                  <c:v>15.545079552150854</c:v>
                </c:pt>
                <c:pt idx="7">
                  <c:v>19.018404907975459</c:v>
                </c:pt>
                <c:pt idx="8">
                  <c:v>26.793870635037571</c:v>
                </c:pt>
                <c:pt idx="9">
                  <c:v>29.549750816291461</c:v>
                </c:pt>
                <c:pt idx="10">
                  <c:v>29.935794542536115</c:v>
                </c:pt>
                <c:pt idx="11">
                  <c:v>25.436793422404932</c:v>
                </c:pt>
                <c:pt idx="12">
                  <c:v>30.825076480526004</c:v>
                </c:pt>
                <c:pt idx="13">
                  <c:v>29.586334814303584</c:v>
                </c:pt>
                <c:pt idx="14">
                  <c:v>27.369239743340462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E-4D20-8BA1-C6CBEE096B83}"/>
            </c:ext>
          </c:extLst>
        </c:ser>
        <c:ser>
          <c:idx val="2"/>
          <c:order val="2"/>
          <c:tx>
            <c:strRef>
              <c:f>'Datos Gráfico 25'!$D$2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'Datos Gráfico 25'!$A$3:$A$17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25'!$D$3:$D$17</c:f>
              <c:numCache>
                <c:formatCode>0.0</c:formatCode>
                <c:ptCount val="15"/>
                <c:pt idx="0">
                  <c:v>15.765419316669131</c:v>
                </c:pt>
                <c:pt idx="1">
                  <c:v>16.236386208453247</c:v>
                </c:pt>
                <c:pt idx="2">
                  <c:v>15.6040961268478</c:v>
                </c:pt>
                <c:pt idx="3">
                  <c:v>15.713428004594341</c:v>
                </c:pt>
                <c:pt idx="4">
                  <c:v>15.453377923019213</c:v>
                </c:pt>
                <c:pt idx="5">
                  <c:v>16.121010686689552</c:v>
                </c:pt>
                <c:pt idx="6">
                  <c:v>16.895158859347681</c:v>
                </c:pt>
                <c:pt idx="7">
                  <c:v>18.066160879530329</c:v>
                </c:pt>
                <c:pt idx="8">
                  <c:v>16.404457167191087</c:v>
                </c:pt>
                <c:pt idx="9">
                  <c:v>16.826421182499764</c:v>
                </c:pt>
                <c:pt idx="10">
                  <c:v>17.382405384364247</c:v>
                </c:pt>
                <c:pt idx="11">
                  <c:v>19.00265762096182</c:v>
                </c:pt>
                <c:pt idx="12">
                  <c:v>19.003409877990304</c:v>
                </c:pt>
                <c:pt idx="13">
                  <c:v>19.182779436498521</c:v>
                </c:pt>
                <c:pt idx="14">
                  <c:v>18.025917494308658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E-4D20-8BA1-C6CBEE096B83}"/>
            </c:ext>
          </c:extLst>
        </c:ser>
        <c:ser>
          <c:idx val="4"/>
          <c:order val="3"/>
          <c:tx>
            <c:strRef>
              <c:f>'Datos Gráfico 25'!$F$2</c:f>
              <c:strCache>
                <c:ptCount val="1"/>
                <c:pt idx="0">
                  <c:v>UE 28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25'!$A$3:$A$17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25'!$F$3:$F$17</c:f>
              <c:numCache>
                <c:formatCode>0.0</c:formatCode>
                <c:ptCount val="15"/>
                <c:pt idx="0">
                  <c:v>12.907722387774783</c:v>
                </c:pt>
                <c:pt idx="1">
                  <c:v>12.616038271883259</c:v>
                </c:pt>
                <c:pt idx="2">
                  <c:v>12.37086994285527</c:v>
                </c:pt>
                <c:pt idx="3">
                  <c:v>12.307667681863402</c:v>
                </c:pt>
                <c:pt idx="4">
                  <c:v>12.364930266310507</c:v>
                </c:pt>
                <c:pt idx="5">
                  <c:v>12.841729423090568</c:v>
                </c:pt>
                <c:pt idx="6">
                  <c:v>13.935127099457203</c:v>
                </c:pt>
                <c:pt idx="7">
                  <c:v>14.811284903255704</c:v>
                </c:pt>
                <c:pt idx="8">
                  <c:v>15.6183247529385</c:v>
                </c:pt>
                <c:pt idx="9">
                  <c:v>16.212921749069995</c:v>
                </c:pt>
                <c:pt idx="10">
                  <c:v>16.08985673732769</c:v>
                </c:pt>
                <c:pt idx="11">
                  <c:v>15.998483501118244</c:v>
                </c:pt>
                <c:pt idx="12">
                  <c:v>16.649129067428589</c:v>
                </c:pt>
                <c:pt idx="13">
                  <c:v>16.28703325151865</c:v>
                </c:pt>
                <c:pt idx="14">
                  <c:v>17.451325602019413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E-4D20-8BA1-C6CBEE096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94608"/>
        <c:axId val="299834480"/>
      </c:lineChart>
      <c:catAx>
        <c:axId val="12219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99834480"/>
        <c:crosses val="autoZero"/>
        <c:auto val="1"/>
        <c:lblAlgn val="ctr"/>
        <c:lblOffset val="100"/>
        <c:noMultiLvlLbl val="0"/>
      </c:catAx>
      <c:valAx>
        <c:axId val="299834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% del total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2219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26'!$B$2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26'!$A$3:$A$17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26'!$B$3:$B$17</c:f>
              <c:numCache>
                <c:formatCode>0.0</c:formatCode>
                <c:ptCount val="15"/>
                <c:pt idx="0">
                  <c:v>1.1203461231925311</c:v>
                </c:pt>
                <c:pt idx="1">
                  <c:v>1.0750493297951964</c:v>
                </c:pt>
                <c:pt idx="2">
                  <c:v>0.66598360655737709</c:v>
                </c:pt>
                <c:pt idx="3">
                  <c:v>1.2049659201557936</c:v>
                </c:pt>
                <c:pt idx="4">
                  <c:v>1.0096502482289285</c:v>
                </c:pt>
                <c:pt idx="5">
                  <c:v>0.63296582328557427</c:v>
                </c:pt>
                <c:pt idx="6">
                  <c:v>0.94118036257774251</c:v>
                </c:pt>
                <c:pt idx="7">
                  <c:v>1.185031185031185</c:v>
                </c:pt>
                <c:pt idx="8">
                  <c:v>1.1084979359571074</c:v>
                </c:pt>
                <c:pt idx="9">
                  <c:v>1.1248061382744265</c:v>
                </c:pt>
                <c:pt idx="10">
                  <c:v>1.2997377722038537</c:v>
                </c:pt>
                <c:pt idx="11">
                  <c:v>1.0640266469282014</c:v>
                </c:pt>
                <c:pt idx="12">
                  <c:v>0.99018551416838974</c:v>
                </c:pt>
                <c:pt idx="13">
                  <c:v>0.98418469866178215</c:v>
                </c:pt>
                <c:pt idx="14">
                  <c:v>1.0384712094543627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6-4EAB-ADD2-DEBADD94F122}"/>
            </c:ext>
          </c:extLst>
        </c:ser>
        <c:ser>
          <c:idx val="1"/>
          <c:order val="1"/>
          <c:tx>
            <c:strRef>
              <c:f>'Datos Gráfico 26'!$C$2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'Datos Gráfico 26'!$A$3:$A$17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26'!$C$3:$C$17</c:f>
              <c:numCache>
                <c:formatCode>0.0</c:formatCode>
                <c:ptCount val="15"/>
                <c:pt idx="0">
                  <c:v>4.7920171723617795</c:v>
                </c:pt>
                <c:pt idx="1">
                  <c:v>4.8308932306279653</c:v>
                </c:pt>
                <c:pt idx="2">
                  <c:v>5.3961095166507222</c:v>
                </c:pt>
                <c:pt idx="3">
                  <c:v>4.9050695628047087</c:v>
                </c:pt>
                <c:pt idx="4">
                  <c:v>5.5198948223193227</c:v>
                </c:pt>
                <c:pt idx="5">
                  <c:v>5.0275494535272331</c:v>
                </c:pt>
                <c:pt idx="6">
                  <c:v>4.1818896091141227</c:v>
                </c:pt>
                <c:pt idx="7">
                  <c:v>4.5048203330411916</c:v>
                </c:pt>
                <c:pt idx="8">
                  <c:v>3.7534993369677325</c:v>
                </c:pt>
                <c:pt idx="9">
                  <c:v>3.6561264822134389</c:v>
                </c:pt>
                <c:pt idx="10">
                  <c:v>3.910290708043517</c:v>
                </c:pt>
                <c:pt idx="11">
                  <c:v>3.6338276317721334</c:v>
                </c:pt>
                <c:pt idx="12">
                  <c:v>3.8628373133646865</c:v>
                </c:pt>
                <c:pt idx="13">
                  <c:v>4.3954621921235386</c:v>
                </c:pt>
                <c:pt idx="14">
                  <c:v>4.7715341240521099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6-4EAB-ADD2-DEBADD94F122}"/>
            </c:ext>
          </c:extLst>
        </c:ser>
        <c:ser>
          <c:idx val="2"/>
          <c:order val="2"/>
          <c:tx>
            <c:strRef>
              <c:f>'Datos Gráfico 26'!$D$2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'Datos Gráfico 26'!$A$3:$A$17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26'!$D$3:$D$17</c:f>
              <c:numCache>
                <c:formatCode>0.0</c:formatCode>
                <c:ptCount val="15"/>
                <c:pt idx="0">
                  <c:v>8.3434403194793667</c:v>
                </c:pt>
                <c:pt idx="1">
                  <c:v>9.0302466000790016</c:v>
                </c:pt>
                <c:pt idx="2">
                  <c:v>9.2699644892228914</c:v>
                </c:pt>
                <c:pt idx="3">
                  <c:v>7.7894956667014723</c:v>
                </c:pt>
                <c:pt idx="4">
                  <c:v>7.4793687931538724</c:v>
                </c:pt>
                <c:pt idx="5">
                  <c:v>7.0258008952073654</c:v>
                </c:pt>
                <c:pt idx="6">
                  <c:v>7.1115934165310186</c:v>
                </c:pt>
                <c:pt idx="7">
                  <c:v>8.6935738886369478</c:v>
                </c:pt>
                <c:pt idx="8">
                  <c:v>8.8043246823913499</c:v>
                </c:pt>
                <c:pt idx="9">
                  <c:v>7.4368890576065292</c:v>
                </c:pt>
                <c:pt idx="10">
                  <c:v>8.3138702629398029</c:v>
                </c:pt>
                <c:pt idx="11">
                  <c:v>7.1435248868173984</c:v>
                </c:pt>
                <c:pt idx="12">
                  <c:v>6.7984442431669239</c:v>
                </c:pt>
                <c:pt idx="13">
                  <c:v>6.4094707884066286</c:v>
                </c:pt>
                <c:pt idx="14">
                  <c:v>6.1016185925499711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6-4EAB-ADD2-DEBADD94F122}"/>
            </c:ext>
          </c:extLst>
        </c:ser>
        <c:ser>
          <c:idx val="4"/>
          <c:order val="3"/>
          <c:tx>
            <c:strRef>
              <c:f>'Datos Gráfico 26'!$F$2</c:f>
              <c:strCache>
                <c:ptCount val="1"/>
                <c:pt idx="0">
                  <c:v>UE 28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26'!$A$3:$A$17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'Datos Gráfico 26'!$F$3:$F$17</c:f>
              <c:numCache>
                <c:formatCode>0.0</c:formatCode>
                <c:ptCount val="15"/>
                <c:pt idx="0">
                  <c:v>6.8530562746633139</c:v>
                </c:pt>
                <c:pt idx="1">
                  <c:v>6.7490470143205989</c:v>
                </c:pt>
                <c:pt idx="2">
                  <c:v>6.5180776946627281</c:v>
                </c:pt>
                <c:pt idx="3">
                  <c:v>6.2954461402615172</c:v>
                </c:pt>
                <c:pt idx="4">
                  <c:v>6.476242854456709</c:v>
                </c:pt>
                <c:pt idx="5">
                  <c:v>6.4000821666054932</c:v>
                </c:pt>
                <c:pt idx="6">
                  <c:v>6.4159979847517006</c:v>
                </c:pt>
                <c:pt idx="7">
                  <c:v>6.4573745800023179</c:v>
                </c:pt>
                <c:pt idx="8">
                  <c:v>6.8892311231718235</c:v>
                </c:pt>
                <c:pt idx="9">
                  <c:v>6.6516074472475815</c:v>
                </c:pt>
                <c:pt idx="10">
                  <c:v>6.9368960063401204</c:v>
                </c:pt>
                <c:pt idx="11">
                  <c:v>6.4749400878595456</c:v>
                </c:pt>
                <c:pt idx="12">
                  <c:v>5.9051290377945334</c:v>
                </c:pt>
                <c:pt idx="13">
                  <c:v>5.9462843646589061</c:v>
                </c:pt>
                <c:pt idx="14">
                  <c:v>5.4140593240580284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D6-4EAB-ADD2-DEBADD94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746688"/>
        <c:axId val="404572704"/>
      </c:lineChart>
      <c:catAx>
        <c:axId val="4387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04572704"/>
        <c:crosses val="autoZero"/>
        <c:auto val="1"/>
        <c:lblAlgn val="ctr"/>
        <c:lblOffset val="100"/>
        <c:noMultiLvlLbl val="0"/>
      </c:catAx>
      <c:valAx>
        <c:axId val="40457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% del total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387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1199181521142"/>
          <c:y val="5.1157076393224706E-2"/>
          <c:w val="0.81834209727642193"/>
          <c:h val="0.78654295874090041"/>
        </c:manualLayout>
      </c:layout>
      <c:lineChart>
        <c:grouping val="standard"/>
        <c:varyColors val="0"/>
        <c:ser>
          <c:idx val="1"/>
          <c:order val="0"/>
          <c:tx>
            <c:v>Spain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27'!$C$4:$Y$4</c:f>
              <c:numCache>
                <c:formatCode>#,##0</c:formatCode>
                <c:ptCount val="23"/>
                <c:pt idx="0">
                  <c:v>85082.222513032597</c:v>
                </c:pt>
                <c:pt idx="1">
                  <c:v>87909.391568007763</c:v>
                </c:pt>
                <c:pt idx="2">
                  <c:v>90393.408812746842</c:v>
                </c:pt>
                <c:pt idx="3">
                  <c:v>93871.133204552447</c:v>
                </c:pt>
                <c:pt idx="4">
                  <c:v>96201.07394117178</c:v>
                </c:pt>
                <c:pt idx="5">
                  <c:v>98662.689864810527</c:v>
                </c:pt>
                <c:pt idx="6">
                  <c:v>101655.81557741869</c:v>
                </c:pt>
                <c:pt idx="7">
                  <c:v>105887.62722145631</c:v>
                </c:pt>
                <c:pt idx="8">
                  <c:v>110262.69514202575</c:v>
                </c:pt>
                <c:pt idx="9">
                  <c:v>113879.80715533561</c:v>
                </c:pt>
                <c:pt idx="10">
                  <c:v>118045.96369046655</c:v>
                </c:pt>
                <c:pt idx="11">
                  <c:v>121678.30765239017</c:v>
                </c:pt>
                <c:pt idx="12">
                  <c:v>124427.1404684466</c:v>
                </c:pt>
                <c:pt idx="13">
                  <c:v>127463.42720714993</c:v>
                </c:pt>
                <c:pt idx="14">
                  <c:v>131563.58867135347</c:v>
                </c:pt>
                <c:pt idx="15">
                  <c:v>133937.93938363891</c:v>
                </c:pt>
                <c:pt idx="16">
                  <c:v>134314.99002330308</c:v>
                </c:pt>
                <c:pt idx="17">
                  <c:v>134073.98918928957</c:v>
                </c:pt>
                <c:pt idx="18">
                  <c:v>133239.79091497918</c:v>
                </c:pt>
                <c:pt idx="19">
                  <c:v>132185.98819770874</c:v>
                </c:pt>
                <c:pt idx="20">
                  <c:v>131115.96296344188</c:v>
                </c:pt>
                <c:pt idx="21">
                  <c:v>129821.74841736149</c:v>
                </c:pt>
                <c:pt idx="22">
                  <c:v>128219.02204089175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2-4936-9C17-850C1424CF11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27'!$C$20:$Y$20</c:f>
              <c:numCache>
                <c:formatCode>#,##0</c:formatCode>
                <c:ptCount val="23"/>
                <c:pt idx="0">
                  <c:v>674898</c:v>
                </c:pt>
                <c:pt idx="1">
                  <c:v>656286</c:v>
                </c:pt>
                <c:pt idx="2">
                  <c:v>636906</c:v>
                </c:pt>
                <c:pt idx="3">
                  <c:v>617982</c:v>
                </c:pt>
                <c:pt idx="4">
                  <c:v>610625</c:v>
                </c:pt>
                <c:pt idx="5">
                  <c:v>577129</c:v>
                </c:pt>
                <c:pt idx="6">
                  <c:v>576319</c:v>
                </c:pt>
                <c:pt idx="7">
                  <c:v>565186</c:v>
                </c:pt>
                <c:pt idx="8">
                  <c:v>559726</c:v>
                </c:pt>
                <c:pt idx="9">
                  <c:v>543636</c:v>
                </c:pt>
                <c:pt idx="10">
                  <c:v>520292</c:v>
                </c:pt>
                <c:pt idx="11">
                  <c:v>504324</c:v>
                </c:pt>
                <c:pt idx="12">
                  <c:v>495277</c:v>
                </c:pt>
                <c:pt idx="13">
                  <c:v>471787</c:v>
                </c:pt>
                <c:pt idx="14">
                  <c:v>496410</c:v>
                </c:pt>
                <c:pt idx="15">
                  <c:v>475484</c:v>
                </c:pt>
                <c:pt idx="16">
                  <c:v>448737</c:v>
                </c:pt>
                <c:pt idx="17">
                  <c:v>435984</c:v>
                </c:pt>
                <c:pt idx="18">
                  <c:v>442814</c:v>
                </c:pt>
                <c:pt idx="19">
                  <c:v>449227</c:v>
                </c:pt>
                <c:pt idx="20">
                  <c:v>474027</c:v>
                </c:pt>
                <c:pt idx="21">
                  <c:v>480198</c:v>
                </c:pt>
                <c:pt idx="22">
                  <c:v>462483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2-4936-9C17-850C1424CF11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27'!$C$28:$Y$28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599749</c:v>
                </c:pt>
                <c:pt idx="6">
                  <c:v>597742</c:v>
                </c:pt>
                <c:pt idx="7">
                  <c:v>594476</c:v>
                </c:pt>
                <c:pt idx="8">
                  <c:v>591465</c:v>
                </c:pt>
                <c:pt idx="9">
                  <c:v>588752</c:v>
                </c:pt>
                <c:pt idx="10">
                  <c:v>587882</c:v>
                </c:pt>
                <c:pt idx="11">
                  <c:v>588904</c:v>
                </c:pt>
                <c:pt idx="12">
                  <c:v>580997</c:v>
                </c:pt>
                <c:pt idx="13">
                  <c:v>578062</c:v>
                </c:pt>
                <c:pt idx="14">
                  <c:v>570931</c:v>
                </c:pt>
                <c:pt idx="15">
                  <c:v>567971</c:v>
                </c:pt>
                <c:pt idx="16">
                  <c:v>563044</c:v>
                </c:pt>
                <c:pt idx="17">
                  <c:v>555384</c:v>
                </c:pt>
                <c:pt idx="18">
                  <c:v>545488</c:v>
                </c:pt>
                <c:pt idx="19">
                  <c:v>536604</c:v>
                </c:pt>
                <c:pt idx="20">
                  <c:v>526452</c:v>
                </c:pt>
                <c:pt idx="21">
                  <c:v>520558</c:v>
                </c:pt>
                <c:pt idx="22">
                  <c:v>513971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2-4936-9C17-850C1424CF11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27'!$C$36:$Y$36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E2-4936-9C17-850C1424CF11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27'!$C$44:$Y$44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204883</c:v>
                </c:pt>
                <c:pt idx="19">
                  <c:v>201977</c:v>
                </c:pt>
                <c:pt idx="20">
                  <c:v>200556</c:v>
                </c:pt>
                <c:pt idx="21">
                  <c:v>207826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E2-4936-9C17-850C1424C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767232"/>
        <c:axId val="676691264"/>
      </c:lineChart>
      <c:catAx>
        <c:axId val="67676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6691264"/>
        <c:crosses val="autoZero"/>
        <c:auto val="1"/>
        <c:lblAlgn val="ctr"/>
        <c:lblOffset val="100"/>
        <c:noMultiLvlLbl val="0"/>
      </c:catAx>
      <c:valAx>
        <c:axId val="676691264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676767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Spain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27'!$C$6:$Y$6</c:f>
              <c:numCache>
                <c:formatCode>#,##0</c:formatCode>
                <c:ptCount val="23"/>
                <c:pt idx="0">
                  <c:v>5478.4635781480101</c:v>
                </c:pt>
                <c:pt idx="1">
                  <c:v>5809.3334020120974</c:v>
                </c:pt>
                <c:pt idx="2">
                  <c:v>6247.1907221179554</c:v>
                </c:pt>
                <c:pt idx="3">
                  <c:v>6698.7321641970739</c:v>
                </c:pt>
                <c:pt idx="4">
                  <c:v>7081.8717572311907</c:v>
                </c:pt>
                <c:pt idx="5">
                  <c:v>7462.5763830533488</c:v>
                </c:pt>
                <c:pt idx="6">
                  <c:v>8344.9362244226904</c:v>
                </c:pt>
                <c:pt idx="7">
                  <c:v>9619.487398789086</c:v>
                </c:pt>
                <c:pt idx="8">
                  <c:v>11835.768988391574</c:v>
                </c:pt>
                <c:pt idx="9">
                  <c:v>13584.772814348755</c:v>
                </c:pt>
                <c:pt idx="10">
                  <c:v>14579.083628576213</c:v>
                </c:pt>
                <c:pt idx="11">
                  <c:v>15747.13493753627</c:v>
                </c:pt>
                <c:pt idx="12">
                  <c:v>17126.091088779031</c:v>
                </c:pt>
                <c:pt idx="13">
                  <c:v>18662.242677003105</c:v>
                </c:pt>
                <c:pt idx="14">
                  <c:v>19478.336660404591</c:v>
                </c:pt>
                <c:pt idx="15">
                  <c:v>20204.600452384362</c:v>
                </c:pt>
                <c:pt idx="16">
                  <c:v>20382.816775647651</c:v>
                </c:pt>
                <c:pt idx="17">
                  <c:v>20276.867574145621</c:v>
                </c:pt>
                <c:pt idx="18">
                  <c:v>19835.290094353953</c:v>
                </c:pt>
                <c:pt idx="19">
                  <c:v>19201.236035116934</c:v>
                </c:pt>
                <c:pt idx="20">
                  <c:v>18532.607845038186</c:v>
                </c:pt>
                <c:pt idx="21">
                  <c:v>17985.439853413514</c:v>
                </c:pt>
                <c:pt idx="22">
                  <c:v>17521.341087824116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7-4886-AB24-D8608F5C756A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27'!$C$22:$Y$22</c:f>
              <c:numCache>
                <c:formatCode>#,##0</c:formatCode>
                <c:ptCount val="23"/>
                <c:pt idx="0">
                  <c:v>42695.848142000003</c:v>
                </c:pt>
                <c:pt idx="1">
                  <c:v>41474.857354</c:v>
                </c:pt>
                <c:pt idx="2">
                  <c:v>40240.454515999998</c:v>
                </c:pt>
                <c:pt idx="3">
                  <c:v>39059.632464000002</c:v>
                </c:pt>
                <c:pt idx="4">
                  <c:v>38588.611491000003</c:v>
                </c:pt>
                <c:pt idx="5">
                  <c:v>36505.900137999997</c:v>
                </c:pt>
                <c:pt idx="6">
                  <c:v>36504.995752000003</c:v>
                </c:pt>
                <c:pt idx="7">
                  <c:v>35888.141348999998</c:v>
                </c:pt>
                <c:pt idx="8">
                  <c:v>35581.735862000001</c:v>
                </c:pt>
                <c:pt idx="9">
                  <c:v>34592.366276000001</c:v>
                </c:pt>
                <c:pt idx="10">
                  <c:v>33130.238995</c:v>
                </c:pt>
                <c:pt idx="11">
                  <c:v>32164.85209</c:v>
                </c:pt>
                <c:pt idx="12">
                  <c:v>31644.548993</c:v>
                </c:pt>
                <c:pt idx="13">
                  <c:v>30114.026017</c:v>
                </c:pt>
                <c:pt idx="14">
                  <c:v>31637.427949000001</c:v>
                </c:pt>
                <c:pt idx="15">
                  <c:v>30275.361762</c:v>
                </c:pt>
                <c:pt idx="16">
                  <c:v>28594.237568</c:v>
                </c:pt>
                <c:pt idx="17">
                  <c:v>27754.362476999999</c:v>
                </c:pt>
                <c:pt idx="18">
                  <c:v>28136.495374999999</c:v>
                </c:pt>
                <c:pt idx="19">
                  <c:v>28513.171621000001</c:v>
                </c:pt>
                <c:pt idx="20">
                  <c:v>30072.400226999998</c:v>
                </c:pt>
                <c:pt idx="21">
                  <c:v>30476.084516999999</c:v>
                </c:pt>
                <c:pt idx="22">
                  <c:v>29371.229458000002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7-4886-AB24-D8608F5C756A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27'!$C$30:$Y$30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25722.437062000001</c:v>
                </c:pt>
                <c:pt idx="6">
                  <c:v>26190.345192000001</c:v>
                </c:pt>
                <c:pt idx="7">
                  <c:v>26314.818031999999</c:v>
                </c:pt>
                <c:pt idx="8">
                  <c:v>26537.289735999999</c:v>
                </c:pt>
                <c:pt idx="9">
                  <c:v>26029.606833999998</c:v>
                </c:pt>
                <c:pt idx="10">
                  <c:v>25798.354777</c:v>
                </c:pt>
                <c:pt idx="11">
                  <c:v>25623.232291</c:v>
                </c:pt>
                <c:pt idx="12">
                  <c:v>26016.562762000001</c:v>
                </c:pt>
                <c:pt idx="13">
                  <c:v>26054.504069999999</c:v>
                </c:pt>
                <c:pt idx="14">
                  <c:v>26222.190875</c:v>
                </c:pt>
                <c:pt idx="15">
                  <c:v>26603</c:v>
                </c:pt>
                <c:pt idx="16">
                  <c:v>27183.140398</c:v>
                </c:pt>
                <c:pt idx="17">
                  <c:v>27191.674705000001</c:v>
                </c:pt>
                <c:pt idx="18">
                  <c:v>26658.002369999998</c:v>
                </c:pt>
                <c:pt idx="19">
                  <c:v>26031.242372000001</c:v>
                </c:pt>
                <c:pt idx="20">
                  <c:v>25427.456610000001</c:v>
                </c:pt>
                <c:pt idx="21">
                  <c:v>25040.186720999998</c:v>
                </c:pt>
                <c:pt idx="22">
                  <c:v>24752.244999999999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7-4886-AB24-D8608F5C756A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27'!$C$38:$Y$38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7-4886-AB24-D8608F5C756A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27'!$C$46:$Y$46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F7-4886-AB24-D8608F5C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376000"/>
        <c:axId val="677643968"/>
      </c:lineChart>
      <c:catAx>
        <c:axId val="67737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7643968"/>
        <c:crosses val="autoZero"/>
        <c:auto val="1"/>
        <c:lblAlgn val="ctr"/>
        <c:lblOffset val="100"/>
        <c:noMultiLvlLbl val="0"/>
      </c:catAx>
      <c:valAx>
        <c:axId val="677643968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6773760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28822899478367"/>
          <c:y val="2.8979178145214071E-2"/>
          <c:w val="0.78080621927251304"/>
          <c:h val="0.824611189576782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'Datos Gráfico 4'!$D$5</c:f>
              <c:strCache>
                <c:ptCount val="1"/>
                <c:pt idx="0">
                  <c:v>1985-2007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'Datos Gráfico 4'!$C$6:$C$9</c:f>
              <c:strCache>
                <c:ptCount val="4"/>
                <c:pt idx="0">
                  <c:v>Administración central</c:v>
                </c:pt>
                <c:pt idx="1">
                  <c:v>Comunidades autónomas</c:v>
                </c:pt>
                <c:pt idx="2">
                  <c:v>Corporaciones locales</c:v>
                </c:pt>
                <c:pt idx="3">
                  <c:v>Otros agentes</c:v>
                </c:pt>
              </c:strCache>
            </c:strRef>
          </c:cat>
          <c:val>
            <c:numRef>
              <c:f>'Datos Gráfico 4'!$D$6:$D$9</c:f>
              <c:numCache>
                <c:formatCode>#,##0.00</c:formatCode>
                <c:ptCount val="4"/>
                <c:pt idx="0">
                  <c:v>36.393781826654802</c:v>
                </c:pt>
                <c:pt idx="1">
                  <c:v>22.203210582112767</c:v>
                </c:pt>
                <c:pt idx="2">
                  <c:v>8.9362896248110584</c:v>
                </c:pt>
                <c:pt idx="3">
                  <c:v>32.466717966421363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D-43F0-994B-32430C6B9356}"/>
            </c:ext>
          </c:extLst>
        </c:ser>
        <c:ser>
          <c:idx val="1"/>
          <c:order val="1"/>
          <c:tx>
            <c:strRef>
              <c:f>'Datos Gráfico 4'!$E$5</c:f>
              <c:strCache>
                <c:ptCount val="1"/>
                <c:pt idx="0">
                  <c:v>2007-2013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'Datos Gráfico 4'!$C$6:$C$9</c:f>
              <c:strCache>
                <c:ptCount val="4"/>
                <c:pt idx="0">
                  <c:v>Administración central</c:v>
                </c:pt>
                <c:pt idx="1">
                  <c:v>Comunidades autónomas</c:v>
                </c:pt>
                <c:pt idx="2">
                  <c:v>Corporaciones locales</c:v>
                </c:pt>
                <c:pt idx="3">
                  <c:v>Otros agentes</c:v>
                </c:pt>
              </c:strCache>
            </c:strRef>
          </c:cat>
          <c:val>
            <c:numRef>
              <c:f>'Datos Gráfico 4'!$E$6:$E$9</c:f>
              <c:numCache>
                <c:formatCode>#,##0.00</c:formatCode>
                <c:ptCount val="4"/>
                <c:pt idx="0">
                  <c:v>33.872957598659283</c:v>
                </c:pt>
                <c:pt idx="1">
                  <c:v>16.132126689314227</c:v>
                </c:pt>
                <c:pt idx="2">
                  <c:v>5.6541123794601749</c:v>
                </c:pt>
                <c:pt idx="3">
                  <c:v>44.340803332566303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D-43F0-994B-32430C6B9356}"/>
            </c:ext>
          </c:extLst>
        </c:ser>
        <c:ser>
          <c:idx val="2"/>
          <c:order val="2"/>
          <c:tx>
            <c:strRef>
              <c:f>'Datos Gráfico 4'!$F$5</c:f>
              <c:strCache>
                <c:ptCount val="1"/>
                <c:pt idx="0">
                  <c:v>2013-2018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'Datos Gráfico 4'!$C$6:$C$9</c:f>
              <c:strCache>
                <c:ptCount val="4"/>
                <c:pt idx="0">
                  <c:v>Administración central</c:v>
                </c:pt>
                <c:pt idx="1">
                  <c:v>Comunidades autónomas</c:v>
                </c:pt>
                <c:pt idx="2">
                  <c:v>Corporaciones locales</c:v>
                </c:pt>
                <c:pt idx="3">
                  <c:v>Otros agentes</c:v>
                </c:pt>
              </c:strCache>
            </c:strRef>
          </c:cat>
          <c:val>
            <c:numRef>
              <c:f>'Datos Gráfico 4'!$F$6:$F$9</c:f>
              <c:numCache>
                <c:formatCode>#,##0.00</c:formatCode>
                <c:ptCount val="4"/>
                <c:pt idx="0">
                  <c:v>37.163602442756932</c:v>
                </c:pt>
                <c:pt idx="1">
                  <c:v>14.412717779772416</c:v>
                </c:pt>
                <c:pt idx="2">
                  <c:v>8.9938302776700549</c:v>
                </c:pt>
                <c:pt idx="3">
                  <c:v>39.429849499800589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D-43F0-994B-32430C6B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7478480"/>
        <c:axId val="2115498048"/>
      </c:barChart>
      <c:catAx>
        <c:axId val="317478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115498048"/>
        <c:crosses val="autoZero"/>
        <c:auto val="1"/>
        <c:lblAlgn val="ctr"/>
        <c:lblOffset val="100"/>
        <c:noMultiLvlLbl val="0"/>
      </c:catAx>
      <c:valAx>
        <c:axId val="211549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1747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551571821952698"/>
          <c:y val="0.92824528774761628"/>
          <c:w val="0.38281770409813359"/>
          <c:h val="6.6423908934176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baseline="0">
          <a:solidFill>
            <a:schemeClr val="tx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Spain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27'!$C$7:$Y$7</c:f>
              <c:numCache>
                <c:formatCode>#,##0</c:formatCode>
                <c:ptCount val="23"/>
                <c:pt idx="0">
                  <c:v>10699.480626084118</c:v>
                </c:pt>
                <c:pt idx="1">
                  <c:v>10968.638976089647</c:v>
                </c:pt>
                <c:pt idx="2">
                  <c:v>11238.632692690355</c:v>
                </c:pt>
                <c:pt idx="3">
                  <c:v>11578.106145743437</c:v>
                </c:pt>
                <c:pt idx="4">
                  <c:v>11932.425319546517</c:v>
                </c:pt>
                <c:pt idx="5">
                  <c:v>12238.018755063105</c:v>
                </c:pt>
                <c:pt idx="6">
                  <c:v>12692.332241066872</c:v>
                </c:pt>
                <c:pt idx="7">
                  <c:v>13265.722045400709</c:v>
                </c:pt>
                <c:pt idx="8">
                  <c:v>13905.006309156071</c:v>
                </c:pt>
                <c:pt idx="9">
                  <c:v>14489.346153796552</c:v>
                </c:pt>
                <c:pt idx="10">
                  <c:v>15107.007702781812</c:v>
                </c:pt>
                <c:pt idx="11">
                  <c:v>15843.680187425118</c:v>
                </c:pt>
                <c:pt idx="12">
                  <c:v>16522.759903360438</c:v>
                </c:pt>
                <c:pt idx="13">
                  <c:v>17405.048871690375</c:v>
                </c:pt>
                <c:pt idx="14">
                  <c:v>18172.504499728377</c:v>
                </c:pt>
                <c:pt idx="15">
                  <c:v>18700.463231773221</c:v>
                </c:pt>
                <c:pt idx="16">
                  <c:v>18833.2949473464</c:v>
                </c:pt>
                <c:pt idx="17">
                  <c:v>18654.55150526579</c:v>
                </c:pt>
                <c:pt idx="18">
                  <c:v>18342.662852355174</c:v>
                </c:pt>
                <c:pt idx="19">
                  <c:v>18081.392460298259</c:v>
                </c:pt>
                <c:pt idx="20">
                  <c:v>17942.304647749079</c:v>
                </c:pt>
                <c:pt idx="21">
                  <c:v>17620.501381219918</c:v>
                </c:pt>
                <c:pt idx="22">
                  <c:v>17362.789963729421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4-45F8-9C95-6D547A55BA80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27'!$C$23:$Y$23</c:f>
              <c:numCache>
                <c:formatCode>#,##0</c:formatCode>
                <c:ptCount val="23"/>
                <c:pt idx="0">
                  <c:v>15891.888991</c:v>
                </c:pt>
                <c:pt idx="1">
                  <c:v>15431.082893000001</c:v>
                </c:pt>
                <c:pt idx="2">
                  <c:v>14957.192991</c:v>
                </c:pt>
                <c:pt idx="3">
                  <c:v>14499.671095</c:v>
                </c:pt>
                <c:pt idx="4">
                  <c:v>14308.156058</c:v>
                </c:pt>
                <c:pt idx="5">
                  <c:v>13501.065995000001</c:v>
                </c:pt>
                <c:pt idx="6">
                  <c:v>13497.605524000001</c:v>
                </c:pt>
                <c:pt idx="7">
                  <c:v>13260.208991</c:v>
                </c:pt>
                <c:pt idx="8">
                  <c:v>13197.606242</c:v>
                </c:pt>
                <c:pt idx="9">
                  <c:v>12851.979058000001</c:v>
                </c:pt>
                <c:pt idx="10">
                  <c:v>12296.624521</c:v>
                </c:pt>
                <c:pt idx="11">
                  <c:v>11904.729883</c:v>
                </c:pt>
                <c:pt idx="12">
                  <c:v>11682.431418</c:v>
                </c:pt>
                <c:pt idx="13">
                  <c:v>11115.467552</c:v>
                </c:pt>
                <c:pt idx="14">
                  <c:v>11681.779930999999</c:v>
                </c:pt>
                <c:pt idx="15">
                  <c:v>11167.326306999999</c:v>
                </c:pt>
                <c:pt idx="16">
                  <c:v>10527.010949</c:v>
                </c:pt>
                <c:pt idx="17">
                  <c:v>10217.958037</c:v>
                </c:pt>
                <c:pt idx="18">
                  <c:v>10380.948612</c:v>
                </c:pt>
                <c:pt idx="19">
                  <c:v>10540.285361</c:v>
                </c:pt>
                <c:pt idx="20">
                  <c:v>11130.925574000001</c:v>
                </c:pt>
                <c:pt idx="21">
                  <c:v>11284.732289</c:v>
                </c:pt>
                <c:pt idx="22">
                  <c:v>10880.929598000001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4-45F8-9C95-6D547A55BA80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27'!$C$31:$Y$31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22888.410917000001</c:v>
                </c:pt>
                <c:pt idx="6">
                  <c:v>22869.372888999998</c:v>
                </c:pt>
                <c:pt idx="7">
                  <c:v>23422.435507999999</c:v>
                </c:pt>
                <c:pt idx="8">
                  <c:v>23320.030896</c:v>
                </c:pt>
                <c:pt idx="9">
                  <c:v>23225.977609000001</c:v>
                </c:pt>
                <c:pt idx="10">
                  <c:v>23404.345075000001</c:v>
                </c:pt>
                <c:pt idx="11">
                  <c:v>23646.552901999999</c:v>
                </c:pt>
                <c:pt idx="12">
                  <c:v>23587.978040000002</c:v>
                </c:pt>
                <c:pt idx="13">
                  <c:v>23694.301474</c:v>
                </c:pt>
                <c:pt idx="14">
                  <c:v>23634.733194</c:v>
                </c:pt>
                <c:pt idx="15">
                  <c:v>24078</c:v>
                </c:pt>
                <c:pt idx="16">
                  <c:v>24376.174928</c:v>
                </c:pt>
                <c:pt idx="17">
                  <c:v>24498.426340000002</c:v>
                </c:pt>
                <c:pt idx="18">
                  <c:v>24392.225068</c:v>
                </c:pt>
                <c:pt idx="19">
                  <c:v>24022.267701000001</c:v>
                </c:pt>
                <c:pt idx="20">
                  <c:v>23608.120295000001</c:v>
                </c:pt>
                <c:pt idx="21">
                  <c:v>23320.104257999999</c:v>
                </c:pt>
                <c:pt idx="22">
                  <c:v>22969.661193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4-45F8-9C95-6D547A55BA80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27'!$C$39:$Y$39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F4-45F8-9C95-6D547A55BA80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27'!$C$47:$Y$47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F4-45F8-9C95-6D547A55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378048"/>
        <c:axId val="677646272"/>
      </c:lineChart>
      <c:catAx>
        <c:axId val="67737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7646272"/>
        <c:crosses val="autoZero"/>
        <c:auto val="1"/>
        <c:lblAlgn val="ctr"/>
        <c:lblOffset val="100"/>
        <c:noMultiLvlLbl val="0"/>
      </c:catAx>
      <c:valAx>
        <c:axId val="677646272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6773780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Spain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27'!$C$5:$Y$5</c:f>
              <c:numCache>
                <c:formatCode>#,##0</c:formatCode>
                <c:ptCount val="23"/>
                <c:pt idx="0">
                  <c:v>28333.179933499985</c:v>
                </c:pt>
                <c:pt idx="1">
                  <c:v>28484.629412851184</c:v>
                </c:pt>
                <c:pt idx="2">
                  <c:v>29284.437988808499</c:v>
                </c:pt>
                <c:pt idx="3">
                  <c:v>30631.967328396531</c:v>
                </c:pt>
                <c:pt idx="4">
                  <c:v>31890.275694149801</c:v>
                </c:pt>
                <c:pt idx="5">
                  <c:v>33571.851034883017</c:v>
                </c:pt>
                <c:pt idx="6">
                  <c:v>36354.605965412215</c:v>
                </c:pt>
                <c:pt idx="7">
                  <c:v>39829.109341706055</c:v>
                </c:pt>
                <c:pt idx="8">
                  <c:v>42776.338398666958</c:v>
                </c:pt>
                <c:pt idx="9">
                  <c:v>45571.491283013478</c:v>
                </c:pt>
                <c:pt idx="10">
                  <c:v>50188.191569950985</c:v>
                </c:pt>
                <c:pt idx="11">
                  <c:v>54445.309101957842</c:v>
                </c:pt>
                <c:pt idx="12">
                  <c:v>59154.73658906496</c:v>
                </c:pt>
                <c:pt idx="13">
                  <c:v>65810.401867156019</c:v>
                </c:pt>
                <c:pt idx="14">
                  <c:v>73219.946251803995</c:v>
                </c:pt>
                <c:pt idx="15">
                  <c:v>77951.388092295441</c:v>
                </c:pt>
                <c:pt idx="16">
                  <c:v>82061.934701485618</c:v>
                </c:pt>
                <c:pt idx="17">
                  <c:v>83111.109738299507</c:v>
                </c:pt>
                <c:pt idx="18">
                  <c:v>82273.200584865743</c:v>
                </c:pt>
                <c:pt idx="19">
                  <c:v>81885.664480707128</c:v>
                </c:pt>
                <c:pt idx="20">
                  <c:v>81079.867330717942</c:v>
                </c:pt>
                <c:pt idx="21">
                  <c:v>79377.872772674105</c:v>
                </c:pt>
                <c:pt idx="22">
                  <c:v>78084.490692391089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5-4457-A134-93FB07EDC8FB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27'!$C$21:$Y$21</c:f>
              <c:numCache>
                <c:formatCode>#,##0</c:formatCode>
                <c:ptCount val="23"/>
                <c:pt idx="0">
                  <c:v>300038</c:v>
                </c:pt>
                <c:pt idx="1">
                  <c:v>291076</c:v>
                </c:pt>
                <c:pt idx="2">
                  <c:v>282060</c:v>
                </c:pt>
                <c:pt idx="3">
                  <c:v>273277</c:v>
                </c:pt>
                <c:pt idx="4">
                  <c:v>269560</c:v>
                </c:pt>
                <c:pt idx="5">
                  <c:v>254078</c:v>
                </c:pt>
                <c:pt idx="6">
                  <c:v>252806</c:v>
                </c:pt>
                <c:pt idx="7">
                  <c:v>247476</c:v>
                </c:pt>
                <c:pt idx="8">
                  <c:v>244744</c:v>
                </c:pt>
                <c:pt idx="9">
                  <c:v>237274</c:v>
                </c:pt>
                <c:pt idx="10">
                  <c:v>226678</c:v>
                </c:pt>
                <c:pt idx="11">
                  <c:v>219284</c:v>
                </c:pt>
                <c:pt idx="12">
                  <c:v>214868</c:v>
                </c:pt>
                <c:pt idx="13">
                  <c:v>204270</c:v>
                </c:pt>
                <c:pt idx="14">
                  <c:v>214662</c:v>
                </c:pt>
                <c:pt idx="15">
                  <c:v>205413</c:v>
                </c:pt>
                <c:pt idx="16">
                  <c:v>194022</c:v>
                </c:pt>
                <c:pt idx="17">
                  <c:v>188775</c:v>
                </c:pt>
                <c:pt idx="18">
                  <c:v>192387</c:v>
                </c:pt>
                <c:pt idx="19">
                  <c:v>195675</c:v>
                </c:pt>
                <c:pt idx="20">
                  <c:v>207076</c:v>
                </c:pt>
                <c:pt idx="21">
                  <c:v>210076</c:v>
                </c:pt>
                <c:pt idx="22">
                  <c:v>202787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E5-4457-A134-93FB07EDC8FB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27'!$C$29:$Y$29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144221</c:v>
                </c:pt>
                <c:pt idx="6">
                  <c:v>144675</c:v>
                </c:pt>
                <c:pt idx="7">
                  <c:v>147618</c:v>
                </c:pt>
                <c:pt idx="8">
                  <c:v>150544</c:v>
                </c:pt>
                <c:pt idx="9">
                  <c:v>152561</c:v>
                </c:pt>
                <c:pt idx="10">
                  <c:v>146993</c:v>
                </c:pt>
                <c:pt idx="11">
                  <c:v>146948</c:v>
                </c:pt>
                <c:pt idx="12">
                  <c:v>144824</c:v>
                </c:pt>
                <c:pt idx="13">
                  <c:v>144104</c:v>
                </c:pt>
                <c:pt idx="14">
                  <c:v>142080</c:v>
                </c:pt>
                <c:pt idx="15">
                  <c:v>141756</c:v>
                </c:pt>
                <c:pt idx="16">
                  <c:v>140989</c:v>
                </c:pt>
                <c:pt idx="17">
                  <c:v>139416</c:v>
                </c:pt>
                <c:pt idx="18">
                  <c:v>138037</c:v>
                </c:pt>
                <c:pt idx="19">
                  <c:v>137386</c:v>
                </c:pt>
                <c:pt idx="20">
                  <c:v>136378</c:v>
                </c:pt>
                <c:pt idx="21">
                  <c:v>135975</c:v>
                </c:pt>
                <c:pt idx="22">
                  <c:v>135454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5-4457-A134-93FB07EDC8FB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27'!$C$37:$Y$37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E5-4457-A134-93FB07EDC8FB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27'!$C$45:$Y$45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285085</c:v>
                </c:pt>
                <c:pt idx="19">
                  <c:v>275639</c:v>
                </c:pt>
                <c:pt idx="20">
                  <c:v>274477</c:v>
                </c:pt>
                <c:pt idx="21">
                  <c:v>281584</c:v>
                </c:pt>
                <c:pt idx="22">
                  <c:v>285728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E5-4457-A134-93FB07ED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814272"/>
        <c:axId val="677648576"/>
      </c:lineChart>
      <c:catAx>
        <c:axId val="67781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7648576"/>
        <c:crosses val="autoZero"/>
        <c:auto val="1"/>
        <c:lblAlgn val="ctr"/>
        <c:lblOffset val="100"/>
        <c:noMultiLvlLbl val="0"/>
      </c:catAx>
      <c:valAx>
        <c:axId val="677648576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6778142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Spain FBBVA/Ivie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27'!$C$8:$Y$8</c:f>
              <c:numCache>
                <c:formatCode>#,##0</c:formatCode>
                <c:ptCount val="23"/>
                <c:pt idx="0">
                  <c:v>129593.3466507647</c:v>
                </c:pt>
                <c:pt idx="1">
                  <c:v>133171.9933589607</c:v>
                </c:pt>
                <c:pt idx="2">
                  <c:v>137163.67021636365</c:v>
                </c:pt>
                <c:pt idx="3">
                  <c:v>142779.93884288947</c:v>
                </c:pt>
                <c:pt idx="4">
                  <c:v>147105.64671209929</c:v>
                </c:pt>
                <c:pt idx="5">
                  <c:v>151935.13603781001</c:v>
                </c:pt>
                <c:pt idx="6">
                  <c:v>159047.69000832047</c:v>
                </c:pt>
                <c:pt idx="7">
                  <c:v>168601.94600735215</c:v>
                </c:pt>
                <c:pt idx="8">
                  <c:v>178779.80883824034</c:v>
                </c:pt>
                <c:pt idx="9">
                  <c:v>187525.41740649441</c:v>
                </c:pt>
                <c:pt idx="10">
                  <c:v>197920.24659177559</c:v>
                </c:pt>
                <c:pt idx="11">
                  <c:v>207714.43187930938</c:v>
                </c:pt>
                <c:pt idx="12">
                  <c:v>217230.72804965105</c:v>
                </c:pt>
                <c:pt idx="13">
                  <c:v>229341.12062299944</c:v>
                </c:pt>
                <c:pt idx="14">
                  <c:v>242434.37608329047</c:v>
                </c:pt>
                <c:pt idx="15">
                  <c:v>250794.39116009194</c:v>
                </c:pt>
                <c:pt idx="16">
                  <c:v>255593.03644778277</c:v>
                </c:pt>
                <c:pt idx="17">
                  <c:v>256116.51800700047</c:v>
                </c:pt>
                <c:pt idx="18">
                  <c:v>253690.94444655406</c:v>
                </c:pt>
                <c:pt idx="19">
                  <c:v>251354.28117383108</c:v>
                </c:pt>
                <c:pt idx="20">
                  <c:v>248670.74278694708</c:v>
                </c:pt>
                <c:pt idx="21">
                  <c:v>244805.56242466904</c:v>
                </c:pt>
                <c:pt idx="22">
                  <c:v>241187.64378483637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2-4866-8B40-E0908EB199A0}"/>
            </c:ext>
          </c:extLst>
        </c:ser>
        <c:ser>
          <c:idx val="0"/>
          <c:order val="1"/>
          <c:tx>
            <c:v>France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27'!$C$24:$Y$24</c:f>
              <c:numCache>
                <c:formatCode>#,##0</c:formatCode>
                <c:ptCount val="23"/>
                <c:pt idx="0">
                  <c:v>1033523.737133</c:v>
                </c:pt>
                <c:pt idx="1">
                  <c:v>1004267.940247</c:v>
                </c:pt>
                <c:pt idx="2">
                  <c:v>974163.64750700002</c:v>
                </c:pt>
                <c:pt idx="3">
                  <c:v>944818.30355900002</c:v>
                </c:pt>
                <c:pt idx="4">
                  <c:v>933081.7675490001</c:v>
                </c:pt>
                <c:pt idx="5">
                  <c:v>881213.96613299998</c:v>
                </c:pt>
                <c:pt idx="6">
                  <c:v>879127.60127600003</c:v>
                </c:pt>
                <c:pt idx="7">
                  <c:v>861810.35034</c:v>
                </c:pt>
                <c:pt idx="8">
                  <c:v>853249.34210400004</c:v>
                </c:pt>
                <c:pt idx="9">
                  <c:v>828354.34533400007</c:v>
                </c:pt>
                <c:pt idx="10">
                  <c:v>792396.86351599998</c:v>
                </c:pt>
                <c:pt idx="11">
                  <c:v>767677.58197299996</c:v>
                </c:pt>
                <c:pt idx="12">
                  <c:v>753471.98041099997</c:v>
                </c:pt>
                <c:pt idx="13">
                  <c:v>717286.49356899993</c:v>
                </c:pt>
                <c:pt idx="14">
                  <c:v>754391.20788</c:v>
                </c:pt>
                <c:pt idx="15">
                  <c:v>722339.68806900003</c:v>
                </c:pt>
                <c:pt idx="16">
                  <c:v>681880.248517</c:v>
                </c:pt>
                <c:pt idx="17">
                  <c:v>662731.32051400002</c:v>
                </c:pt>
                <c:pt idx="18">
                  <c:v>673718.44398699992</c:v>
                </c:pt>
                <c:pt idx="19">
                  <c:v>683955.45698200003</c:v>
                </c:pt>
                <c:pt idx="20">
                  <c:v>722306.325801</c:v>
                </c:pt>
                <c:pt idx="21">
                  <c:v>732034.81680599996</c:v>
                </c:pt>
                <c:pt idx="22">
                  <c:v>705522.15905600006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2-4866-8B40-E0908EB199A0}"/>
            </c:ext>
          </c:extLst>
        </c:ser>
        <c:ser>
          <c:idx val="2"/>
          <c:order val="2"/>
          <c:tx>
            <c:v>Germany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27'!$C$32:$Y$32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792580.84797900007</c:v>
                </c:pt>
                <c:pt idx="6">
                  <c:v>791476.71808100003</c:v>
                </c:pt>
                <c:pt idx="7">
                  <c:v>791831.25353999995</c:v>
                </c:pt>
                <c:pt idx="8">
                  <c:v>791866.32063199999</c:v>
                </c:pt>
                <c:pt idx="9">
                  <c:v>790568.58444300003</c:v>
                </c:pt>
                <c:pt idx="10">
                  <c:v>784077.69985199999</c:v>
                </c:pt>
                <c:pt idx="11">
                  <c:v>785121.78519299999</c:v>
                </c:pt>
                <c:pt idx="12">
                  <c:v>775425.54080199997</c:v>
                </c:pt>
                <c:pt idx="13">
                  <c:v>771914.805544</c:v>
                </c:pt>
                <c:pt idx="14">
                  <c:v>762867.92406899994</c:v>
                </c:pt>
                <c:pt idx="15">
                  <c:v>760408</c:v>
                </c:pt>
                <c:pt idx="16">
                  <c:v>755592.31532599998</c:v>
                </c:pt>
                <c:pt idx="17">
                  <c:v>746490.10104500002</c:v>
                </c:pt>
                <c:pt idx="18">
                  <c:v>734575.22743800003</c:v>
                </c:pt>
                <c:pt idx="19">
                  <c:v>724043.51007299998</c:v>
                </c:pt>
                <c:pt idx="20">
                  <c:v>711865.57690500002</c:v>
                </c:pt>
                <c:pt idx="21">
                  <c:v>704893.29097900004</c:v>
                </c:pt>
                <c:pt idx="22">
                  <c:v>697146.90619300003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2-4866-8B40-E0908EB199A0}"/>
            </c:ext>
          </c:extLst>
        </c:ser>
        <c:ser>
          <c:idx val="3"/>
          <c:order val="3"/>
          <c:tx>
            <c:v>Italy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27'!$C$40:$Y$40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72-4866-8B40-E0908EB199A0}"/>
            </c:ext>
          </c:extLst>
        </c:ser>
        <c:ser>
          <c:idx val="4"/>
          <c:order val="4"/>
          <c:tx>
            <c:v>United Kingdom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27'!$C$3:$Y$3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27'!$C$48:$Y$48</c:f>
              <c:numCache>
                <c:formatCode>#,##0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72-4866-8B40-E0908EB19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816320"/>
        <c:axId val="677864000"/>
      </c:lineChart>
      <c:catAx>
        <c:axId val="67781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7864000"/>
        <c:crosses val="autoZero"/>
        <c:auto val="1"/>
        <c:lblAlgn val="ctr"/>
        <c:lblOffset val="100"/>
        <c:noMultiLvlLbl val="0"/>
      </c:catAx>
      <c:valAx>
        <c:axId val="677864000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25400">
            <a:noFill/>
          </a:ln>
        </c:spPr>
        <c:crossAx val="677816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 FBBVA-Ivie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28'!$C$5:$Y$5</c:f>
              <c:numCache>
                <c:formatCode>0.00</c:formatCode>
                <c:ptCount val="23"/>
                <c:pt idx="0">
                  <c:v>0.1144411732683981</c:v>
                </c:pt>
                <c:pt idx="1">
                  <c:v>0.11443781504992719</c:v>
                </c:pt>
                <c:pt idx="2">
                  <c:v>0.11394138355767382</c:v>
                </c:pt>
                <c:pt idx="3">
                  <c:v>0.11206312041035663</c:v>
                </c:pt>
                <c:pt idx="4">
                  <c:v>0.11120577881464982</c:v>
                </c:pt>
                <c:pt idx="5">
                  <c:v>0.11263735847187405</c:v>
                </c:pt>
                <c:pt idx="6">
                  <c:v>0.11149710315284</c:v>
                </c:pt>
                <c:pt idx="7">
                  <c:v>0.11294850228558379</c:v>
                </c:pt>
                <c:pt idx="8">
                  <c:v>0.11402229234991491</c:v>
                </c:pt>
                <c:pt idx="9">
                  <c:v>0.11600151777198416</c:v>
                </c:pt>
                <c:pt idx="10">
                  <c:v>0.11816679455217598</c:v>
                </c:pt>
                <c:pt idx="11">
                  <c:v>0.11883271790653296</c:v>
                </c:pt>
                <c:pt idx="12">
                  <c:v>0.11659425614582684</c:v>
                </c:pt>
                <c:pt idx="13">
                  <c:v>0.11773476765900974</c:v>
                </c:pt>
                <c:pt idx="14">
                  <c:v>0.12172823160040865</c:v>
                </c:pt>
                <c:pt idx="15">
                  <c:v>0.12390933717917807</c:v>
                </c:pt>
                <c:pt idx="16">
                  <c:v>0.12709962935421662</c:v>
                </c:pt>
                <c:pt idx="17">
                  <c:v>0.12978829153520041</c:v>
                </c:pt>
                <c:pt idx="18">
                  <c:v>0.12941986926112575</c:v>
                </c:pt>
                <c:pt idx="19">
                  <c:v>0.12601408088800856</c:v>
                </c:pt>
                <c:pt idx="20">
                  <c:v>0.11888222896430692</c:v>
                </c:pt>
                <c:pt idx="21">
                  <c:v>0.1127725031247528</c:v>
                </c:pt>
                <c:pt idx="22">
                  <c:v>0.10949991996152335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E-407A-BDCC-ED4F2B89CC6A}"/>
            </c:ext>
          </c:extLst>
        </c:ser>
        <c:ser>
          <c:idx val="0"/>
          <c:order val="1"/>
          <c:tx>
            <c:v>Francia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28'!$C$21:$Y$21</c:f>
              <c:numCache>
                <c:formatCode>0.00</c:formatCode>
                <c:ptCount val="23"/>
                <c:pt idx="0">
                  <c:v>0.35408648143724764</c:v>
                </c:pt>
                <c:pt idx="1">
                  <c:v>0.34656295068300186</c:v>
                </c:pt>
                <c:pt idx="2">
                  <c:v>0.33706122556326418</c:v>
                </c:pt>
                <c:pt idx="3">
                  <c:v>0.32356483043074319</c:v>
                </c:pt>
                <c:pt idx="4">
                  <c:v>0.31370257937371832</c:v>
                </c:pt>
                <c:pt idx="5">
                  <c:v>0.29934836346912758</c:v>
                </c:pt>
                <c:pt idx="6">
                  <c:v>0.28987127811727992</c:v>
                </c:pt>
                <c:pt idx="7">
                  <c:v>0.28235660137206209</c:v>
                </c:pt>
                <c:pt idx="8">
                  <c:v>0.27651523978546189</c:v>
                </c:pt>
                <c:pt idx="9">
                  <c:v>0.26641663033099983</c:v>
                </c:pt>
                <c:pt idx="10">
                  <c:v>0.25910510474799042</c:v>
                </c:pt>
                <c:pt idx="11">
                  <c:v>0.2496857670179547</c:v>
                </c:pt>
                <c:pt idx="12">
                  <c:v>0.23998228046318046</c:v>
                </c:pt>
                <c:pt idx="13">
                  <c:v>0.23588873608448188</c:v>
                </c:pt>
                <c:pt idx="14">
                  <c:v>0.24426235603602933</c:v>
                </c:pt>
                <c:pt idx="15">
                  <c:v>0.23830332347845351</c:v>
                </c:pt>
                <c:pt idx="16">
                  <c:v>0.23197589936498267</c:v>
                </c:pt>
                <c:pt idx="17">
                  <c:v>0.22943990915375498</c:v>
                </c:pt>
                <c:pt idx="18">
                  <c:v>0.22726029655359065</c:v>
                </c:pt>
                <c:pt idx="19">
                  <c:v>0.22437661790939939</c:v>
                </c:pt>
                <c:pt idx="20">
                  <c:v>0.2199695055384929</c:v>
                </c:pt>
                <c:pt idx="21">
                  <c:v>0.2167278612828534</c:v>
                </c:pt>
                <c:pt idx="22">
                  <c:v>0.21136979682039228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E-407A-BDCC-ED4F2B89CC6A}"/>
            </c:ext>
          </c:extLst>
        </c:ser>
        <c:ser>
          <c:idx val="2"/>
          <c:order val="2"/>
          <c:tx>
            <c:v>Alemania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28'!$C$29:$Y$29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0.25427171530087694</c:v>
                </c:pt>
                <c:pt idx="6">
                  <c:v>0.24919604559946784</c:v>
                </c:pt>
                <c:pt idx="7">
                  <c:v>0.24783346686039406</c:v>
                </c:pt>
                <c:pt idx="8">
                  <c:v>0.24834240207560088</c:v>
                </c:pt>
                <c:pt idx="9">
                  <c:v>0.24434295478767915</c:v>
                </c:pt>
                <c:pt idx="10">
                  <c:v>0.24227028154689986</c:v>
                </c:pt>
                <c:pt idx="11">
                  <c:v>0.2340336362686723</c:v>
                </c:pt>
                <c:pt idx="12">
                  <c:v>0.22359990928008977</c:v>
                </c:pt>
                <c:pt idx="13">
                  <c:v>0.2200875186396746</c:v>
                </c:pt>
                <c:pt idx="14">
                  <c:v>0.23031443575527988</c:v>
                </c:pt>
                <c:pt idx="15">
                  <c:v>0.22013867894545089</c:v>
                </c:pt>
                <c:pt idx="16">
                  <c:v>0.21052302524490218</c:v>
                </c:pt>
                <c:pt idx="17">
                  <c:v>0.20664259351910264</c:v>
                </c:pt>
                <c:pt idx="18">
                  <c:v>0.2019715240036232</c:v>
                </c:pt>
                <c:pt idx="19">
                  <c:v>0.19451539683998109</c:v>
                </c:pt>
                <c:pt idx="20">
                  <c:v>0.18763537846932951</c:v>
                </c:pt>
                <c:pt idx="21">
                  <c:v>0.18140422501780204</c:v>
                </c:pt>
                <c:pt idx="22">
                  <c:v>0.17533731623816876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E-407A-BDCC-ED4F2B89CC6A}"/>
            </c:ext>
          </c:extLst>
        </c:ser>
        <c:ser>
          <c:idx val="3"/>
          <c:order val="3"/>
          <c:tx>
            <c:v>Italia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28'!$C$37:$Y$37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1E-407A-BDCC-ED4F2B89CC6A}"/>
            </c:ext>
          </c:extLst>
        </c:ser>
        <c:ser>
          <c:idx val="4"/>
          <c:order val="4"/>
          <c:tx>
            <c:v>Reino Unido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28'!$C$45:$Y$45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0.11396598250089279</c:v>
                </c:pt>
                <c:pt idx="19">
                  <c:v>0.11175695439178657</c:v>
                </c:pt>
                <c:pt idx="20">
                  <c:v>0.10916817923884888</c:v>
                </c:pt>
                <c:pt idx="21">
                  <c:v>0.10953894581634953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1E-407A-BDCC-ED4F2B89C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0660096"/>
        <c:axId val="670811264"/>
      </c:lineChart>
      <c:catAx>
        <c:axId val="67066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0811264"/>
        <c:crosses val="autoZero"/>
        <c:auto val="1"/>
        <c:lblAlgn val="ctr"/>
        <c:lblOffset val="100"/>
        <c:noMultiLvlLbl val="0"/>
      </c:catAx>
      <c:valAx>
        <c:axId val="670811264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0" sourceLinked="0"/>
        <c:majorTickMark val="none"/>
        <c:minorTickMark val="none"/>
        <c:tickLblPos val="nextTo"/>
        <c:spPr>
          <a:ln w="25400">
            <a:noFill/>
          </a:ln>
        </c:spPr>
        <c:crossAx val="6706600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 FBBVA-Ivie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28'!$C$7:$Y$7</c:f>
              <c:numCache>
                <c:formatCode>0.00</c:formatCode>
                <c:ptCount val="23"/>
                <c:pt idx="0">
                  <c:v>7.3688930670704747E-3</c:v>
                </c:pt>
                <c:pt idx="1">
                  <c:v>7.5624163650951587E-3</c:v>
                </c:pt>
                <c:pt idx="2">
                  <c:v>7.8746178906679166E-3</c:v>
                </c:pt>
                <c:pt idx="3">
                  <c:v>7.9969294445627042E-3</c:v>
                </c:pt>
                <c:pt idx="4">
                  <c:v>8.1864477387421641E-3</c:v>
                </c:pt>
                <c:pt idx="5">
                  <c:v>8.5195821473159437E-3</c:v>
                </c:pt>
                <c:pt idx="6">
                  <c:v>9.1528085208116734E-3</c:v>
                </c:pt>
                <c:pt idx="7">
                  <c:v>1.0260940989470406E-2</c:v>
                </c:pt>
                <c:pt idx="8">
                  <c:v>1.2239329993313385E-2</c:v>
                </c:pt>
                <c:pt idx="9">
                  <c:v>1.3837872617177891E-2</c:v>
                </c:pt>
                <c:pt idx="10">
                  <c:v>1.4594006657000835E-2</c:v>
                </c:pt>
                <c:pt idx="11">
                  <c:v>1.5378869742707255E-2</c:v>
                </c:pt>
                <c:pt idx="12">
                  <c:v>1.6047976700990011E-2</c:v>
                </c:pt>
                <c:pt idx="13">
                  <c:v>1.7237845033200722E-2</c:v>
                </c:pt>
                <c:pt idx="14">
                  <c:v>1.802218607865087E-2</c:v>
                </c:pt>
                <c:pt idx="15">
                  <c:v>1.8691781145559739E-2</c:v>
                </c:pt>
                <c:pt idx="16">
                  <c:v>1.9287858019034109E-2</c:v>
                </c:pt>
                <c:pt idx="17">
                  <c:v>1.9628714085908841E-2</c:v>
                </c:pt>
                <c:pt idx="18">
                  <c:v>1.9266621728805871E-2</c:v>
                </c:pt>
                <c:pt idx="19">
                  <c:v>1.8304709477041742E-2</c:v>
                </c:pt>
                <c:pt idx="20">
                  <c:v>1.6803428654777998E-2</c:v>
                </c:pt>
                <c:pt idx="21">
                  <c:v>1.5623445969644751E-2</c:v>
                </c:pt>
                <c:pt idx="22">
                  <c:v>1.4963344878229005E-2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A-4C6D-9443-2C6AD9EFC8E5}"/>
            </c:ext>
          </c:extLst>
        </c:ser>
        <c:ser>
          <c:idx val="0"/>
          <c:order val="1"/>
          <c:tx>
            <c:v>Francia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28'!$C$23:$Y$23</c:f>
              <c:numCache>
                <c:formatCode>0.00</c:formatCode>
                <c:ptCount val="23"/>
                <c:pt idx="0">
                  <c:v>2.2400484338896125E-2</c:v>
                </c:pt>
                <c:pt idx="1">
                  <c:v>2.1901491912261453E-2</c:v>
                </c:pt>
                <c:pt idx="2">
                  <c:v>2.1295946138429136E-2</c:v>
                </c:pt>
                <c:pt idx="3">
                  <c:v>2.0450966381289685E-2</c:v>
                </c:pt>
                <c:pt idx="4">
                  <c:v>1.9824534578540026E-2</c:v>
                </c:pt>
                <c:pt idx="5">
                  <c:v>1.8935066251855658E-2</c:v>
                </c:pt>
                <c:pt idx="6">
                  <c:v>1.8360954403198543E-2</c:v>
                </c:pt>
                <c:pt idx="7">
                  <c:v>1.7929051632763982E-2</c:v>
                </c:pt>
                <c:pt idx="8">
                  <c:v>1.7578053860201902E-2</c:v>
                </c:pt>
                <c:pt idx="9">
                  <c:v>1.6952506533084433E-2</c:v>
                </c:pt>
                <c:pt idx="10">
                  <c:v>1.6498846074392452E-2</c:v>
                </c:pt>
                <c:pt idx="11">
                  <c:v>1.5924477849483077E-2</c:v>
                </c:pt>
                <c:pt idx="12">
                  <c:v>1.5333105606894137E-2</c:v>
                </c:pt>
                <c:pt idx="13">
                  <c:v>1.5056710716831127E-2</c:v>
                </c:pt>
                <c:pt idx="14">
                  <c:v>1.5567417883601819E-2</c:v>
                </c:pt>
                <c:pt idx="15">
                  <c:v>1.5173421876229458E-2</c:v>
                </c:pt>
                <c:pt idx="16">
                  <c:v>1.4781876481816428E-2</c:v>
                </c:pt>
                <c:pt idx="17">
                  <c:v>1.4605957740410302E-2</c:v>
                </c:pt>
                <c:pt idx="18">
                  <c:v>1.4440162472504818E-2</c:v>
                </c:pt>
                <c:pt idx="19">
                  <c:v>1.4241565021293024E-2</c:v>
                </c:pt>
                <c:pt idx="20">
                  <c:v>1.3954928121042634E-2</c:v>
                </c:pt>
                <c:pt idx="21">
                  <c:v>1.3754778842672021E-2</c:v>
                </c:pt>
                <c:pt idx="22">
                  <c:v>1.3423627152282966E-2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7A-4C6D-9443-2C6AD9EFC8E5}"/>
            </c:ext>
          </c:extLst>
        </c:ser>
        <c:ser>
          <c:idx val="2"/>
          <c:order val="2"/>
          <c:tx>
            <c:v>Alemania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28'!$C$31:$Y$31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1.090537118234049E-2</c:v>
                </c:pt>
                <c:pt idx="6">
                  <c:v>1.0918641190907631E-2</c:v>
                </c:pt>
                <c:pt idx="7">
                  <c:v>1.0970492782749209E-2</c:v>
                </c:pt>
                <c:pt idx="8">
                  <c:v>1.1142391265179633E-2</c:v>
                </c:pt>
                <c:pt idx="9">
                  <c:v>1.0802776334217086E-2</c:v>
                </c:pt>
                <c:pt idx="10">
                  <c:v>1.063167685126431E-2</c:v>
                </c:pt>
                <c:pt idx="11">
                  <c:v>1.0182805808001672E-2</c:v>
                </c:pt>
                <c:pt idx="12">
                  <c:v>1.0012613250677415E-2</c:v>
                </c:pt>
                <c:pt idx="13">
                  <c:v>9.9198201222606506E-3</c:v>
                </c:pt>
                <c:pt idx="14">
                  <c:v>1.0578064285365894E-2</c:v>
                </c:pt>
                <c:pt idx="15">
                  <c:v>1.0311000519367767E-2</c:v>
                </c:pt>
                <c:pt idx="16">
                  <c:v>1.0163810707626742E-2</c:v>
                </c:pt>
                <c:pt idx="17">
                  <c:v>1.0117247830153792E-2</c:v>
                </c:pt>
                <c:pt idx="18">
                  <c:v>9.8703577898550717E-3</c:v>
                </c:pt>
                <c:pt idx="19">
                  <c:v>9.4361581574836911E-3</c:v>
                </c:pt>
                <c:pt idx="20">
                  <c:v>9.0627316439587258E-3</c:v>
                </c:pt>
                <c:pt idx="21">
                  <c:v>8.7260068043357869E-3</c:v>
                </c:pt>
                <c:pt idx="22">
                  <c:v>8.4440430349002546E-3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A-4C6D-9443-2C6AD9EFC8E5}"/>
            </c:ext>
          </c:extLst>
        </c:ser>
        <c:ser>
          <c:idx val="3"/>
          <c:order val="3"/>
          <c:tx>
            <c:v>Italia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28'!$C$39:$Y$39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7A-4C6D-9443-2C6AD9EFC8E5}"/>
            </c:ext>
          </c:extLst>
        </c:ser>
        <c:ser>
          <c:idx val="4"/>
          <c:order val="4"/>
          <c:tx>
            <c:v>Reino Unido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28'!$C$47:$Y$47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7A-4C6D-9443-2C6AD9EFC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187968"/>
        <c:axId val="670813568"/>
      </c:lineChart>
      <c:catAx>
        <c:axId val="6711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0813568"/>
        <c:crosses val="autoZero"/>
        <c:auto val="1"/>
        <c:lblAlgn val="ctr"/>
        <c:lblOffset val="100"/>
        <c:noMultiLvlLbl val="0"/>
      </c:catAx>
      <c:valAx>
        <c:axId val="670813568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00" sourceLinked="0"/>
        <c:majorTickMark val="none"/>
        <c:minorTickMark val="none"/>
        <c:tickLblPos val="nextTo"/>
        <c:spPr>
          <a:ln w="25400">
            <a:noFill/>
          </a:ln>
        </c:spPr>
        <c:crossAx val="671187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 FBBVA-Ivie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28'!$C$8:$Y$8</c:f>
              <c:numCache>
                <c:formatCode>0.00</c:formatCode>
                <c:ptCount val="23"/>
                <c:pt idx="0">
                  <c:v>1.4391503654383624E-2</c:v>
                </c:pt>
                <c:pt idx="1">
                  <c:v>1.4278645956998194E-2</c:v>
                </c:pt>
                <c:pt idx="2">
                  <c:v>1.4166357648419621E-2</c:v>
                </c:pt>
                <c:pt idx="3">
                  <c:v>1.3821913711224992E-2</c:v>
                </c:pt>
                <c:pt idx="4">
                  <c:v>1.3793553402630195E-2</c:v>
                </c:pt>
                <c:pt idx="5">
                  <c:v>1.3971422301345357E-2</c:v>
                </c:pt>
                <c:pt idx="6">
                  <c:v>1.3921075435595032E-2</c:v>
                </c:pt>
                <c:pt idx="7">
                  <c:v>1.4150316482339123E-2</c:v>
                </c:pt>
                <c:pt idx="8">
                  <c:v>1.437912153737065E-2</c:v>
                </c:pt>
                <c:pt idx="9">
                  <c:v>1.4759299188531503E-2</c:v>
                </c:pt>
                <c:pt idx="10">
                  <c:v>1.5122471109373772E-2</c:v>
                </c:pt>
                <c:pt idx="11">
                  <c:v>1.5473157168492374E-2</c:v>
                </c:pt>
                <c:pt idx="12">
                  <c:v>1.5482626163003652E-2</c:v>
                </c:pt>
                <c:pt idx="13">
                  <c:v>1.6076606677718625E-2</c:v>
                </c:pt>
                <c:pt idx="14">
                  <c:v>1.6813974587088318E-2</c:v>
                </c:pt>
                <c:pt idx="15">
                  <c:v>1.7300266187884574E-2</c:v>
                </c:pt>
                <c:pt idx="16">
                  <c:v>1.7821576034851135E-2</c:v>
                </c:pt>
                <c:pt idx="17">
                  <c:v>1.8058255623307488E-2</c:v>
                </c:pt>
                <c:pt idx="18">
                  <c:v>1.7816787402191305E-2</c:v>
                </c:pt>
                <c:pt idx="19">
                  <c:v>1.7237152614415056E-2</c:v>
                </c:pt>
                <c:pt idx="20">
                  <c:v>1.626820351286554E-2</c:v>
                </c:pt>
                <c:pt idx="21">
                  <c:v>1.5306434178361045E-2</c:v>
                </c:pt>
                <c:pt idx="22">
                  <c:v>1.4827941135983538E-2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1-4580-9EC4-D652E6D9CC10}"/>
            </c:ext>
          </c:extLst>
        </c:ser>
        <c:ser>
          <c:idx val="0"/>
          <c:order val="1"/>
          <c:tx>
            <c:v>Francia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28'!$C$24:$Y$24</c:f>
              <c:numCache>
                <c:formatCode>0.00</c:formatCode>
                <c:ptCount val="23"/>
                <c:pt idx="0">
                  <c:v>8.33771961292748E-3</c:v>
                </c:pt>
                <c:pt idx="1">
                  <c:v>8.1486413389806958E-3</c:v>
                </c:pt>
                <c:pt idx="2">
                  <c:v>7.915605828383394E-3</c:v>
                </c:pt>
                <c:pt idx="3">
                  <c:v>7.5917838287856464E-3</c:v>
                </c:pt>
                <c:pt idx="4">
                  <c:v>7.3506799954889332E-3</c:v>
                </c:pt>
                <c:pt idx="5">
                  <c:v>7.0028016874241249E-3</c:v>
                </c:pt>
                <c:pt idx="6">
                  <c:v>6.7889042159667142E-3</c:v>
                </c:pt>
                <c:pt idx="7">
                  <c:v>6.6245551517197382E-3</c:v>
                </c:pt>
                <c:pt idx="8">
                  <c:v>6.5198683458169851E-3</c:v>
                </c:pt>
                <c:pt idx="9">
                  <c:v>6.2983045799371957E-3</c:v>
                </c:pt>
                <c:pt idx="10">
                  <c:v>6.123714206596618E-3</c:v>
                </c:pt>
                <c:pt idx="11">
                  <c:v>5.8939057701454045E-3</c:v>
                </c:pt>
                <c:pt idx="12">
                  <c:v>5.6606259333662999E-3</c:v>
                </c:pt>
                <c:pt idx="13">
                  <c:v>5.5576221960670158E-3</c:v>
                </c:pt>
                <c:pt idx="14">
                  <c:v>5.7481015873606066E-3</c:v>
                </c:pt>
                <c:pt idx="15">
                  <c:v>5.5968465254907932E-3</c:v>
                </c:pt>
                <c:pt idx="16">
                  <c:v>5.4419697391478398E-3</c:v>
                </c:pt>
                <c:pt idx="17">
                  <c:v>5.3772830634181094E-3</c:v>
                </c:pt>
                <c:pt idx="18">
                  <c:v>5.327692115347284E-3</c:v>
                </c:pt>
                <c:pt idx="19">
                  <c:v>5.2645900393763975E-3</c:v>
                </c:pt>
                <c:pt idx="20">
                  <c:v>5.1652433839209037E-3</c:v>
                </c:pt>
                <c:pt idx="21">
                  <c:v>5.0931410446755764E-3</c:v>
                </c:pt>
                <c:pt idx="22">
                  <c:v>4.9729461343762677E-3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11-4580-9EC4-D652E6D9CC10}"/>
            </c:ext>
          </c:extLst>
        </c:ser>
        <c:ser>
          <c:idx val="2"/>
          <c:order val="2"/>
          <c:tx>
            <c:v>Alemania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28'!$C$32:$Y$32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9.703847898397339E-3</c:v>
                </c:pt>
                <c:pt idx="6">
                  <c:v>9.5341422574947814E-3</c:v>
                </c:pt>
                <c:pt idx="7">
                  <c:v>9.7646755292424264E-3</c:v>
                </c:pt>
                <c:pt idx="8">
                  <c:v>9.7915390436380673E-3</c:v>
                </c:pt>
                <c:pt idx="9">
                  <c:v>9.639217482449728E-3</c:v>
                </c:pt>
                <c:pt idx="10">
                  <c:v>9.6450892275062369E-3</c:v>
                </c:pt>
                <c:pt idx="11">
                  <c:v>9.3972631359030608E-3</c:v>
                </c:pt>
                <c:pt idx="12">
                  <c:v>9.077959438650661E-3</c:v>
                </c:pt>
                <c:pt idx="13">
                  <c:v>9.0212121448702831E-3</c:v>
                </c:pt>
                <c:pt idx="14">
                  <c:v>9.5342806509828154E-3</c:v>
                </c:pt>
                <c:pt idx="15">
                  <c:v>9.3323411083463172E-3</c:v>
                </c:pt>
                <c:pt idx="16">
                  <c:v>9.1142827547426673E-3</c:v>
                </c:pt>
                <c:pt idx="17">
                  <c:v>9.1151668080601544E-3</c:v>
                </c:pt>
                <c:pt idx="18">
                  <c:v>9.031433990036232E-3</c:v>
                </c:pt>
                <c:pt idx="19">
                  <c:v>8.7079177428630739E-3</c:v>
                </c:pt>
                <c:pt idx="20">
                  <c:v>8.4142925552501587E-3</c:v>
                </c:pt>
                <c:pt idx="21">
                  <c:v>8.1265922936941213E-3</c:v>
                </c:pt>
                <c:pt idx="22">
                  <c:v>7.835927917152324E-3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11-4580-9EC4-D652E6D9CC10}"/>
            </c:ext>
          </c:extLst>
        </c:ser>
        <c:ser>
          <c:idx val="3"/>
          <c:order val="3"/>
          <c:tx>
            <c:v>Italia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28'!$C$40:$Y$40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11-4580-9EC4-D652E6D9CC10}"/>
            </c:ext>
          </c:extLst>
        </c:ser>
        <c:ser>
          <c:idx val="4"/>
          <c:order val="4"/>
          <c:tx>
            <c:v>Reino Unido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28'!$C$48:$Y$48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11-4580-9EC4-D652E6D9C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190016"/>
        <c:axId val="670815872"/>
      </c:lineChart>
      <c:catAx>
        <c:axId val="6711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0815872"/>
        <c:crosses val="autoZero"/>
        <c:auto val="1"/>
        <c:lblAlgn val="ctr"/>
        <c:lblOffset val="100"/>
        <c:noMultiLvlLbl val="0"/>
      </c:catAx>
      <c:valAx>
        <c:axId val="670815872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00" sourceLinked="0"/>
        <c:majorTickMark val="none"/>
        <c:minorTickMark val="none"/>
        <c:tickLblPos val="nextTo"/>
        <c:spPr>
          <a:ln w="25400">
            <a:noFill/>
          </a:ln>
        </c:spPr>
        <c:crossAx val="671190016"/>
        <c:crosses val="autoZero"/>
        <c:crossBetween val="midCat"/>
        <c:majorUnit val="4.000000000000001E-3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 FBBVA-Ivie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28'!$C$6:$Y$6</c:f>
              <c:numCache>
                <c:formatCode>0.00</c:formatCode>
                <c:ptCount val="23"/>
                <c:pt idx="0">
                  <c:v>3.8109986531151274E-2</c:v>
                </c:pt>
                <c:pt idx="1">
                  <c:v>3.7080438100601486E-2</c:v>
                </c:pt>
                <c:pt idx="2">
                  <c:v>3.6913193394844064E-2</c:v>
                </c:pt>
                <c:pt idx="3">
                  <c:v>3.6568364798495602E-2</c:v>
                </c:pt>
                <c:pt idx="4">
                  <c:v>3.6864276040153132E-2</c:v>
                </c:pt>
                <c:pt idx="5">
                  <c:v>3.8326997010838117E-2</c:v>
                </c:pt>
                <c:pt idx="6">
                  <c:v>3.9874091101819505E-2</c:v>
                </c:pt>
                <c:pt idx="7">
                  <c:v>4.2485022712367433E-2</c:v>
                </c:pt>
                <c:pt idx="8">
                  <c:v>4.4234871605763261E-2</c:v>
                </c:pt>
                <c:pt idx="9">
                  <c:v>4.642054011107935E-2</c:v>
                </c:pt>
                <c:pt idx="10">
                  <c:v>5.0239563782600936E-2</c:v>
                </c:pt>
                <c:pt idx="11">
                  <c:v>5.3172041775989207E-2</c:v>
                </c:pt>
                <c:pt idx="12">
                  <c:v>5.5430852819202625E-2</c:v>
                </c:pt>
                <c:pt idx="13">
                  <c:v>6.07874159912059E-2</c:v>
                </c:pt>
                <c:pt idx="14">
                  <c:v>6.7746210521734865E-2</c:v>
                </c:pt>
                <c:pt idx="15">
                  <c:v>7.2114778494656015E-2</c:v>
                </c:pt>
                <c:pt idx="16">
                  <c:v>7.7653592371183591E-2</c:v>
                </c:pt>
                <c:pt idx="17">
                  <c:v>8.0454449112209156E-2</c:v>
                </c:pt>
                <c:pt idx="18">
                  <c:v>7.9914466918854829E-2</c:v>
                </c:pt>
                <c:pt idx="19">
                  <c:v>7.8062333898791289E-2</c:v>
                </c:pt>
                <c:pt idx="20">
                  <c:v>7.3514735616817567E-2</c:v>
                </c:pt>
                <c:pt idx="21">
                  <c:v>6.8953326498990233E-2</c:v>
                </c:pt>
                <c:pt idx="22">
                  <c:v>6.6684688004600923E-2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D-49E6-B965-89C8CA15F9AB}"/>
            </c:ext>
          </c:extLst>
        </c:ser>
        <c:ser>
          <c:idx val="0"/>
          <c:order val="1"/>
          <c:tx>
            <c:v>Francia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28'!$C$22:$Y$22</c:f>
              <c:numCache>
                <c:formatCode>0.00</c:formatCode>
                <c:ptCount val="23"/>
                <c:pt idx="0">
                  <c:v>0.15741545614160374</c:v>
                </c:pt>
                <c:pt idx="1">
                  <c:v>0.15370775857525479</c:v>
                </c:pt>
                <c:pt idx="2">
                  <c:v>0.14927091060561876</c:v>
                </c:pt>
                <c:pt idx="3">
                  <c:v>0.14308275192766307</c:v>
                </c:pt>
                <c:pt idx="4">
                  <c:v>0.13848403888939251</c:v>
                </c:pt>
                <c:pt idx="5">
                  <c:v>0.13178613336399328</c:v>
                </c:pt>
                <c:pt idx="6">
                  <c:v>0.12715446625926408</c:v>
                </c:pt>
                <c:pt idx="7">
                  <c:v>0.12363484984844086</c:v>
                </c:pt>
                <c:pt idx="8">
                  <c:v>0.12090826692897258</c:v>
                </c:pt>
                <c:pt idx="9">
                  <c:v>0.1162792198913275</c:v>
                </c:pt>
                <c:pt idx="10">
                  <c:v>0.11288546099591994</c:v>
                </c:pt>
                <c:pt idx="11">
                  <c:v>0.1085652633361668</c:v>
                </c:pt>
                <c:pt idx="12">
                  <c:v>0.10411258087114188</c:v>
                </c:pt>
                <c:pt idx="13">
                  <c:v>0.10213312721468797</c:v>
                </c:pt>
                <c:pt idx="14">
                  <c:v>0.10562625295519262</c:v>
                </c:pt>
                <c:pt idx="15">
                  <c:v>0.10294899636092816</c:v>
                </c:pt>
                <c:pt idx="16">
                  <c:v>0.10030028629463425</c:v>
                </c:pt>
                <c:pt idx="17">
                  <c:v>9.9343930785272344E-2</c:v>
                </c:pt>
                <c:pt idx="18">
                  <c:v>9.8736579492903084E-2</c:v>
                </c:pt>
                <c:pt idx="19">
                  <c:v>9.773440352782746E-2</c:v>
                </c:pt>
                <c:pt idx="20">
                  <c:v>9.6092123840992125E-2</c:v>
                </c:pt>
                <c:pt idx="21">
                  <c:v>9.4813683542893004E-2</c:v>
                </c:pt>
                <c:pt idx="22">
                  <c:v>9.2680680225335862E-2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D-49E6-B965-89C8CA15F9AB}"/>
            </c:ext>
          </c:extLst>
        </c:ser>
        <c:ser>
          <c:idx val="2"/>
          <c:order val="2"/>
          <c:tx>
            <c:v>Alemania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28'!$C$30:$Y$30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6.1144447384336255E-2</c:v>
                </c:pt>
                <c:pt idx="6">
                  <c:v>6.0314241805628825E-2</c:v>
                </c:pt>
                <c:pt idx="7">
                  <c:v>6.1541038071054502E-2</c:v>
                </c:pt>
                <c:pt idx="8">
                  <c:v>6.3209884328492671E-2</c:v>
                </c:pt>
                <c:pt idx="9">
                  <c:v>6.3315746360025016E-2</c:v>
                </c:pt>
                <c:pt idx="10">
                  <c:v>6.0576914718844257E-2</c:v>
                </c:pt>
                <c:pt idx="11">
                  <c:v>5.8397994359135071E-2</c:v>
                </c:pt>
                <c:pt idx="12">
                  <c:v>5.5736243797821924E-2</c:v>
                </c:pt>
                <c:pt idx="13">
                  <c:v>5.4865052659520484E-2</c:v>
                </c:pt>
                <c:pt idx="14">
                  <c:v>5.7315427512315671E-2</c:v>
                </c:pt>
                <c:pt idx="15">
                  <c:v>5.4942908304458034E-2</c:v>
                </c:pt>
                <c:pt idx="16">
                  <c:v>5.2716120630974576E-2</c:v>
                </c:pt>
                <c:pt idx="17">
                  <c:v>5.1872557336871794E-2</c:v>
                </c:pt>
                <c:pt idx="18">
                  <c:v>5.1109247622282611E-2</c:v>
                </c:pt>
                <c:pt idx="19">
                  <c:v>4.9801435382275175E-2</c:v>
                </c:pt>
                <c:pt idx="20">
                  <c:v>4.8607348320355806E-2</c:v>
                </c:pt>
                <c:pt idx="21">
                  <c:v>4.7384444971912333E-2</c:v>
                </c:pt>
                <c:pt idx="22">
                  <c:v>4.6209120811389726E-2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D-49E6-B965-89C8CA15F9AB}"/>
            </c:ext>
          </c:extLst>
        </c:ser>
        <c:ser>
          <c:idx val="3"/>
          <c:order val="3"/>
          <c:tx>
            <c:v>Italia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28'!$C$38:$Y$38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8D-49E6-B965-89C8CA15F9AB}"/>
            </c:ext>
          </c:extLst>
        </c:ser>
        <c:ser>
          <c:idx val="4"/>
          <c:order val="4"/>
          <c:tx>
            <c:v>Reino Unido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28'!$C$46:$Y$46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0.15857830562631897</c:v>
                </c:pt>
                <c:pt idx="19">
                  <c:v>0.15251501309714552</c:v>
                </c:pt>
                <c:pt idx="20">
                  <c:v>0.14940518282406895</c:v>
                </c:pt>
                <c:pt idx="21">
                  <c:v>0.14841456999762379</c:v>
                </c:pt>
                <c:pt idx="22">
                  <c:v>0.14828755625530277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8D-49E6-B965-89C8CA15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5746816"/>
        <c:axId val="675430400"/>
      </c:lineChart>
      <c:catAx>
        <c:axId val="6757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5430400"/>
        <c:crosses val="autoZero"/>
        <c:auto val="1"/>
        <c:lblAlgn val="ctr"/>
        <c:lblOffset val="100"/>
        <c:noMultiLvlLbl val="0"/>
      </c:catAx>
      <c:valAx>
        <c:axId val="675430400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0" sourceLinked="0"/>
        <c:majorTickMark val="none"/>
        <c:minorTickMark val="none"/>
        <c:tickLblPos val="nextTo"/>
        <c:spPr>
          <a:ln w="25400">
            <a:noFill/>
          </a:ln>
        </c:spPr>
        <c:crossAx val="6757468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España </c:v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28'!$C$9:$Y$9</c:f>
              <c:numCache>
                <c:formatCode>0.00</c:formatCode>
                <c:ptCount val="23"/>
                <c:pt idx="0">
                  <c:v>0.17431155652100347</c:v>
                </c:pt>
                <c:pt idx="1">
                  <c:v>0.17335931547262201</c:v>
                </c:pt>
                <c:pt idx="2">
                  <c:v>0.17289555249160538</c:v>
                </c:pt>
                <c:pt idx="3">
                  <c:v>0.17045032836463991</c:v>
                </c:pt>
                <c:pt idx="4">
                  <c:v>0.17005005599617531</c:v>
                </c:pt>
                <c:pt idx="5">
                  <c:v>0.17345535993137345</c:v>
                </c:pt>
                <c:pt idx="6">
                  <c:v>0.17444507821106622</c:v>
                </c:pt>
                <c:pt idx="7">
                  <c:v>0.17984478246976074</c:v>
                </c:pt>
                <c:pt idx="8">
                  <c:v>0.18487561548636222</c:v>
                </c:pt>
                <c:pt idx="9">
                  <c:v>0.19101922968877291</c:v>
                </c:pt>
                <c:pt idx="10">
                  <c:v>0.19812283610115153</c:v>
                </c:pt>
                <c:pt idx="11">
                  <c:v>0.20285678659372181</c:v>
                </c:pt>
                <c:pt idx="12">
                  <c:v>0.2035557118290231</c:v>
                </c:pt>
                <c:pt idx="13">
                  <c:v>0.21183663536113498</c:v>
                </c:pt>
                <c:pt idx="14">
                  <c:v>0.2243106027878827</c:v>
                </c:pt>
                <c:pt idx="15">
                  <c:v>0.2320161630072784</c:v>
                </c:pt>
                <c:pt idx="16">
                  <c:v>0.24186265577928548</c:v>
                </c:pt>
                <c:pt idx="17">
                  <c:v>0.24792971035662592</c:v>
                </c:pt>
                <c:pt idx="18">
                  <c:v>0.24641774531097774</c:v>
                </c:pt>
                <c:pt idx="19">
                  <c:v>0.23961827687825668</c:v>
                </c:pt>
                <c:pt idx="20">
                  <c:v>0.22546859674876799</c:v>
                </c:pt>
                <c:pt idx="21">
                  <c:v>0.2126557097717488</c:v>
                </c:pt>
                <c:pt idx="22">
                  <c:v>0.20597589398033683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F-49EA-9C29-F3150DE3CAB7}"/>
            </c:ext>
          </c:extLst>
        </c:ser>
        <c:ser>
          <c:idx val="0"/>
          <c:order val="1"/>
          <c:tx>
            <c:v>Francia</c:v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28'!$C$25:$Y$25</c:f>
              <c:numCache>
                <c:formatCode>0.00</c:formatCode>
                <c:ptCount val="23"/>
                <c:pt idx="0">
                  <c:v>0.54224014153067501</c:v>
                </c:pt>
                <c:pt idx="1">
                  <c:v>0.53032084250949874</c:v>
                </c:pt>
                <c:pt idx="2">
                  <c:v>0.51554368813569551</c:v>
                </c:pt>
                <c:pt idx="3">
                  <c:v>0.49469033256848155</c:v>
                </c:pt>
                <c:pt idx="4">
                  <c:v>0.47936183283713985</c:v>
                </c:pt>
                <c:pt idx="5">
                  <c:v>0.45707236477240054</c:v>
                </c:pt>
                <c:pt idx="6">
                  <c:v>0.44217560299570924</c:v>
                </c:pt>
                <c:pt idx="7">
                  <c:v>0.43054505800498666</c:v>
                </c:pt>
                <c:pt idx="8">
                  <c:v>0.42152142892045336</c:v>
                </c:pt>
                <c:pt idx="9">
                  <c:v>0.40594666133534901</c:v>
                </c:pt>
                <c:pt idx="10">
                  <c:v>0.3946131260248994</c:v>
                </c:pt>
                <c:pt idx="11">
                  <c:v>0.38006941397374994</c:v>
                </c:pt>
                <c:pt idx="12">
                  <c:v>0.36508859287458278</c:v>
                </c:pt>
                <c:pt idx="13">
                  <c:v>0.35863619621206799</c:v>
                </c:pt>
                <c:pt idx="14">
                  <c:v>0.37120412846218437</c:v>
                </c:pt>
                <c:pt idx="15">
                  <c:v>0.36202258824110195</c:v>
                </c:pt>
                <c:pt idx="16">
                  <c:v>0.35250003188058121</c:v>
                </c:pt>
                <c:pt idx="17">
                  <c:v>0.34876708074285573</c:v>
                </c:pt>
                <c:pt idx="18">
                  <c:v>0.34576473063434582</c:v>
                </c:pt>
                <c:pt idx="19">
                  <c:v>0.3416171764978963</c:v>
                </c:pt>
                <c:pt idx="20">
                  <c:v>0.33518180088444854</c:v>
                </c:pt>
                <c:pt idx="21">
                  <c:v>0.33038946471309399</c:v>
                </c:pt>
                <c:pt idx="22">
                  <c:v>0.32244705033238741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F-49EA-9C29-F3150DE3CAB7}"/>
            </c:ext>
          </c:extLst>
        </c:ser>
        <c:ser>
          <c:idx val="2"/>
          <c:order val="2"/>
          <c:tx>
            <c:v>Alemania</c:v>
          </c:tx>
          <c:spPr>
            <a:ln w="38100">
              <a:solidFill>
                <a:srgbClr val="A9A9A9"/>
              </a:solidFill>
              <a:prstDash val="solid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28'!$C$33:$Y$33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0.33602538176595104</c:v>
                </c:pt>
                <c:pt idx="6">
                  <c:v>0.32996307085349907</c:v>
                </c:pt>
                <c:pt idx="7">
                  <c:v>0.3301096732434402</c:v>
                </c:pt>
                <c:pt idx="8">
                  <c:v>0.33248621671291123</c:v>
                </c:pt>
                <c:pt idx="9">
                  <c:v>0.32810069496437094</c:v>
                </c:pt>
                <c:pt idx="10">
                  <c:v>0.32312396234451468</c:v>
                </c:pt>
                <c:pt idx="11">
                  <c:v>0.3120116995717121</c:v>
                </c:pt>
                <c:pt idx="12">
                  <c:v>0.29842672576723978</c:v>
                </c:pt>
                <c:pt idx="13">
                  <c:v>0.29389360356632599</c:v>
                </c:pt>
                <c:pt idx="14">
                  <c:v>0.30774220820394427</c:v>
                </c:pt>
                <c:pt idx="15">
                  <c:v>0.29472492887762303</c:v>
                </c:pt>
                <c:pt idx="16">
                  <c:v>0.28251723933824618</c:v>
                </c:pt>
                <c:pt idx="17">
                  <c:v>0.27774756549418839</c:v>
                </c:pt>
                <c:pt idx="18">
                  <c:v>0.27198256340579713</c:v>
                </c:pt>
                <c:pt idx="19">
                  <c:v>0.26246090812260303</c:v>
                </c:pt>
                <c:pt idx="20">
                  <c:v>0.25371975098889421</c:v>
                </c:pt>
                <c:pt idx="21">
                  <c:v>0.24564126908774428</c:v>
                </c:pt>
                <c:pt idx="22">
                  <c:v>0.23782640800161106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F-49EA-9C29-F3150DE3CAB7}"/>
            </c:ext>
          </c:extLst>
        </c:ser>
        <c:ser>
          <c:idx val="3"/>
          <c:order val="3"/>
          <c:tx>
            <c:v>Italia</c:v>
          </c:tx>
          <c:spPr>
            <a:ln w="19050">
              <a:solidFill>
                <a:srgbClr val="D00D43"/>
              </a:solidFill>
              <a:prstDash val="sysDash"/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28'!$C$41:$Y$41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F-49EA-9C29-F3150DE3CAB7}"/>
            </c:ext>
          </c:extLst>
        </c:ser>
        <c:ser>
          <c:idx val="4"/>
          <c:order val="4"/>
          <c:tx>
            <c:v>Reino Unido</c:v>
          </c:tx>
          <c:spPr>
            <a:ln w="38100">
              <a:solidFill>
                <a:srgbClr val="D46271"/>
              </a:solidFill>
            </a:ln>
          </c:spPr>
          <c:marker>
            <c:symbol val="none"/>
          </c:marker>
          <c:cat>
            <c:numRef>
              <c:f>'Datos Gráfico 28'!$C$4:$Z$4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 formatCode="0.00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28'!$C$49:$Y$49</c:f>
              <c:numCache>
                <c:formatCode>0.00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F-49EA-9C29-F3150DE3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5748864"/>
        <c:axId val="675432704"/>
      </c:lineChart>
      <c:catAx>
        <c:axId val="67574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5432704"/>
        <c:crosses val="autoZero"/>
        <c:auto val="1"/>
        <c:lblAlgn val="ctr"/>
        <c:lblOffset val="100"/>
        <c:noMultiLvlLbl val="0"/>
      </c:catAx>
      <c:valAx>
        <c:axId val="675432704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0" sourceLinked="0"/>
        <c:majorTickMark val="none"/>
        <c:minorTickMark val="none"/>
        <c:tickLblPos val="nextTo"/>
        <c:spPr>
          <a:ln w="25400">
            <a:noFill/>
          </a:ln>
        </c:spPr>
        <c:crossAx val="675748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29 y 30'!$A$4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30'!$E$3:$AA$3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29 y 30'!$E$4:$AA$4</c:f>
              <c:numCache>
                <c:formatCode>#,##0</c:formatCode>
                <c:ptCount val="23"/>
                <c:pt idx="0">
                  <c:v>11190</c:v>
                </c:pt>
                <c:pt idx="1">
                  <c:v>11246</c:v>
                </c:pt>
                <c:pt idx="2">
                  <c:v>11309</c:v>
                </c:pt>
                <c:pt idx="3">
                  <c:v>11427</c:v>
                </c:pt>
                <c:pt idx="4">
                  <c:v>11515</c:v>
                </c:pt>
                <c:pt idx="5">
                  <c:v>11712</c:v>
                </c:pt>
                <c:pt idx="6">
                  <c:v>11786</c:v>
                </c:pt>
                <c:pt idx="7">
                  <c:v>12037</c:v>
                </c:pt>
                <c:pt idx="8">
                  <c:v>12044</c:v>
                </c:pt>
                <c:pt idx="9">
                  <c:v>12174</c:v>
                </c:pt>
                <c:pt idx="10">
                  <c:v>12363</c:v>
                </c:pt>
                <c:pt idx="11">
                  <c:v>12531</c:v>
                </c:pt>
                <c:pt idx="12">
                  <c:v>12594</c:v>
                </c:pt>
                <c:pt idx="13">
                  <c:v>12645</c:v>
                </c:pt>
                <c:pt idx="14">
                  <c:v>12813</c:v>
                </c:pt>
                <c:pt idx="15">
                  <c:v>12819</c:v>
                </c:pt>
                <c:pt idx="16">
                  <c:v>12845</c:v>
                </c:pt>
                <c:pt idx="17">
                  <c:v>12879</c:v>
                </c:pt>
                <c:pt idx="18">
                  <c:v>12917</c:v>
                </c:pt>
                <c:pt idx="19">
                  <c:v>12949</c:v>
                </c:pt>
                <c:pt idx="20">
                  <c:v>12993</c:v>
                </c:pt>
                <c:pt idx="21">
                  <c:v>12996</c:v>
                </c:pt>
                <c:pt idx="22">
                  <c:v>13009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6-4A28-B764-97E7D9F93928}"/>
            </c:ext>
          </c:extLst>
        </c:ser>
        <c:ser>
          <c:idx val="1"/>
          <c:order val="1"/>
          <c:tx>
            <c:strRef>
              <c:f>'Datos Gráfico 29 y 30'!$A$5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30'!$E$3:$AA$3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29 y 30'!$E$5:$AA$5</c:f>
              <c:numCache>
                <c:formatCode>#,##0</c:formatCode>
                <c:ptCount val="23"/>
                <c:pt idx="0">
                  <c:v>6962</c:v>
                </c:pt>
                <c:pt idx="1">
                  <c:v>7295</c:v>
                </c:pt>
                <c:pt idx="2">
                  <c:v>7750</c:v>
                </c:pt>
                <c:pt idx="3">
                  <c:v>8269</c:v>
                </c:pt>
                <c:pt idx="4">
                  <c:v>8893</c:v>
                </c:pt>
                <c:pt idx="5">
                  <c:v>9049</c:v>
                </c:pt>
                <c:pt idx="6">
                  <c:v>9571</c:v>
                </c:pt>
                <c:pt idx="7">
                  <c:v>9739</c:v>
                </c:pt>
                <c:pt idx="8">
                  <c:v>10296</c:v>
                </c:pt>
                <c:pt idx="9">
                  <c:v>10747</c:v>
                </c:pt>
                <c:pt idx="10">
                  <c:v>11432</c:v>
                </c:pt>
                <c:pt idx="11">
                  <c:v>12073</c:v>
                </c:pt>
                <c:pt idx="12">
                  <c:v>13013</c:v>
                </c:pt>
                <c:pt idx="13">
                  <c:v>13518</c:v>
                </c:pt>
                <c:pt idx="14">
                  <c:v>14021</c:v>
                </c:pt>
                <c:pt idx="15">
                  <c:v>14262</c:v>
                </c:pt>
                <c:pt idx="16">
                  <c:v>14554</c:v>
                </c:pt>
                <c:pt idx="17">
                  <c:v>14701</c:v>
                </c:pt>
                <c:pt idx="18">
                  <c:v>14981</c:v>
                </c:pt>
                <c:pt idx="19">
                  <c:v>15049</c:v>
                </c:pt>
                <c:pt idx="20">
                  <c:v>15336</c:v>
                </c:pt>
                <c:pt idx="21">
                  <c:v>15444</c:v>
                </c:pt>
                <c:pt idx="22">
                  <c:v>15523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6-4A28-B764-97E7D9F93928}"/>
            </c:ext>
          </c:extLst>
        </c:ser>
        <c:ser>
          <c:idx val="2"/>
          <c:order val="2"/>
          <c:tx>
            <c:strRef>
              <c:f>'Datos Gráfico 29 y 30'!$A$6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30'!$E$3:$AA$3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29 y 30'!$E$6:$AA$6</c:f>
              <c:numCache>
                <c:formatCode>#,##0</c:formatCode>
                <c:ptCount val="23"/>
                <c:pt idx="0">
                  <c:v>8275</c:v>
                </c:pt>
                <c:pt idx="1">
                  <c:v>8596</c:v>
                </c:pt>
                <c:pt idx="2">
                  <c:v>8864</c:v>
                </c:pt>
                <c:pt idx="3">
                  <c:v>9303</c:v>
                </c:pt>
                <c:pt idx="4">
                  <c:v>9626</c:v>
                </c:pt>
                <c:pt idx="5">
                  <c:v>9766</c:v>
                </c:pt>
                <c:pt idx="6">
                  <c:v>10068</c:v>
                </c:pt>
                <c:pt idx="7">
                  <c:v>10223</c:v>
                </c:pt>
                <c:pt idx="8">
                  <c:v>10379</c:v>
                </c:pt>
                <c:pt idx="9">
                  <c:v>10486</c:v>
                </c:pt>
                <c:pt idx="10">
                  <c:v>10798</c:v>
                </c:pt>
                <c:pt idx="11">
                  <c:v>10848</c:v>
                </c:pt>
                <c:pt idx="12">
                  <c:v>10958</c:v>
                </c:pt>
                <c:pt idx="13">
                  <c:v>11042</c:v>
                </c:pt>
                <c:pt idx="14">
                  <c:v>11163</c:v>
                </c:pt>
                <c:pt idx="15">
                  <c:v>11392</c:v>
                </c:pt>
                <c:pt idx="16">
                  <c:v>11413</c:v>
                </c:pt>
                <c:pt idx="17">
                  <c:v>11413</c:v>
                </c:pt>
                <c:pt idx="18">
                  <c:v>11552</c:v>
                </c:pt>
                <c:pt idx="19">
                  <c:v>11560</c:v>
                </c:pt>
                <c:pt idx="20">
                  <c:v>11599</c:v>
                </c:pt>
                <c:pt idx="21">
                  <c:v>11612</c:v>
                </c:pt>
                <c:pt idx="22">
                  <c:v>11618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6-4A28-B764-97E7D9F93928}"/>
            </c:ext>
          </c:extLst>
        </c:ser>
        <c:ser>
          <c:idx val="3"/>
          <c:order val="3"/>
          <c:tx>
            <c:strRef>
              <c:f>'Datos Gráfico 29 y 30'!$A$7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'Datos Gráfico 29 y 30'!$E$3:$AA$3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29 y 30'!$E$7:$AA$7</c:f>
              <c:numCache>
                <c:formatCode>#,##0</c:formatCode>
                <c:ptCount val="23"/>
                <c:pt idx="0">
                  <c:v>6435</c:v>
                </c:pt>
                <c:pt idx="1">
                  <c:v>6465</c:v>
                </c:pt>
                <c:pt idx="2">
                  <c:v>6469</c:v>
                </c:pt>
                <c:pt idx="3">
                  <c:v>6478</c:v>
                </c:pt>
                <c:pt idx="4">
                  <c:v>6478</c:v>
                </c:pt>
                <c:pt idx="5">
                  <c:v>6478</c:v>
                </c:pt>
                <c:pt idx="6">
                  <c:v>6487</c:v>
                </c:pt>
                <c:pt idx="7">
                  <c:v>6487</c:v>
                </c:pt>
                <c:pt idx="8">
                  <c:v>6487</c:v>
                </c:pt>
                <c:pt idx="9">
                  <c:v>6532</c:v>
                </c:pt>
                <c:pt idx="10">
                  <c:v>6542</c:v>
                </c:pt>
                <c:pt idx="11">
                  <c:v>6554</c:v>
                </c:pt>
                <c:pt idx="12">
                  <c:v>6588</c:v>
                </c:pt>
                <c:pt idx="13">
                  <c:v>6629</c:v>
                </c:pt>
                <c:pt idx="14">
                  <c:v>6661</c:v>
                </c:pt>
                <c:pt idx="15">
                  <c:v>6668</c:v>
                </c:pt>
                <c:pt idx="16">
                  <c:v>6668</c:v>
                </c:pt>
                <c:pt idx="17">
                  <c:v>6726</c:v>
                </c:pt>
                <c:pt idx="18">
                  <c:v>6751</c:v>
                </c:pt>
                <c:pt idx="19">
                  <c:v>6844</c:v>
                </c:pt>
                <c:pt idx="20">
                  <c:v>6943</c:v>
                </c:pt>
                <c:pt idx="21">
                  <c:v>6943.2</c:v>
                </c:pt>
                <c:pt idx="22">
                  <c:v>6943.2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E6-4A28-B764-97E7D9F93928}"/>
            </c:ext>
          </c:extLst>
        </c:ser>
        <c:ser>
          <c:idx val="4"/>
          <c:order val="4"/>
          <c:tx>
            <c:strRef>
              <c:f>'Datos Gráfico 29 y 30'!$A$8</c:f>
              <c:strCache>
                <c:ptCount val="1"/>
                <c:pt idx="0">
                  <c:v>R. Unido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30'!$E$3:$AA$3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'Datos Gráfico 29 y 30'!$E$8:$AA$8</c:f>
              <c:numCache>
                <c:formatCode>#,##0</c:formatCode>
                <c:ptCount val="23"/>
                <c:pt idx="0">
                  <c:v>3379.81</c:v>
                </c:pt>
                <c:pt idx="1">
                  <c:v>3408.29</c:v>
                </c:pt>
                <c:pt idx="2">
                  <c:v>3490.59</c:v>
                </c:pt>
                <c:pt idx="3">
                  <c:v>3534.95</c:v>
                </c:pt>
                <c:pt idx="4">
                  <c:v>3563.64</c:v>
                </c:pt>
                <c:pt idx="5">
                  <c:v>3580.89</c:v>
                </c:pt>
                <c:pt idx="6">
                  <c:v>3590.69</c:v>
                </c:pt>
                <c:pt idx="7">
                  <c:v>3592.09</c:v>
                </c:pt>
                <c:pt idx="8">
                  <c:v>3592.09</c:v>
                </c:pt>
                <c:pt idx="9">
                  <c:v>3637.99</c:v>
                </c:pt>
                <c:pt idx="10">
                  <c:v>3632.69</c:v>
                </c:pt>
                <c:pt idx="11">
                  <c:v>3669.64</c:v>
                </c:pt>
                <c:pt idx="12">
                  <c:v>3673.64</c:v>
                </c:pt>
                <c:pt idx="13">
                  <c:v>3672.81</c:v>
                </c:pt>
                <c:pt idx="14">
                  <c:v>3673.91</c:v>
                </c:pt>
                <c:pt idx="15">
                  <c:v>3671.81</c:v>
                </c:pt>
                <c:pt idx="16">
                  <c:v>3685.7</c:v>
                </c:pt>
                <c:pt idx="17">
                  <c:v>3732.52</c:v>
                </c:pt>
                <c:pt idx="18">
                  <c:v>3756.02</c:v>
                </c:pt>
                <c:pt idx="19">
                  <c:v>3759.62</c:v>
                </c:pt>
                <c:pt idx="20">
                  <c:v>3768.43</c:v>
                </c:pt>
                <c:pt idx="21">
                  <c:v>3764.33</c:v>
                </c:pt>
                <c:pt idx="22">
                  <c:v>3803.1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E6-4A28-B764-97E7D9F9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793472"/>
        <c:axId val="2135659968"/>
      </c:lineChart>
      <c:catAx>
        <c:axId val="21307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135659968"/>
        <c:crosses val="autoZero"/>
        <c:auto val="1"/>
        <c:lblAlgn val="ctr"/>
        <c:lblOffset val="100"/>
        <c:noMultiLvlLbl val="0"/>
      </c:catAx>
      <c:valAx>
        <c:axId val="2135659968"/>
        <c:scaling>
          <c:orientation val="minMax"/>
          <c:max val="1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13079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29 y 30'!$A$14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30'!$E$13:$AB$13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29 y 30'!$E$14:$AB$14</c:f>
              <c:numCache>
                <c:formatCode>#,##0</c:formatCode>
                <c:ptCount val="24"/>
                <c:pt idx="0">
                  <c:v>447</c:v>
                </c:pt>
                <c:pt idx="1">
                  <c:v>447</c:v>
                </c:pt>
                <c:pt idx="2">
                  <c:v>447</c:v>
                </c:pt>
                <c:pt idx="3">
                  <c:v>636</c:v>
                </c:pt>
                <c:pt idx="4">
                  <c:v>636</c:v>
                </c:pt>
                <c:pt idx="5">
                  <c:v>636</c:v>
                </c:pt>
                <c:pt idx="6">
                  <c:v>636</c:v>
                </c:pt>
                <c:pt idx="7">
                  <c:v>820</c:v>
                </c:pt>
                <c:pt idx="8">
                  <c:v>886</c:v>
                </c:pt>
                <c:pt idx="9">
                  <c:v>1183</c:v>
                </c:pt>
                <c:pt idx="10">
                  <c:v>1183</c:v>
                </c:pt>
                <c:pt idx="11">
                  <c:v>1272</c:v>
                </c:pt>
                <c:pt idx="12">
                  <c:v>1272</c:v>
                </c:pt>
                <c:pt idx="13">
                  <c:v>1272</c:v>
                </c:pt>
                <c:pt idx="14">
                  <c:v>1272</c:v>
                </c:pt>
                <c:pt idx="15">
                  <c:v>1272</c:v>
                </c:pt>
                <c:pt idx="16">
                  <c:v>1334</c:v>
                </c:pt>
                <c:pt idx="17">
                  <c:v>1352</c:v>
                </c:pt>
                <c:pt idx="18">
                  <c:v>1352</c:v>
                </c:pt>
                <c:pt idx="19">
                  <c:v>1352</c:v>
                </c:pt>
                <c:pt idx="20">
                  <c:v>1475</c:v>
                </c:pt>
                <c:pt idx="21">
                  <c:v>1475</c:v>
                </c:pt>
                <c:pt idx="22">
                  <c:v>1658</c:v>
                </c:pt>
                <c:pt idx="23">
                  <c:v>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D-45AC-B614-C7028A739A88}"/>
            </c:ext>
          </c:extLst>
        </c:ser>
        <c:ser>
          <c:idx val="1"/>
          <c:order val="1"/>
          <c:tx>
            <c:strRef>
              <c:f>'Datos Gráfico 29 y 30'!$A$15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30'!$E$13:$AB$13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29 y 30'!$E$15:$AB$15</c:f>
              <c:numCache>
                <c:formatCode>#,##0</c:formatCode>
                <c:ptCount val="24"/>
                <c:pt idx="0">
                  <c:v>471</c:v>
                </c:pt>
                <c:pt idx="1">
                  <c:v>471</c:v>
                </c:pt>
                <c:pt idx="2">
                  <c:v>471</c:v>
                </c:pt>
                <c:pt idx="3">
                  <c:v>471</c:v>
                </c:pt>
                <c:pt idx="4">
                  <c:v>471</c:v>
                </c:pt>
                <c:pt idx="5">
                  <c:v>471</c:v>
                </c:pt>
                <c:pt idx="6">
                  <c:v>471</c:v>
                </c:pt>
                <c:pt idx="7">
                  <c:v>471</c:v>
                </c:pt>
                <c:pt idx="8">
                  <c:v>919</c:v>
                </c:pt>
                <c:pt idx="9">
                  <c:v>919</c:v>
                </c:pt>
                <c:pt idx="10">
                  <c:v>919</c:v>
                </c:pt>
                <c:pt idx="11">
                  <c:v>1112</c:v>
                </c:pt>
                <c:pt idx="12">
                  <c:v>1348</c:v>
                </c:pt>
                <c:pt idx="13">
                  <c:v>1448</c:v>
                </c:pt>
                <c:pt idx="14">
                  <c:v>1448</c:v>
                </c:pt>
                <c:pt idx="15">
                  <c:v>1866</c:v>
                </c:pt>
                <c:pt idx="16">
                  <c:v>2117</c:v>
                </c:pt>
                <c:pt idx="17">
                  <c:v>2117</c:v>
                </c:pt>
                <c:pt idx="18">
                  <c:v>2413</c:v>
                </c:pt>
                <c:pt idx="19">
                  <c:v>2413</c:v>
                </c:pt>
                <c:pt idx="20">
                  <c:v>2413</c:v>
                </c:pt>
                <c:pt idx="21">
                  <c:v>2413</c:v>
                </c:pt>
                <c:pt idx="22">
                  <c:v>2852</c:v>
                </c:pt>
                <c:pt idx="23">
                  <c:v>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D-45AC-B614-C7028A739A88}"/>
            </c:ext>
          </c:extLst>
        </c:ser>
        <c:ser>
          <c:idx val="2"/>
          <c:order val="2"/>
          <c:tx>
            <c:strRef>
              <c:f>'Datos Gráfico 29 y 30'!$A$16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30'!$E$13:$AB$13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29 y 30'!$E$16:$AB$16</c:f>
              <c:numCache>
                <c:formatCode>#,##0</c:formatCode>
                <c:ptCount val="24"/>
                <c:pt idx="0">
                  <c:v>1290</c:v>
                </c:pt>
                <c:pt idx="1">
                  <c:v>1290</c:v>
                </c:pt>
                <c:pt idx="2">
                  <c:v>1290</c:v>
                </c:pt>
                <c:pt idx="3">
                  <c:v>1290</c:v>
                </c:pt>
                <c:pt idx="4">
                  <c:v>1290</c:v>
                </c:pt>
                <c:pt idx="5">
                  <c:v>1290</c:v>
                </c:pt>
                <c:pt idx="6">
                  <c:v>1549</c:v>
                </c:pt>
                <c:pt idx="7">
                  <c:v>1549</c:v>
                </c:pt>
                <c:pt idx="8">
                  <c:v>1549</c:v>
                </c:pt>
                <c:pt idx="9">
                  <c:v>1549</c:v>
                </c:pt>
                <c:pt idx="10">
                  <c:v>1549</c:v>
                </c:pt>
                <c:pt idx="11">
                  <c:v>1549</c:v>
                </c:pt>
                <c:pt idx="12">
                  <c:v>1884</c:v>
                </c:pt>
                <c:pt idx="13">
                  <c:v>1884</c:v>
                </c:pt>
                <c:pt idx="14">
                  <c:v>1884</c:v>
                </c:pt>
                <c:pt idx="15">
                  <c:v>1912</c:v>
                </c:pt>
                <c:pt idx="16">
                  <c:v>2058</c:v>
                </c:pt>
                <c:pt idx="17">
                  <c:v>2058</c:v>
                </c:pt>
                <c:pt idx="18">
                  <c:v>2058</c:v>
                </c:pt>
                <c:pt idx="19">
                  <c:v>2058</c:v>
                </c:pt>
                <c:pt idx="20">
                  <c:v>2058</c:v>
                </c:pt>
                <c:pt idx="21">
                  <c:v>2180</c:v>
                </c:pt>
                <c:pt idx="22">
                  <c:v>2814</c:v>
                </c:pt>
                <c:pt idx="23">
                  <c:v>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D-45AC-B614-C7028A739A88}"/>
            </c:ext>
          </c:extLst>
        </c:ser>
        <c:ser>
          <c:idx val="3"/>
          <c:order val="3"/>
          <c:tx>
            <c:strRef>
              <c:f>'Datos Gráfico 29 y 30'!$A$17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30'!$E$13:$AB$13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29 y 30'!$E$17:$AB$17</c:f>
              <c:numCache>
                <c:formatCode>#,##0</c:formatCode>
                <c:ptCount val="24"/>
                <c:pt idx="0">
                  <c:v>238</c:v>
                </c:pt>
                <c:pt idx="1">
                  <c:v>238</c:v>
                </c:pt>
                <c:pt idx="2">
                  <c:v>238</c:v>
                </c:pt>
                <c:pt idx="3">
                  <c:v>238</c:v>
                </c:pt>
                <c:pt idx="4">
                  <c:v>238</c:v>
                </c:pt>
                <c:pt idx="5">
                  <c:v>238</c:v>
                </c:pt>
                <c:pt idx="6">
                  <c:v>238</c:v>
                </c:pt>
                <c:pt idx="7">
                  <c:v>238</c:v>
                </c:pt>
                <c:pt idx="8">
                  <c:v>238</c:v>
                </c:pt>
                <c:pt idx="9">
                  <c:v>238</c:v>
                </c:pt>
                <c:pt idx="10">
                  <c:v>238</c:v>
                </c:pt>
                <c:pt idx="11">
                  <c:v>324</c:v>
                </c:pt>
                <c:pt idx="12">
                  <c:v>324</c:v>
                </c:pt>
                <c:pt idx="13">
                  <c:v>535</c:v>
                </c:pt>
                <c:pt idx="14">
                  <c:v>856</c:v>
                </c:pt>
                <c:pt idx="15">
                  <c:v>856</c:v>
                </c:pt>
                <c:pt idx="16">
                  <c:v>856</c:v>
                </c:pt>
                <c:pt idx="17">
                  <c:v>856</c:v>
                </c:pt>
                <c:pt idx="18">
                  <c:v>856</c:v>
                </c:pt>
                <c:pt idx="19">
                  <c:v>856</c:v>
                </c:pt>
                <c:pt idx="20">
                  <c:v>856</c:v>
                </c:pt>
                <c:pt idx="21">
                  <c:v>896</c:v>
                </c:pt>
                <c:pt idx="22">
                  <c:v>896</c:v>
                </c:pt>
                <c:pt idx="23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ED-45AC-B614-C7028A739A88}"/>
            </c:ext>
          </c:extLst>
        </c:ser>
        <c:ser>
          <c:idx val="4"/>
          <c:order val="4"/>
          <c:tx>
            <c:strRef>
              <c:f>'Datos Gráfico 29 y 30'!$A$18</c:f>
              <c:strCache>
                <c:ptCount val="1"/>
                <c:pt idx="0">
                  <c:v>R. Unido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'Datos Gráfico 29 y 30'!$E$13:$AB$13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29 y 30'!$E$18:$AB$18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74</c:v>
                </c:pt>
                <c:pt idx="9">
                  <c:v>74</c:v>
                </c:pt>
                <c:pt idx="10">
                  <c:v>74</c:v>
                </c:pt>
                <c:pt idx="11">
                  <c:v>74</c:v>
                </c:pt>
                <c:pt idx="12">
                  <c:v>113</c:v>
                </c:pt>
                <c:pt idx="13">
                  <c:v>113</c:v>
                </c:pt>
                <c:pt idx="14">
                  <c:v>113</c:v>
                </c:pt>
                <c:pt idx="15">
                  <c:v>113</c:v>
                </c:pt>
                <c:pt idx="16">
                  <c:v>113</c:v>
                </c:pt>
                <c:pt idx="17">
                  <c:v>113</c:v>
                </c:pt>
                <c:pt idx="18">
                  <c:v>113</c:v>
                </c:pt>
                <c:pt idx="19">
                  <c:v>113</c:v>
                </c:pt>
                <c:pt idx="20">
                  <c:v>113</c:v>
                </c:pt>
                <c:pt idx="21">
                  <c:v>113</c:v>
                </c:pt>
                <c:pt idx="22">
                  <c:v>113</c:v>
                </c:pt>
                <c:pt idx="23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ED-45AC-B614-C7028A739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3025952"/>
        <c:axId val="1872953280"/>
      </c:lineChart>
      <c:catAx>
        <c:axId val="18730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872953280"/>
        <c:crosses val="autoZero"/>
        <c:auto val="1"/>
        <c:lblAlgn val="ctr"/>
        <c:lblOffset val="100"/>
        <c:noMultiLvlLbl val="0"/>
      </c:catAx>
      <c:valAx>
        <c:axId val="187295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87302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17505789540985E-2"/>
          <c:y val="6.0564188238556589E-2"/>
          <c:w val="0.92064626302835073"/>
          <c:h val="0.85210992862007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'Datos Gráfico 5'!$D$40</c:f>
              <c:strCache>
                <c:ptCount val="1"/>
                <c:pt idx="0">
                  <c:v>% Infraestructruas</c:v>
                </c:pt>
              </c:strCache>
            </c:strRef>
          </c:tx>
          <c:spPr>
            <a:solidFill>
              <a:srgbClr val="8C2633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 5'!$E$39:$G$39</c:f>
              <c:strCache>
                <c:ptCount val="3"/>
                <c:pt idx="0">
                  <c:v>2000 - 2006</c:v>
                </c:pt>
                <c:pt idx="1">
                  <c:v>2007 - 2013</c:v>
                </c:pt>
                <c:pt idx="2">
                  <c:v>2014 - 2020</c:v>
                </c:pt>
              </c:strCache>
            </c:strRef>
          </c:cat>
          <c:val>
            <c:numRef>
              <c:f>'Datos Gráfico 5'!$E$40:$G$40</c:f>
              <c:numCache>
                <c:formatCode>#,##0.0</c:formatCode>
                <c:ptCount val="3"/>
                <c:pt idx="0">
                  <c:v>83.369181904541961</c:v>
                </c:pt>
                <c:pt idx="1">
                  <c:v>70.303263465493018</c:v>
                </c:pt>
                <c:pt idx="2">
                  <c:v>50.389478425517787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1-4A48-B43C-5A7E45D9A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54287"/>
        <c:axId val="1"/>
      </c:barChart>
      <c:catAx>
        <c:axId val="11435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4354287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gráfico 31'!$B$1</c:f>
              <c:strCache>
                <c:ptCount val="1"/>
                <c:pt idx="0">
                  <c:v>  Estudios previos</c:v>
                </c:pt>
              </c:strCache>
            </c:strRef>
          </c:tx>
          <c:spPr>
            <a:solidFill>
              <a:srgbClr val="B30D11"/>
            </a:solidFill>
            <a:ln>
              <a:solidFill>
                <a:srgbClr val="B30D1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gráfico 31'!$A$2:$A$5</c:f>
              <c:strCache>
                <c:ptCount val="4"/>
                <c:pt idx="0">
                  <c:v>Estudio informativo. 1999</c:v>
                </c:pt>
                <c:pt idx="1">
                  <c:v>Estudio rentabilidad. 2002</c:v>
                </c:pt>
                <c:pt idx="2">
                  <c:v>Revisión estudio de rentanbilidad. 2008</c:v>
                </c:pt>
                <c:pt idx="3">
                  <c:v>Estudio impacto económico. 2010</c:v>
                </c:pt>
              </c:strCache>
            </c:strRef>
          </c:cat>
          <c:val>
            <c:numRef>
              <c:f>'Datos gráfico 31'!$B$2:$B$5</c:f>
              <c:numCache>
                <c:formatCode>#,##0</c:formatCode>
                <c:ptCount val="4"/>
                <c:pt idx="0">
                  <c:v>3635501</c:v>
                </c:pt>
                <c:pt idx="1">
                  <c:v>4494658</c:v>
                </c:pt>
                <c:pt idx="2">
                  <c:v>3517281</c:v>
                </c:pt>
                <c:pt idx="3">
                  <c:v>3464441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4-4454-8DB3-9ECAFD30F1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69941855"/>
        <c:axId val="652568095"/>
      </c:barChart>
      <c:lineChart>
        <c:grouping val="standard"/>
        <c:varyColors val="0"/>
        <c:ser>
          <c:idx val="2"/>
          <c:order val="1"/>
          <c:tx>
            <c:strRef>
              <c:f>'Datos gráfico 31'!$C$1</c:f>
              <c:strCache>
                <c:ptCount val="1"/>
                <c:pt idx="0">
                  <c:v>   Demanda real (2015)</c:v>
                </c:pt>
              </c:strCache>
            </c:strRef>
          </c:tx>
          <c:spPr>
            <a:ln w="1270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4-4454-8DB3-9ECAFD30F1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4-4454-8DB3-9ECAFD30F1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4-4454-8DB3-9ECAFD30F106}"/>
                </c:ext>
              </c:extLst>
            </c:dLbl>
            <c:dLbl>
              <c:idx val="3"/>
              <c:layout>
                <c:manualLayout>
                  <c:x val="-0.38142855343600579"/>
                  <c:y val="-5.021156233243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14-4454-8DB3-9ECAFD30F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gráfico 31'!$C$2:$C$5</c:f>
              <c:numCache>
                <c:formatCode>#,##0</c:formatCode>
                <c:ptCount val="4"/>
                <c:pt idx="0">
                  <c:v>2146975</c:v>
                </c:pt>
                <c:pt idx="1">
                  <c:v>2146975</c:v>
                </c:pt>
                <c:pt idx="2">
                  <c:v>2146975</c:v>
                </c:pt>
                <c:pt idx="3">
                  <c:v>2146975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14-4454-8DB3-9ECAFD30F1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9941855"/>
        <c:axId val="652568095"/>
      </c:lineChart>
      <c:catAx>
        <c:axId val="86994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52568095"/>
        <c:crosses val="autoZero"/>
        <c:auto val="1"/>
        <c:lblAlgn val="ctr"/>
        <c:lblOffset val="100"/>
        <c:noMultiLvlLbl val="0"/>
      </c:catAx>
      <c:valAx>
        <c:axId val="6525680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869941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aseline="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Gráfico 32'!$A$2:$A$19</c:f>
              <c:strCache>
                <c:ptCount val="18"/>
                <c:pt idx="0">
                  <c:v>Paises bajos</c:v>
                </c:pt>
                <c:pt idx="1">
                  <c:v>Reino Unido</c:v>
                </c:pt>
                <c:pt idx="2">
                  <c:v>Suiza</c:v>
                </c:pt>
                <c:pt idx="3">
                  <c:v>Marruecos</c:v>
                </c:pt>
                <c:pt idx="4">
                  <c:v>Bélgica</c:v>
                </c:pt>
                <c:pt idx="5">
                  <c:v>Polonia</c:v>
                </c:pt>
                <c:pt idx="6">
                  <c:v>Austria</c:v>
                </c:pt>
                <c:pt idx="7">
                  <c:v>Taiwan</c:v>
                </c:pt>
                <c:pt idx="8">
                  <c:v>Arabia Saudi</c:v>
                </c:pt>
                <c:pt idx="9">
                  <c:v>Turquia</c:v>
                </c:pt>
                <c:pt idx="10">
                  <c:v>EEUU</c:v>
                </c:pt>
                <c:pt idx="11">
                  <c:v>Corea del Sur</c:v>
                </c:pt>
                <c:pt idx="12">
                  <c:v>Italia</c:v>
                </c:pt>
                <c:pt idx="13">
                  <c:v>Alemania</c:v>
                </c:pt>
                <c:pt idx="14">
                  <c:v>Francia</c:v>
                </c:pt>
                <c:pt idx="15">
                  <c:v>Japón</c:v>
                </c:pt>
                <c:pt idx="16">
                  <c:v>España</c:v>
                </c:pt>
                <c:pt idx="17">
                  <c:v>China</c:v>
                </c:pt>
              </c:strCache>
            </c:strRef>
          </c:cat>
          <c:val>
            <c:numRef>
              <c:f>'Datos Gráfico 32'!$B$2:$B$19</c:f>
              <c:numCache>
                <c:formatCode>#,##0</c:formatCode>
                <c:ptCount val="18"/>
                <c:pt idx="0">
                  <c:v>90</c:v>
                </c:pt>
                <c:pt idx="1">
                  <c:v>113</c:v>
                </c:pt>
                <c:pt idx="2">
                  <c:v>144</c:v>
                </c:pt>
                <c:pt idx="3">
                  <c:v>200</c:v>
                </c:pt>
                <c:pt idx="4">
                  <c:v>209</c:v>
                </c:pt>
                <c:pt idx="5">
                  <c:v>224</c:v>
                </c:pt>
                <c:pt idx="6">
                  <c:v>268</c:v>
                </c:pt>
                <c:pt idx="7">
                  <c:v>354</c:v>
                </c:pt>
                <c:pt idx="8">
                  <c:v>453</c:v>
                </c:pt>
                <c:pt idx="9">
                  <c:v>594</c:v>
                </c:pt>
                <c:pt idx="10">
                  <c:v>735</c:v>
                </c:pt>
                <c:pt idx="11">
                  <c:v>887</c:v>
                </c:pt>
                <c:pt idx="12">
                  <c:v>896</c:v>
                </c:pt>
                <c:pt idx="13">
                  <c:v>1571</c:v>
                </c:pt>
                <c:pt idx="14">
                  <c:v>2814</c:v>
                </c:pt>
                <c:pt idx="15">
                  <c:v>3041</c:v>
                </c:pt>
                <c:pt idx="16">
                  <c:v>3188</c:v>
                </c:pt>
                <c:pt idx="17">
                  <c:v>31043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7-4359-9B16-879079C3068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2048069968"/>
        <c:axId val="18348272"/>
      </c:barChart>
      <c:catAx>
        <c:axId val="2048069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8348272"/>
        <c:crosses val="autoZero"/>
        <c:auto val="1"/>
        <c:lblAlgn val="ctr"/>
        <c:lblOffset val="100"/>
        <c:noMultiLvlLbl val="0"/>
      </c:catAx>
      <c:valAx>
        <c:axId val="18348272"/>
        <c:scaling>
          <c:orientation val="minMax"/>
          <c:max val="32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48069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'Datos Gráfico 33'!$B$2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Gráfico 33'!$A$3:$A$5</c:f>
              <c:strCache>
                <c:ptCount val="3"/>
                <c:pt idx="0">
                  <c:v>En funcionamiento</c:v>
                </c:pt>
                <c:pt idx="1">
                  <c:v>En construcción</c:v>
                </c:pt>
                <c:pt idx="2">
                  <c:v>Planificadas</c:v>
                </c:pt>
              </c:strCache>
            </c:strRef>
          </c:cat>
          <c:val>
            <c:numRef>
              <c:f>'Datos Gráfico 33'!$B$3:$B$5</c:f>
              <c:numCache>
                <c:formatCode>#,##0</c:formatCode>
                <c:ptCount val="3"/>
                <c:pt idx="0">
                  <c:v>6328</c:v>
                </c:pt>
                <c:pt idx="1">
                  <c:v>793</c:v>
                </c:pt>
                <c:pt idx="2">
                  <c:v>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6-421E-B9C6-F2D2D55D5BE0}"/>
            </c:ext>
          </c:extLst>
        </c:ser>
        <c:ser>
          <c:idx val="1"/>
          <c:order val="1"/>
          <c:tx>
            <c:strRef>
              <c:f>'Datos Gráfico 33'!$C$2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Gráfico 33'!$A$3:$A$5</c:f>
              <c:strCache>
                <c:ptCount val="3"/>
                <c:pt idx="0">
                  <c:v>En funcionamiento</c:v>
                </c:pt>
                <c:pt idx="1">
                  <c:v>En construcción</c:v>
                </c:pt>
                <c:pt idx="2">
                  <c:v>Planificadas</c:v>
                </c:pt>
              </c:strCache>
            </c:strRef>
          </c:cat>
          <c:val>
            <c:numRef>
              <c:f>'Datos Gráfico 33'!$C$3:$C$5</c:f>
              <c:numCache>
                <c:formatCode>#,##0</c:formatCode>
                <c:ptCount val="3"/>
                <c:pt idx="0">
                  <c:v>3188</c:v>
                </c:pt>
                <c:pt idx="1">
                  <c:v>1328</c:v>
                </c:pt>
                <c:pt idx="2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6-421E-B9C6-F2D2D55D5B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919995216"/>
        <c:axId val="1543901344"/>
      </c:barChart>
      <c:catAx>
        <c:axId val="1919995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543901344"/>
        <c:crosses val="autoZero"/>
        <c:auto val="1"/>
        <c:lblAlgn val="ctr"/>
        <c:lblOffset val="100"/>
        <c:noMultiLvlLbl val="0"/>
      </c:catAx>
      <c:valAx>
        <c:axId val="154390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Kilómetros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19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34'!$B$2:$AC$2</c:f>
              <c:numCache>
                <c:formatCode>General</c:formatCod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numCache>
            </c:numRef>
          </c:cat>
          <c:val>
            <c:numRef>
              <c:f>'Datos Gráfico 34'!$B$7:$AC$7</c:f>
              <c:numCache>
                <c:formatCode>#,##0</c:formatCode>
                <c:ptCount val="28"/>
                <c:pt idx="0">
                  <c:v>470.47999999999996</c:v>
                </c:pt>
                <c:pt idx="1">
                  <c:v>470.47999999999996</c:v>
                </c:pt>
                <c:pt idx="2">
                  <c:v>470.47999999999996</c:v>
                </c:pt>
                <c:pt idx="3">
                  <c:v>470.47999999999996</c:v>
                </c:pt>
                <c:pt idx="4">
                  <c:v>470.47999999999996</c:v>
                </c:pt>
                <c:pt idx="5">
                  <c:v>470.47999999999996</c:v>
                </c:pt>
                <c:pt idx="6">
                  <c:v>470.47999999999996</c:v>
                </c:pt>
                <c:pt idx="7">
                  <c:v>470.47999999999996</c:v>
                </c:pt>
                <c:pt idx="8">
                  <c:v>470.47999999999996</c:v>
                </c:pt>
                <c:pt idx="9">
                  <c:v>470.47999999999996</c:v>
                </c:pt>
                <c:pt idx="10">
                  <c:v>470.47999999999996</c:v>
                </c:pt>
                <c:pt idx="11">
                  <c:v>470.47999999999996</c:v>
                </c:pt>
                <c:pt idx="12">
                  <c:v>1022.19</c:v>
                </c:pt>
                <c:pt idx="13">
                  <c:v>1022.19</c:v>
                </c:pt>
                <c:pt idx="14">
                  <c:v>1042.6300000000001</c:v>
                </c:pt>
                <c:pt idx="15">
                  <c:v>1237.6199999999999</c:v>
                </c:pt>
                <c:pt idx="16">
                  <c:v>1596.0300000000002</c:v>
                </c:pt>
                <c:pt idx="17">
                  <c:v>1596.0300000000002</c:v>
                </c:pt>
                <c:pt idx="18">
                  <c:v>1596.0300000000002</c:v>
                </c:pt>
                <c:pt idx="19">
                  <c:v>2023.92</c:v>
                </c:pt>
                <c:pt idx="20">
                  <c:v>2084.7000000000003</c:v>
                </c:pt>
                <c:pt idx="21">
                  <c:v>2379.13</c:v>
                </c:pt>
                <c:pt idx="22">
                  <c:v>2379.13</c:v>
                </c:pt>
                <c:pt idx="23">
                  <c:v>2520.36</c:v>
                </c:pt>
                <c:pt idx="24">
                  <c:v>2946.94</c:v>
                </c:pt>
                <c:pt idx="25">
                  <c:v>2946.94</c:v>
                </c:pt>
                <c:pt idx="26">
                  <c:v>3020.44</c:v>
                </c:pt>
                <c:pt idx="27">
                  <c:v>3141.94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7-40CE-A926-18A662C82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7116160"/>
        <c:axId val="557118456"/>
      </c:lineChart>
      <c:catAx>
        <c:axId val="5571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57118456"/>
        <c:crosses val="autoZero"/>
        <c:auto val="1"/>
        <c:lblAlgn val="ctr"/>
        <c:lblOffset val="100"/>
        <c:noMultiLvlLbl val="0"/>
      </c:catAx>
      <c:valAx>
        <c:axId val="55711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5711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1"/>
          <c:order val="0"/>
          <c:tx>
            <c:strRef>
              <c:f>'Datos Grafico 35'!$A$3:$A$34</c:f>
              <c:strCache>
                <c:ptCount val="32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Grafico 35'!$A$3:$A$34</c:f>
              <c:numCache>
                <c:formatCode>General</c:formatCode>
                <c:ptCount val="32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'Datos Grafico 35'!$K$3:$K$34</c:f>
              <c:numCache>
                <c:formatCode>#,##0</c:formatCode>
                <c:ptCount val="32"/>
                <c:pt idx="0">
                  <c:v>162697624.3361944</c:v>
                </c:pt>
                <c:pt idx="1">
                  <c:v>368338318.32570678</c:v>
                </c:pt>
                <c:pt idx="2">
                  <c:v>558169847.72935438</c:v>
                </c:pt>
                <c:pt idx="3">
                  <c:v>835398494.45742118</c:v>
                </c:pt>
                <c:pt idx="4">
                  <c:v>847985176.70656514</c:v>
                </c:pt>
                <c:pt idx="5">
                  <c:v>839706142.99731159</c:v>
                </c:pt>
                <c:pt idx="6">
                  <c:v>343054647.24779797</c:v>
                </c:pt>
                <c:pt idx="7">
                  <c:v>42358847.459170312</c:v>
                </c:pt>
                <c:pt idx="8">
                  <c:v>41632732.904219225</c:v>
                </c:pt>
                <c:pt idx="9">
                  <c:v>41577098.7496631</c:v>
                </c:pt>
                <c:pt idx="10">
                  <c:v>221832653.36861396</c:v>
                </c:pt>
                <c:pt idx="11">
                  <c:v>319371257.50456095</c:v>
                </c:pt>
                <c:pt idx="12">
                  <c:v>780685665.29656124</c:v>
                </c:pt>
                <c:pt idx="13">
                  <c:v>1045004643.039216</c:v>
                </c:pt>
                <c:pt idx="14">
                  <c:v>1748854764.641417</c:v>
                </c:pt>
                <c:pt idx="15">
                  <c:v>2495982478.8626108</c:v>
                </c:pt>
                <c:pt idx="16">
                  <c:v>2482280490.2045093</c:v>
                </c:pt>
                <c:pt idx="17">
                  <c:v>2455721087.0326319</c:v>
                </c:pt>
                <c:pt idx="18">
                  <c:v>2706842260.8962569</c:v>
                </c:pt>
                <c:pt idx="19">
                  <c:v>2985592306.3294668</c:v>
                </c:pt>
                <c:pt idx="20">
                  <c:v>3382281081.0179582</c:v>
                </c:pt>
                <c:pt idx="21">
                  <c:v>3849626639.1663699</c:v>
                </c:pt>
                <c:pt idx="22">
                  <c:v>4302901033.5930309</c:v>
                </c:pt>
                <c:pt idx="23">
                  <c:v>3850745128.967968</c:v>
                </c:pt>
                <c:pt idx="24">
                  <c:v>3809048222.9366136</c:v>
                </c:pt>
                <c:pt idx="25">
                  <c:v>5249132923.746974</c:v>
                </c:pt>
                <c:pt idx="26">
                  <c:v>2671209010.6591339</c:v>
                </c:pt>
                <c:pt idx="27">
                  <c:v>1959445879.2368686</c:v>
                </c:pt>
                <c:pt idx="28">
                  <c:v>2143431347.0618958</c:v>
                </c:pt>
                <c:pt idx="29">
                  <c:v>943756483.6607064</c:v>
                </c:pt>
                <c:pt idx="30">
                  <c:v>1435709202.5776744</c:v>
                </c:pt>
                <c:pt idx="31">
                  <c:v>968053517.82000005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2-4282-B97D-923B53F4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296767"/>
        <c:axId val="236854831"/>
      </c:lineChart>
      <c:catAx>
        <c:axId val="207729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Verdana" panose="020B0604030504040204" pitchFamily="34" charset="0"/>
                <a:cs typeface="+mn-cs"/>
              </a:defRPr>
            </a:pPr>
            <a:endParaRPr lang="es-ES"/>
          </a:p>
        </c:txPr>
        <c:crossAx val="236854831"/>
        <c:crosses val="autoZero"/>
        <c:auto val="1"/>
        <c:lblAlgn val="ctr"/>
        <c:lblOffset val="100"/>
        <c:noMultiLvlLbl val="0"/>
      </c:catAx>
      <c:valAx>
        <c:axId val="236854831"/>
        <c:scaling>
          <c:orientation val="minMax"/>
          <c:max val="5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Verdana" panose="020B0604030504040204" pitchFamily="34" charset="0"/>
                <a:cs typeface="+mn-cs"/>
              </a:defRPr>
            </a:pPr>
            <a:endParaRPr lang="es-ES"/>
          </a:p>
        </c:txPr>
        <c:crossAx val="2077296767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9.5726495726495726E-3"/>
                <c:y val="0.4123427260271711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Verdana" panose="020B0604030504040204" pitchFamily="34" charset="0"/>
                      <a:cs typeface="+mn-cs"/>
                    </a:defRPr>
                  </a:pPr>
                  <a:r>
                    <a:rPr lang="es-ES"/>
                    <a:t>Millones €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E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baseline="0">
          <a:solidFill>
            <a:sysClr val="windowText" lastClr="000000"/>
          </a:solidFill>
          <a:latin typeface="Century Gothic" panose="020B0502020202020204" pitchFamily="34" charset="0"/>
          <a:ea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Grafico 36'!$D$40</c:f>
              <c:strCache>
                <c:ptCount val="1"/>
                <c:pt idx="0">
                  <c:v>% Infraestructruas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Grafico 36'!$E$39:$G$39</c:f>
              <c:strCache>
                <c:ptCount val="3"/>
                <c:pt idx="0">
                  <c:v>2000 - 2006</c:v>
                </c:pt>
                <c:pt idx="1">
                  <c:v>2007 - 2013</c:v>
                </c:pt>
                <c:pt idx="2">
                  <c:v>2014 - 2020</c:v>
                </c:pt>
              </c:strCache>
            </c:strRef>
          </c:cat>
          <c:val>
            <c:numRef>
              <c:f>'Datos Grafico 36'!$E$40:$G$40</c:f>
              <c:numCache>
                <c:formatCode>#,##0.0</c:formatCode>
                <c:ptCount val="3"/>
                <c:pt idx="0">
                  <c:v>83.369181904541961</c:v>
                </c:pt>
                <c:pt idx="1">
                  <c:v>70.303263465493018</c:v>
                </c:pt>
                <c:pt idx="2">
                  <c:v>50.389478425517787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1-4D10-A90D-F9A97929ACEB}"/>
            </c:ext>
          </c:extLst>
        </c:ser>
        <c:ser>
          <c:idx val="1"/>
          <c:order val="1"/>
          <c:tx>
            <c:strRef>
              <c:f>'Datos Grafico 36'!$D$41</c:f>
              <c:strCache>
                <c:ptCount val="1"/>
                <c:pt idx="0">
                  <c:v>% AVF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Grafico 36'!$E$39:$G$39</c:f>
              <c:strCache>
                <c:ptCount val="3"/>
                <c:pt idx="0">
                  <c:v>2000 - 2006</c:v>
                </c:pt>
                <c:pt idx="1">
                  <c:v>2007 - 2013</c:v>
                </c:pt>
                <c:pt idx="2">
                  <c:v>2014 - 2020</c:v>
                </c:pt>
              </c:strCache>
            </c:strRef>
          </c:cat>
          <c:val>
            <c:numRef>
              <c:f>'Datos Grafico 36'!$E$41:$G$41</c:f>
              <c:numCache>
                <c:formatCode>#,##0.0</c:formatCode>
                <c:ptCount val="3"/>
                <c:pt idx="0">
                  <c:v>15.267800402003358</c:v>
                </c:pt>
                <c:pt idx="1">
                  <c:v>14.418626369202778</c:v>
                </c:pt>
                <c:pt idx="2">
                  <c:v>11.883418726263503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1-4D10-A90D-F9A97929AC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354287"/>
        <c:axId val="1"/>
      </c:barChart>
      <c:catAx>
        <c:axId val="11435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4354287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916580895024447E-2"/>
          <c:y val="2.3369619840782979E-2"/>
          <c:w val="0.90341734667931117"/>
          <c:h val="0.9199937550305094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6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1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D-4FFF-BABD-1135DA9D9BF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3D-4FFF-BABD-1135DA9D9BF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3D-4FFF-BABD-1135DA9D9BF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3D-4FFF-BABD-1135DA9D9BF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3D-4FFF-BABD-1135DA9D9BF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3D-4FFF-BABD-1135DA9D9BFE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3D-4FFF-BABD-1135DA9D9B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3D-4FFF-BABD-1135DA9D9B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3D-4FFF-BABD-1135DA9D9B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3D-4FFF-BABD-1135DA9D9B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3D-4FFF-BABD-1135DA9D9B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3D-4FFF-BABD-1135DA9D9B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3D-4FFF-BABD-1135DA9D9B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3D-4FFF-BABD-1135DA9D9BF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3D-4FFF-BABD-1135DA9D9B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3D-4FFF-BABD-1135DA9D9BF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3D-4FFF-BABD-1135DA9D9BF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D-4FFF-BABD-1135DA9D9BF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D-4FFF-BABD-1135DA9D9BF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3D-4FFF-BABD-1135DA9D9BF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D-4FFF-BABD-1135DA9D9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'Datos grafico 37'!$B$15:$U$15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'Datos grafico 37'!$B$16:$U$16</c:f>
              <c:numCache>
                <c:formatCode>#,##0</c:formatCode>
                <c:ptCount val="20"/>
                <c:pt idx="0">
                  <c:v>1800000</c:v>
                </c:pt>
                <c:pt idx="1">
                  <c:v>2800000</c:v>
                </c:pt>
                <c:pt idx="2">
                  <c:v>3200000</c:v>
                </c:pt>
                <c:pt idx="3">
                  <c:v>4001718</c:v>
                </c:pt>
                <c:pt idx="4">
                  <c:v>5051718.0389999999</c:v>
                </c:pt>
                <c:pt idx="5">
                  <c:v>6773384.7059499994</c:v>
                </c:pt>
                <c:pt idx="6">
                  <c:v>9122768.1466099992</c:v>
                </c:pt>
                <c:pt idx="7">
                  <c:v>10545995.10323</c:v>
                </c:pt>
                <c:pt idx="8">
                  <c:v>12541972.134579999</c:v>
                </c:pt>
                <c:pt idx="9">
                  <c:v>14415202.76636</c:v>
                </c:pt>
                <c:pt idx="10">
                  <c:v>14871798.25319</c:v>
                </c:pt>
                <c:pt idx="11">
                  <c:v>14826508</c:v>
                </c:pt>
                <c:pt idx="12">
                  <c:v>15525874</c:v>
                </c:pt>
                <c:pt idx="13">
                  <c:v>15858567.664009999</c:v>
                </c:pt>
                <c:pt idx="14">
                  <c:v>16440202.667359998</c:v>
                </c:pt>
                <c:pt idx="15">
                  <c:v>17436250.817359999</c:v>
                </c:pt>
                <c:pt idx="16">
                  <c:v>18578572.07736</c:v>
                </c:pt>
                <c:pt idx="17">
                  <c:v>19899038.16736</c:v>
                </c:pt>
                <c:pt idx="18">
                  <c:v>21258100.16736</c:v>
                </c:pt>
                <c:pt idx="19">
                  <c:v>22584787.16736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23D-4FFF-BABD-1135DA9D9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4943792"/>
        <c:axId val="434942808"/>
      </c:barChart>
      <c:catAx>
        <c:axId val="43494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34942808"/>
        <c:crosses val="autoZero"/>
        <c:auto val="1"/>
        <c:lblAlgn val="ctr"/>
        <c:lblOffset val="100"/>
        <c:noMultiLvlLbl val="0"/>
      </c:catAx>
      <c:valAx>
        <c:axId val="43494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3494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baseline="0">
          <a:solidFill>
            <a:schemeClr val="tx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Grafico 38'!$B$2</c:f>
              <c:strCache>
                <c:ptCount val="1"/>
                <c:pt idx="0">
                  <c:v>Renfe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Grafico 38'!$A$3:$A$11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'Datos Grafico 38'!$B$3:$B$11</c:f>
              <c:numCache>
                <c:formatCode>#,##0</c:formatCode>
                <c:ptCount val="9"/>
                <c:pt idx="0">
                  <c:v>112788455.68359296</c:v>
                </c:pt>
                <c:pt idx="1">
                  <c:v>77771249.427823439</c:v>
                </c:pt>
                <c:pt idx="2">
                  <c:v>103383636.26823227</c:v>
                </c:pt>
                <c:pt idx="3">
                  <c:v>24826257.055405907</c:v>
                </c:pt>
                <c:pt idx="4">
                  <c:v>-42883186.409823045</c:v>
                </c:pt>
                <c:pt idx="5">
                  <c:v>57789957.309722729</c:v>
                </c:pt>
                <c:pt idx="6">
                  <c:v>99531818.56143792</c:v>
                </c:pt>
                <c:pt idx="7">
                  <c:v>143810726.52783445</c:v>
                </c:pt>
                <c:pt idx="8">
                  <c:v>174689994.37340993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32-4BB1-AA1C-2E13780A37B3}"/>
            </c:ext>
          </c:extLst>
        </c:ser>
        <c:ser>
          <c:idx val="1"/>
          <c:order val="1"/>
          <c:tx>
            <c:strRef>
              <c:f>'Datos Grafico 38'!$C$2</c:f>
              <c:strCache>
                <c:ptCount val="1"/>
                <c:pt idx="0">
                  <c:v>Adif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'Datos Grafico 38'!$A$3:$A$11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'Datos Grafico 38'!$C$3:$C$11</c:f>
              <c:numCache>
                <c:formatCode>#,##0</c:formatCode>
                <c:ptCount val="9"/>
                <c:pt idx="0">
                  <c:v>38499822.281307414</c:v>
                </c:pt>
                <c:pt idx="1">
                  <c:v>47268504.671196133</c:v>
                </c:pt>
                <c:pt idx="2">
                  <c:v>72702340.119021147</c:v>
                </c:pt>
                <c:pt idx="3">
                  <c:v>133128675.3747105</c:v>
                </c:pt>
                <c:pt idx="4">
                  <c:v>245893489.86482057</c:v>
                </c:pt>
                <c:pt idx="5">
                  <c:v>230908677.2546131</c:v>
                </c:pt>
                <c:pt idx="6">
                  <c:v>207170775.36133438</c:v>
                </c:pt>
                <c:pt idx="7">
                  <c:v>229035301.75106752</c:v>
                </c:pt>
                <c:pt idx="8">
                  <c:v>271738970.11000001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32-4BB1-AA1C-2E13780A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765503"/>
        <c:axId val="1098714271"/>
      </c:lineChart>
      <c:catAx>
        <c:axId val="135276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98714271"/>
        <c:crosses val="autoZero"/>
        <c:auto val="1"/>
        <c:lblAlgn val="ctr"/>
        <c:lblOffset val="100"/>
        <c:noMultiLvlLbl val="0"/>
      </c:catAx>
      <c:valAx>
        <c:axId val="1098714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35276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767537361115427"/>
          <c:y val="6.382311243941223E-2"/>
          <c:w val="0.84398539574979536"/>
          <c:h val="0.8254818284575743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'Datos Grafico 41'!$C$2:$BQ$2</c:f>
              <c:numCache>
                <c:formatCode>General</c:formatCode>
                <c:ptCount val="6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  <c:pt idx="25">
                  <c:v>2024</c:v>
                </c:pt>
                <c:pt idx="26">
                  <c:v>2025</c:v>
                </c:pt>
                <c:pt idx="27">
                  <c:v>2026</c:v>
                </c:pt>
                <c:pt idx="28">
                  <c:v>2027</c:v>
                </c:pt>
                <c:pt idx="29">
                  <c:v>2028</c:v>
                </c:pt>
                <c:pt idx="30">
                  <c:v>2029</c:v>
                </c:pt>
                <c:pt idx="31">
                  <c:v>2030</c:v>
                </c:pt>
                <c:pt idx="32">
                  <c:v>2031</c:v>
                </c:pt>
                <c:pt idx="33">
                  <c:v>2032</c:v>
                </c:pt>
                <c:pt idx="34">
                  <c:v>2033</c:v>
                </c:pt>
                <c:pt idx="35">
                  <c:v>2034</c:v>
                </c:pt>
                <c:pt idx="36">
                  <c:v>2035</c:v>
                </c:pt>
                <c:pt idx="37">
                  <c:v>2036</c:v>
                </c:pt>
                <c:pt idx="38">
                  <c:v>2037</c:v>
                </c:pt>
                <c:pt idx="39">
                  <c:v>2038</c:v>
                </c:pt>
                <c:pt idx="40">
                  <c:v>2039</c:v>
                </c:pt>
                <c:pt idx="41">
                  <c:v>2040</c:v>
                </c:pt>
                <c:pt idx="42">
                  <c:v>2041</c:v>
                </c:pt>
                <c:pt idx="43">
                  <c:v>2042</c:v>
                </c:pt>
                <c:pt idx="44">
                  <c:v>2043</c:v>
                </c:pt>
                <c:pt idx="45">
                  <c:v>2044</c:v>
                </c:pt>
                <c:pt idx="46">
                  <c:v>2045</c:v>
                </c:pt>
                <c:pt idx="47">
                  <c:v>2046</c:v>
                </c:pt>
                <c:pt idx="48">
                  <c:v>2047</c:v>
                </c:pt>
                <c:pt idx="49">
                  <c:v>2048</c:v>
                </c:pt>
                <c:pt idx="50">
                  <c:v>2049</c:v>
                </c:pt>
                <c:pt idx="51">
                  <c:v>2050</c:v>
                </c:pt>
                <c:pt idx="52">
                  <c:v>2051</c:v>
                </c:pt>
                <c:pt idx="53">
                  <c:v>2052</c:v>
                </c:pt>
                <c:pt idx="54">
                  <c:v>2053</c:v>
                </c:pt>
                <c:pt idx="55">
                  <c:v>2054</c:v>
                </c:pt>
                <c:pt idx="56">
                  <c:v>2055</c:v>
                </c:pt>
                <c:pt idx="57">
                  <c:v>2056</c:v>
                </c:pt>
                <c:pt idx="58">
                  <c:v>2057</c:v>
                </c:pt>
                <c:pt idx="59">
                  <c:v>2058</c:v>
                </c:pt>
                <c:pt idx="60">
                  <c:v>2059</c:v>
                </c:pt>
                <c:pt idx="61">
                  <c:v>2060</c:v>
                </c:pt>
                <c:pt idx="62">
                  <c:v>2061</c:v>
                </c:pt>
                <c:pt idx="63">
                  <c:v>2062</c:v>
                </c:pt>
                <c:pt idx="64">
                  <c:v>2063</c:v>
                </c:pt>
                <c:pt idx="65">
                  <c:v>2064</c:v>
                </c:pt>
                <c:pt idx="66">
                  <c:v>2065</c:v>
                </c:pt>
              </c:numCache>
            </c:numRef>
          </c:cat>
          <c:val>
            <c:numRef>
              <c:f>'Datos Grafico 41'!$C$3:$BQ$3</c:f>
              <c:numCache>
                <c:formatCode>_-* #,##0\ _€_-;\-* #,##0\ _€_-;_-* "-"??\ _€_-;_-@_-</c:formatCode>
                <c:ptCount val="67"/>
                <c:pt idx="0">
                  <c:v>-515736.32817803946</c:v>
                </c:pt>
                <c:pt idx="1">
                  <c:v>-6305841.350709077</c:v>
                </c:pt>
                <c:pt idx="2">
                  <c:v>-44959186.30813162</c:v>
                </c:pt>
                <c:pt idx="3">
                  <c:v>-397084130.41556889</c:v>
                </c:pt>
                <c:pt idx="4">
                  <c:v>-520061953.02491796</c:v>
                </c:pt>
                <c:pt idx="5">
                  <c:v>-428125301.01611477</c:v>
                </c:pt>
                <c:pt idx="6">
                  <c:v>-549905102.80777645</c:v>
                </c:pt>
                <c:pt idx="7">
                  <c:v>-652074409.24247551</c:v>
                </c:pt>
                <c:pt idx="8">
                  <c:v>-869519644.18941295</c:v>
                </c:pt>
                <c:pt idx="9">
                  <c:v>-771222999.39564812</c:v>
                </c:pt>
                <c:pt idx="10">
                  <c:v>-653158576.87083387</c:v>
                </c:pt>
                <c:pt idx="11">
                  <c:v>-833265026.13984919</c:v>
                </c:pt>
                <c:pt idx="12">
                  <c:v>-594820240.4538821</c:v>
                </c:pt>
                <c:pt idx="13">
                  <c:v>-2293768763.1391497</c:v>
                </c:pt>
                <c:pt idx="14">
                  <c:v>-261472485.32215574</c:v>
                </c:pt>
                <c:pt idx="15">
                  <c:v>-361643203.14395386</c:v>
                </c:pt>
                <c:pt idx="16">
                  <c:v>-568102487.8774662</c:v>
                </c:pt>
                <c:pt idx="17">
                  <c:v>-120632617.25283493</c:v>
                </c:pt>
                <c:pt idx="18">
                  <c:v>-145379853.05273706</c:v>
                </c:pt>
                <c:pt idx="19">
                  <c:v>-61563677.962282456</c:v>
                </c:pt>
                <c:pt idx="20">
                  <c:v>-45000143.327384844</c:v>
                </c:pt>
                <c:pt idx="21">
                  <c:v>-27039687.661821824</c:v>
                </c:pt>
                <c:pt idx="22">
                  <c:v>10600697.353495929</c:v>
                </c:pt>
                <c:pt idx="23">
                  <c:v>40030475.877532795</c:v>
                </c:pt>
                <c:pt idx="24">
                  <c:v>54512367.245178409</c:v>
                </c:pt>
                <c:pt idx="25">
                  <c:v>66102986.052074954</c:v>
                </c:pt>
                <c:pt idx="26">
                  <c:v>77499290.115683287</c:v>
                </c:pt>
                <c:pt idx="27">
                  <c:v>83872983.775116473</c:v>
                </c:pt>
                <c:pt idx="28">
                  <c:v>90231422.783352196</c:v>
                </c:pt>
                <c:pt idx="29">
                  <c:v>96871438.063789368</c:v>
                </c:pt>
                <c:pt idx="30">
                  <c:v>103738123.42409796</c:v>
                </c:pt>
                <c:pt idx="31">
                  <c:v>110812502.06859298</c:v>
                </c:pt>
                <c:pt idx="32">
                  <c:v>118087472.77117012</c:v>
                </c:pt>
                <c:pt idx="33">
                  <c:v>125593594.77556793</c:v>
                </c:pt>
                <c:pt idx="34">
                  <c:v>133306559.70950146</c:v>
                </c:pt>
                <c:pt idx="35">
                  <c:v>141293458.62704876</c:v>
                </c:pt>
                <c:pt idx="36">
                  <c:v>149508486.69573087</c:v>
                </c:pt>
                <c:pt idx="37">
                  <c:v>157968751.71348616</c:v>
                </c:pt>
                <c:pt idx="38">
                  <c:v>166687952.30247965</c:v>
                </c:pt>
                <c:pt idx="39">
                  <c:v>-1404788265.8301418</c:v>
                </c:pt>
                <c:pt idx="40">
                  <c:v>184937593.07677606</c:v>
                </c:pt>
                <c:pt idx="41">
                  <c:v>194483136.4679549</c:v>
                </c:pt>
                <c:pt idx="42">
                  <c:v>204364108.54397491</c:v>
                </c:pt>
                <c:pt idx="43">
                  <c:v>-252087021.47582799</c:v>
                </c:pt>
                <c:pt idx="44">
                  <c:v>225151135.56459415</c:v>
                </c:pt>
                <c:pt idx="45">
                  <c:v>236017715.59453702</c:v>
                </c:pt>
                <c:pt idx="46">
                  <c:v>-1041518151.2220616</c:v>
                </c:pt>
                <c:pt idx="47">
                  <c:v>-500546486.70581985</c:v>
                </c:pt>
                <c:pt idx="48">
                  <c:v>270617591.12315387</c:v>
                </c:pt>
                <c:pt idx="49">
                  <c:v>282852526.94312662</c:v>
                </c:pt>
                <c:pt idx="50">
                  <c:v>295453851.05663472</c:v>
                </c:pt>
                <c:pt idx="51">
                  <c:v>308432786.93601727</c:v>
                </c:pt>
                <c:pt idx="52">
                  <c:v>321800732.26264554</c:v>
                </c:pt>
                <c:pt idx="53">
                  <c:v>335569084.31684953</c:v>
                </c:pt>
                <c:pt idx="54">
                  <c:v>349749286.42612785</c:v>
                </c:pt>
                <c:pt idx="55">
                  <c:v>364353208.0218823</c:v>
                </c:pt>
                <c:pt idx="56">
                  <c:v>379392934.46606243</c:v>
                </c:pt>
                <c:pt idx="57">
                  <c:v>394881603.79822296</c:v>
                </c:pt>
                <c:pt idx="58">
                  <c:v>410832113.40467149</c:v>
                </c:pt>
                <c:pt idx="59">
                  <c:v>427257765.0047574</c:v>
                </c:pt>
                <c:pt idx="60">
                  <c:v>444172340.46809989</c:v>
                </c:pt>
                <c:pt idx="61">
                  <c:v>461590090.26542628</c:v>
                </c:pt>
                <c:pt idx="62">
                  <c:v>469143909.12185282</c:v>
                </c:pt>
                <c:pt idx="63">
                  <c:v>487352813.56864297</c:v>
                </c:pt>
                <c:pt idx="64">
                  <c:v>506104595.78210491</c:v>
                </c:pt>
                <c:pt idx="65">
                  <c:v>525414386.58896226</c:v>
                </c:pt>
                <c:pt idx="66">
                  <c:v>545298018.36325026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2-4F62-BC67-E9D4A3A7A9B1}"/>
            </c:ext>
          </c:extLst>
        </c:ser>
        <c:ser>
          <c:idx val="1"/>
          <c:order val="1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'Datos Grafico 41'!$C$2:$BQ$2</c:f>
              <c:numCache>
                <c:formatCode>General</c:formatCode>
                <c:ptCount val="6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  <c:pt idx="25">
                  <c:v>2024</c:v>
                </c:pt>
                <c:pt idx="26">
                  <c:v>2025</c:v>
                </c:pt>
                <c:pt idx="27">
                  <c:v>2026</c:v>
                </c:pt>
                <c:pt idx="28">
                  <c:v>2027</c:v>
                </c:pt>
                <c:pt idx="29">
                  <c:v>2028</c:v>
                </c:pt>
                <c:pt idx="30">
                  <c:v>2029</c:v>
                </c:pt>
                <c:pt idx="31">
                  <c:v>2030</c:v>
                </c:pt>
                <c:pt idx="32">
                  <c:v>2031</c:v>
                </c:pt>
                <c:pt idx="33">
                  <c:v>2032</c:v>
                </c:pt>
                <c:pt idx="34">
                  <c:v>2033</c:v>
                </c:pt>
                <c:pt idx="35">
                  <c:v>2034</c:v>
                </c:pt>
                <c:pt idx="36">
                  <c:v>2035</c:v>
                </c:pt>
                <c:pt idx="37">
                  <c:v>2036</c:v>
                </c:pt>
                <c:pt idx="38">
                  <c:v>2037</c:v>
                </c:pt>
                <c:pt idx="39">
                  <c:v>2038</c:v>
                </c:pt>
                <c:pt idx="40">
                  <c:v>2039</c:v>
                </c:pt>
                <c:pt idx="41">
                  <c:v>2040</c:v>
                </c:pt>
                <c:pt idx="42">
                  <c:v>2041</c:v>
                </c:pt>
                <c:pt idx="43">
                  <c:v>2042</c:v>
                </c:pt>
                <c:pt idx="44">
                  <c:v>2043</c:v>
                </c:pt>
                <c:pt idx="45">
                  <c:v>2044</c:v>
                </c:pt>
                <c:pt idx="46">
                  <c:v>2045</c:v>
                </c:pt>
                <c:pt idx="47">
                  <c:v>2046</c:v>
                </c:pt>
                <c:pt idx="48">
                  <c:v>2047</c:v>
                </c:pt>
                <c:pt idx="49">
                  <c:v>2048</c:v>
                </c:pt>
                <c:pt idx="50">
                  <c:v>2049</c:v>
                </c:pt>
                <c:pt idx="51">
                  <c:v>2050</c:v>
                </c:pt>
                <c:pt idx="52">
                  <c:v>2051</c:v>
                </c:pt>
                <c:pt idx="53">
                  <c:v>2052</c:v>
                </c:pt>
                <c:pt idx="54">
                  <c:v>2053</c:v>
                </c:pt>
                <c:pt idx="55">
                  <c:v>2054</c:v>
                </c:pt>
                <c:pt idx="56">
                  <c:v>2055</c:v>
                </c:pt>
                <c:pt idx="57">
                  <c:v>2056</c:v>
                </c:pt>
                <c:pt idx="58">
                  <c:v>2057</c:v>
                </c:pt>
                <c:pt idx="59">
                  <c:v>2058</c:v>
                </c:pt>
                <c:pt idx="60">
                  <c:v>2059</c:v>
                </c:pt>
                <c:pt idx="61">
                  <c:v>2060</c:v>
                </c:pt>
                <c:pt idx="62">
                  <c:v>2061</c:v>
                </c:pt>
                <c:pt idx="63">
                  <c:v>2062</c:v>
                </c:pt>
                <c:pt idx="64">
                  <c:v>2063</c:v>
                </c:pt>
                <c:pt idx="65">
                  <c:v>2064</c:v>
                </c:pt>
                <c:pt idx="66">
                  <c:v>2065</c:v>
                </c:pt>
              </c:numCache>
            </c:numRef>
          </c:cat>
          <c:val>
            <c:numRef>
              <c:f>'Datos Grafico 41'!$C$4:$BQ$4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2-4F62-BC67-E9D4A3A7A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546304"/>
        <c:axId val="2020638832"/>
      </c:lineChart>
      <c:catAx>
        <c:axId val="18405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0638832"/>
        <c:crosses val="autoZero"/>
        <c:auto val="1"/>
        <c:lblAlgn val="ctr"/>
        <c:lblOffset val="100"/>
        <c:tickLblSkip val="5"/>
        <c:noMultiLvlLbl val="0"/>
      </c:catAx>
      <c:valAx>
        <c:axId val="202063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M€</a:t>
                </a:r>
                <a:r>
                  <a:rPr lang="es-ES" baseline="0"/>
                  <a:t> 2018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40546304"/>
        <c:crosses val="autoZero"/>
        <c:crossBetween val="between"/>
        <c:dispUnits>
          <c:custUnit val="1000000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767537361115427"/>
          <c:y val="0.1698788632643265"/>
          <c:w val="0.84398539574979536"/>
          <c:h val="0.7797391605720824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'Datos Gráfico 42'!$C$2:$BJ$2</c:f>
              <c:numCache>
                <c:formatCode>General</c:formatCode>
                <c:ptCount val="6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  <c:pt idx="55">
                  <c:v>2056</c:v>
                </c:pt>
                <c:pt idx="56">
                  <c:v>2057</c:v>
                </c:pt>
                <c:pt idx="57">
                  <c:v>2058</c:v>
                </c:pt>
                <c:pt idx="58">
                  <c:v>2059</c:v>
                </c:pt>
                <c:pt idx="59">
                  <c:v>2060</c:v>
                </c:pt>
              </c:numCache>
            </c:numRef>
          </c:cat>
          <c:val>
            <c:numRef>
              <c:f>'Datos Gráfico 42'!$C$3:$BJ$3</c:f>
              <c:numCache>
                <c:formatCode>_-* #,##0\ _€_-;\-* #,##0\ _€_-;_-* "-"??\ _€_-;_-@_-</c:formatCode>
                <c:ptCount val="60"/>
                <c:pt idx="0">
                  <c:v>-402146.19945059327</c:v>
                </c:pt>
                <c:pt idx="1">
                  <c:v>-3478054.0264973193</c:v>
                </c:pt>
                <c:pt idx="2">
                  <c:v>-22107286.34799986</c:v>
                </c:pt>
                <c:pt idx="3">
                  <c:v>-80421268.646897078</c:v>
                </c:pt>
                <c:pt idx="4">
                  <c:v>-260284584.95930591</c:v>
                </c:pt>
                <c:pt idx="5">
                  <c:v>-392658586.51499957</c:v>
                </c:pt>
                <c:pt idx="6">
                  <c:v>-783025546.63787222</c:v>
                </c:pt>
                <c:pt idx="7">
                  <c:v>-1316063953.3158958</c:v>
                </c:pt>
                <c:pt idx="8">
                  <c:v>-1602476106.4270847</c:v>
                </c:pt>
                <c:pt idx="9">
                  <c:v>-892469457.47429347</c:v>
                </c:pt>
                <c:pt idx="10">
                  <c:v>-511709963.57385063</c:v>
                </c:pt>
                <c:pt idx="11">
                  <c:v>-340073046.73814905</c:v>
                </c:pt>
                <c:pt idx="12">
                  <c:v>-217076409.55530366</c:v>
                </c:pt>
                <c:pt idx="13">
                  <c:v>-129590680.24828318</c:v>
                </c:pt>
                <c:pt idx="14">
                  <c:v>-75792399.727440283</c:v>
                </c:pt>
                <c:pt idx="15">
                  <c:v>-39687105.352791958</c:v>
                </c:pt>
                <c:pt idx="16">
                  <c:v>-130414645.99375901</c:v>
                </c:pt>
                <c:pt idx="17">
                  <c:v>-27230431.904207364</c:v>
                </c:pt>
                <c:pt idx="18">
                  <c:v>11498557.797815625</c:v>
                </c:pt>
                <c:pt idx="19">
                  <c:v>32456225.398666836</c:v>
                </c:pt>
                <c:pt idx="20">
                  <c:v>41914933.621230662</c:v>
                </c:pt>
                <c:pt idx="21">
                  <c:v>44721817.986298479</c:v>
                </c:pt>
                <c:pt idx="22">
                  <c:v>56002084.126064546</c:v>
                </c:pt>
                <c:pt idx="23">
                  <c:v>62932527.344820216</c:v>
                </c:pt>
                <c:pt idx="24">
                  <c:v>69080883.477222517</c:v>
                </c:pt>
                <c:pt idx="25">
                  <c:v>75534907.646940351</c:v>
                </c:pt>
                <c:pt idx="26">
                  <c:v>82480093.176529109</c:v>
                </c:pt>
                <c:pt idx="27">
                  <c:v>89345368.391328752</c:v>
                </c:pt>
                <c:pt idx="28">
                  <c:v>96452233.331567794</c:v>
                </c:pt>
                <c:pt idx="29">
                  <c:v>103806708.63749965</c:v>
                </c:pt>
                <c:pt idx="30">
                  <c:v>111417316.48235631</c:v>
                </c:pt>
                <c:pt idx="31">
                  <c:v>119298514.72438389</c:v>
                </c:pt>
                <c:pt idx="32">
                  <c:v>127441124.33885933</c:v>
                </c:pt>
                <c:pt idx="33">
                  <c:v>135880933.90292299</c:v>
                </c:pt>
                <c:pt idx="34">
                  <c:v>-533011762.81155145</c:v>
                </c:pt>
                <c:pt idx="35">
                  <c:v>153638472.05743986</c:v>
                </c:pt>
                <c:pt idx="36">
                  <c:v>162980641.77075672</c:v>
                </c:pt>
                <c:pt idx="37">
                  <c:v>172645596.07427183</c:v>
                </c:pt>
                <c:pt idx="38">
                  <c:v>182643333.91234374</c:v>
                </c:pt>
                <c:pt idx="39">
                  <c:v>192987480.95075458</c:v>
                </c:pt>
                <c:pt idx="40">
                  <c:v>-2038658425.1383119</c:v>
                </c:pt>
                <c:pt idx="41">
                  <c:v>214748976.82697833</c:v>
                </c:pt>
                <c:pt idx="42">
                  <c:v>-455285435.40399289</c:v>
                </c:pt>
                <c:pt idx="43">
                  <c:v>238028239.40667999</c:v>
                </c:pt>
                <c:pt idx="44">
                  <c:v>250267788.34900519</c:v>
                </c:pt>
                <c:pt idx="45">
                  <c:v>262924684.40574706</c:v>
                </c:pt>
                <c:pt idx="46">
                  <c:v>276012306.72468245</c:v>
                </c:pt>
                <c:pt idx="47">
                  <c:v>232930878.71831557</c:v>
                </c:pt>
                <c:pt idx="48">
                  <c:v>303538368.73389578</c:v>
                </c:pt>
                <c:pt idx="49">
                  <c:v>318005754.40401721</c:v>
                </c:pt>
                <c:pt idx="50">
                  <c:v>332963283.34934491</c:v>
                </c:pt>
                <c:pt idx="51">
                  <c:v>348426965.70139766</c:v>
                </c:pt>
                <c:pt idx="52">
                  <c:v>364413327.92104799</c:v>
                </c:pt>
                <c:pt idx="53">
                  <c:v>380939409.99230188</c:v>
                </c:pt>
                <c:pt idx="54">
                  <c:v>398022650.37748647</c:v>
                </c:pt>
                <c:pt idx="55">
                  <c:v>415681360.03802884</c:v>
                </c:pt>
                <c:pt idx="56">
                  <c:v>433934245.68833089</c:v>
                </c:pt>
                <c:pt idx="57">
                  <c:v>452800645.96405053</c:v>
                </c:pt>
                <c:pt idx="58">
                  <c:v>472300525.50926459</c:v>
                </c:pt>
                <c:pt idx="59">
                  <c:v>492454499.05701017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7-4BA1-8C35-6191981224A5}"/>
            </c:ext>
          </c:extLst>
        </c:ser>
        <c:ser>
          <c:idx val="1"/>
          <c:order val="1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'Datos Gráfico 42'!$C$2:$BJ$2</c:f>
              <c:numCache>
                <c:formatCode>General</c:formatCode>
                <c:ptCount val="6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  <c:pt idx="55">
                  <c:v>2056</c:v>
                </c:pt>
                <c:pt idx="56">
                  <c:v>2057</c:v>
                </c:pt>
                <c:pt idx="57">
                  <c:v>2058</c:v>
                </c:pt>
                <c:pt idx="58">
                  <c:v>2059</c:v>
                </c:pt>
                <c:pt idx="59">
                  <c:v>2060</c:v>
                </c:pt>
              </c:numCache>
            </c:numRef>
          </c:cat>
          <c:val>
            <c:numRef>
              <c:f>'Datos Gráfico 42'!$C$4:$BJ$4</c:f>
              <c:numCache>
                <c:formatCode>General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7-4BA1-8C35-619198122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546304"/>
        <c:axId val="2020638832"/>
      </c:lineChart>
      <c:catAx>
        <c:axId val="18405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0638832"/>
        <c:crosses val="autoZero"/>
        <c:auto val="1"/>
        <c:lblAlgn val="ctr"/>
        <c:lblOffset val="100"/>
        <c:tickLblSkip val="5"/>
        <c:noMultiLvlLbl val="0"/>
      </c:catAx>
      <c:valAx>
        <c:axId val="202063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M€</a:t>
                </a:r>
                <a:r>
                  <a:rPr lang="es-ES" baseline="0"/>
                  <a:t> 2018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40546304"/>
        <c:crosses val="autoZero"/>
        <c:crossBetween val="between"/>
        <c:dispUnits>
          <c:custUnit val="1000000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'Datos Gráfico 6'!$A$6</c:f>
              <c:strCache>
                <c:ptCount val="1"/>
                <c:pt idx="0">
                  <c:v>1975=100</c:v>
                </c:pt>
              </c:strCache>
            </c:strRef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cat>
            <c:strRef>
              <c:f>'Datos Gráfico 6'!$B$4:$M$4</c:f>
              <c:strCache>
                <c:ptCount val="12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  <c:pt idx="11">
                  <c:v>t+11</c:v>
                </c:pt>
              </c:strCache>
            </c:strRef>
          </c:cat>
          <c:val>
            <c:numRef>
              <c:f>'Datos Gráfico 6'!$B$6:$M$6</c:f>
              <c:numCache>
                <c:formatCode>#,##0.0</c:formatCode>
                <c:ptCount val="12"/>
                <c:pt idx="0">
                  <c:v>100</c:v>
                </c:pt>
                <c:pt idx="1">
                  <c:v>88.703593325542528</c:v>
                </c:pt>
                <c:pt idx="2">
                  <c:v>85.136385539680262</c:v>
                </c:pt>
                <c:pt idx="3">
                  <c:v>58.309214019610422</c:v>
                </c:pt>
                <c:pt idx="4">
                  <c:v>49.108322326056616</c:v>
                </c:pt>
                <c:pt idx="5">
                  <c:v>46.871172486988357</c:v>
                </c:pt>
                <c:pt idx="6">
                  <c:v>47.545948643202649</c:v>
                </c:pt>
                <c:pt idx="7">
                  <c:v>66.099225782588121</c:v>
                </c:pt>
                <c:pt idx="8">
                  <c:v>75.21840679736205</c:v>
                </c:pt>
                <c:pt idx="9">
                  <c:v>65.239441914117421</c:v>
                </c:pt>
                <c:pt idx="10">
                  <c:v>59.479844282492742</c:v>
                </c:pt>
                <c:pt idx="11">
                  <c:v>61.800333969150188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3-47F2-8411-EBD6FAB4E8BA}"/>
            </c:ext>
          </c:extLst>
        </c:ser>
        <c:ser>
          <c:idx val="0"/>
          <c:order val="1"/>
          <c:tx>
            <c:strRef>
              <c:f>'Datos Gráfico 6'!$A$7</c:f>
              <c:strCache>
                <c:ptCount val="1"/>
                <c:pt idx="0">
                  <c:v>2007=100</c:v>
                </c:pt>
              </c:strCache>
            </c:strRef>
          </c:tx>
          <c:spPr>
            <a:ln w="38100">
              <a:solidFill>
                <a:srgbClr val="404040"/>
              </a:solidFill>
              <a:prstDash val="solid"/>
            </a:ln>
          </c:spPr>
          <c:marker>
            <c:symbol val="none"/>
          </c:marker>
          <c:cat>
            <c:strRef>
              <c:f>'Datos Gráfico 6'!$B$4:$M$4</c:f>
              <c:strCache>
                <c:ptCount val="12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  <c:pt idx="11">
                  <c:v>t+11</c:v>
                </c:pt>
              </c:strCache>
            </c:strRef>
          </c:cat>
          <c:val>
            <c:numRef>
              <c:f>'Datos Gráfico 6'!$B$7:$M$7</c:f>
              <c:numCache>
                <c:formatCode>#,##0.0</c:formatCode>
                <c:ptCount val="12"/>
                <c:pt idx="0">
                  <c:v>100</c:v>
                </c:pt>
                <c:pt idx="1">
                  <c:v>116.40814504455055</c:v>
                </c:pt>
                <c:pt idx="2">
                  <c:v>124.76015370538471</c:v>
                </c:pt>
                <c:pt idx="3">
                  <c:v>102.47691154509171</c:v>
                </c:pt>
                <c:pt idx="4">
                  <c:v>85.374283723313241</c:v>
                </c:pt>
                <c:pt idx="5">
                  <c:v>63.537595625108366</c:v>
                </c:pt>
                <c:pt idx="6">
                  <c:v>47.765430653952301</c:v>
                </c:pt>
                <c:pt idx="7">
                  <c:v>47.658233039997988</c:v>
                </c:pt>
                <c:pt idx="8">
                  <c:v>45.218842024562591</c:v>
                </c:pt>
                <c:pt idx="9">
                  <c:v>38.177080958255125</c:v>
                </c:pt>
                <c:pt idx="10">
                  <c:v>38.565256815332404</c:v>
                </c:pt>
                <c:pt idx="11">
                  <c:v>34.906774761296866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23-47F2-8411-EBD6FAB4E8BA}"/>
            </c:ext>
          </c:extLst>
        </c:ser>
        <c:ser>
          <c:idx val="2"/>
          <c:order val="2"/>
          <c:spPr>
            <a:ln>
              <a:solidFill>
                <a:srgbClr val="A9A9A9"/>
              </a:solidFill>
              <a:prstDash val="sysDash"/>
            </a:ln>
          </c:spPr>
          <c:marker>
            <c:symbol val="none"/>
          </c:marker>
          <c:cat>
            <c:strRef>
              <c:f>'Datos Gráfico 6'!$B$4:$M$4</c:f>
              <c:strCache>
                <c:ptCount val="12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  <c:pt idx="11">
                  <c:v>t+11</c:v>
                </c:pt>
              </c:strCache>
            </c:strRef>
          </c:cat>
          <c:val>
            <c:numRef>
              <c:f>'Datos Gráfico 6'!$B$20:$M$20</c:f>
              <c:numCache>
                <c:formatCode>#,##0.0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3-47F2-8411-EBD6FAB4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488448"/>
        <c:axId val="672193280"/>
      </c:lineChart>
      <c:catAx>
        <c:axId val="67248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noFill/>
            <a:prstDash val="dash"/>
          </a:ln>
        </c:spPr>
        <c:crossAx val="672193280"/>
        <c:crosses val="autoZero"/>
        <c:auto val="1"/>
        <c:lblAlgn val="ctr"/>
        <c:lblOffset val="100"/>
        <c:noMultiLvlLbl val="0"/>
      </c:catAx>
      <c:valAx>
        <c:axId val="672193280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spPr>
          <a:ln w="25400">
            <a:noFill/>
          </a:ln>
        </c:spPr>
        <c:crossAx val="67248844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5824601855047005"/>
          <c:y val="0.88291407251419152"/>
          <c:w val="0.68344615384615381"/>
          <c:h val="8.016214229938910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Century Gothic" panose="020B0502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767537361115427"/>
          <c:y val="0.1698788632643265"/>
          <c:w val="0.84398539574979536"/>
          <c:h val="0.7797391605720824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'Datos Gráfico 43'!$C$2:$BP$2</c:f>
              <c:numCache>
                <c:formatCode>General</c:formatCode>
                <c:ptCount val="6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  <c:pt idx="30">
                  <c:v>2027</c:v>
                </c:pt>
                <c:pt idx="31">
                  <c:v>2028</c:v>
                </c:pt>
                <c:pt idx="32">
                  <c:v>2029</c:v>
                </c:pt>
                <c:pt idx="33">
                  <c:v>2030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  <c:pt idx="59">
                  <c:v>2056</c:v>
                </c:pt>
                <c:pt idx="60">
                  <c:v>2057</c:v>
                </c:pt>
                <c:pt idx="61">
                  <c:v>2058</c:v>
                </c:pt>
                <c:pt idx="62">
                  <c:v>2059</c:v>
                </c:pt>
                <c:pt idx="63">
                  <c:v>2060</c:v>
                </c:pt>
                <c:pt idx="64">
                  <c:v>2061</c:v>
                </c:pt>
                <c:pt idx="65">
                  <c:v>2062</c:v>
                </c:pt>
              </c:numCache>
            </c:numRef>
          </c:cat>
          <c:val>
            <c:numRef>
              <c:f>'Datos Gráfico 43'!$C$3:$BP$3</c:f>
              <c:numCache>
                <c:formatCode>_-* #,##0\ _€_-;\-* #,##0\ _€_-;_-* "-"??\ _€_-;_-@_-</c:formatCode>
                <c:ptCount val="66"/>
                <c:pt idx="0">
                  <c:v>-146240975.04542649</c:v>
                </c:pt>
                <c:pt idx="1">
                  <c:v>-225230510.86404863</c:v>
                </c:pt>
                <c:pt idx="2">
                  <c:v>-599316931.75853872</c:v>
                </c:pt>
                <c:pt idx="3">
                  <c:v>-809254300.73401213</c:v>
                </c:pt>
                <c:pt idx="4">
                  <c:v>-1349509903.3804832</c:v>
                </c:pt>
                <c:pt idx="5">
                  <c:v>-1263465763.5055943</c:v>
                </c:pt>
                <c:pt idx="6">
                  <c:v>-1053950295.7582476</c:v>
                </c:pt>
                <c:pt idx="7">
                  <c:v>-779589938.19993615</c:v>
                </c:pt>
                <c:pt idx="8">
                  <c:v>-904994056.5975852</c:v>
                </c:pt>
                <c:pt idx="9">
                  <c:v>-870544719.7407068</c:v>
                </c:pt>
                <c:pt idx="10">
                  <c:v>-677093731.73337686</c:v>
                </c:pt>
                <c:pt idx="11">
                  <c:v>-714145174.59323978</c:v>
                </c:pt>
                <c:pt idx="12">
                  <c:v>-736749044.05148029</c:v>
                </c:pt>
                <c:pt idx="13">
                  <c:v>-555476507.77757943</c:v>
                </c:pt>
                <c:pt idx="14">
                  <c:v>-509589589.28339893</c:v>
                </c:pt>
                <c:pt idx="15">
                  <c:v>-162674709.04716751</c:v>
                </c:pt>
                <c:pt idx="16">
                  <c:v>-308086054.17957491</c:v>
                </c:pt>
                <c:pt idx="17">
                  <c:v>127084563.56048083</c:v>
                </c:pt>
                <c:pt idx="18">
                  <c:v>164859405.93391365</c:v>
                </c:pt>
                <c:pt idx="19">
                  <c:v>217255926.04609048</c:v>
                </c:pt>
                <c:pt idx="20">
                  <c:v>201594666.44848239</c:v>
                </c:pt>
                <c:pt idx="21">
                  <c:v>261997590.59509596</c:v>
                </c:pt>
                <c:pt idx="22">
                  <c:v>285000696.75883019</c:v>
                </c:pt>
                <c:pt idx="23">
                  <c:v>301952829.12135142</c:v>
                </c:pt>
                <c:pt idx="24">
                  <c:v>333072239.32846218</c:v>
                </c:pt>
                <c:pt idx="25">
                  <c:v>352669699.20288759</c:v>
                </c:pt>
                <c:pt idx="26">
                  <c:v>368823150.90576226</c:v>
                </c:pt>
                <c:pt idx="27">
                  <c:v>386181401.66152501</c:v>
                </c:pt>
                <c:pt idx="28">
                  <c:v>403933738.2594887</c:v>
                </c:pt>
                <c:pt idx="29">
                  <c:v>422486507.86242938</c:v>
                </c:pt>
                <c:pt idx="30">
                  <c:v>441313865.56533504</c:v>
                </c:pt>
                <c:pt idx="31">
                  <c:v>460839285.08174378</c:v>
                </c:pt>
                <c:pt idx="32">
                  <c:v>480995899.75904095</c:v>
                </c:pt>
                <c:pt idx="33">
                  <c:v>501767482.67780429</c:v>
                </c:pt>
                <c:pt idx="34">
                  <c:v>523154540.1810388</c:v>
                </c:pt>
                <c:pt idx="35">
                  <c:v>545209398.4658438</c:v>
                </c:pt>
                <c:pt idx="36">
                  <c:v>567910349.28099704</c:v>
                </c:pt>
                <c:pt idx="37">
                  <c:v>-1284881702.4041133</c:v>
                </c:pt>
                <c:pt idx="38">
                  <c:v>615529977.79124618</c:v>
                </c:pt>
                <c:pt idx="39">
                  <c:v>640418794.62965548</c:v>
                </c:pt>
                <c:pt idx="40">
                  <c:v>-967798674.15794599</c:v>
                </c:pt>
                <c:pt idx="41">
                  <c:v>-454542869.10181075</c:v>
                </c:pt>
                <c:pt idx="42">
                  <c:v>719752839.87753642</c:v>
                </c:pt>
                <c:pt idx="43">
                  <c:v>747831840.51582205</c:v>
                </c:pt>
                <c:pt idx="44">
                  <c:v>776754580.11662006</c:v>
                </c:pt>
                <c:pt idx="45">
                  <c:v>806561837.5349766</c:v>
                </c:pt>
                <c:pt idx="46">
                  <c:v>-339663057.89383078</c:v>
                </c:pt>
                <c:pt idx="47">
                  <c:v>868922377.82289374</c:v>
                </c:pt>
                <c:pt idx="48">
                  <c:v>901526810.5056653</c:v>
                </c:pt>
                <c:pt idx="49">
                  <c:v>935118915.3623476</c:v>
                </c:pt>
                <c:pt idx="50">
                  <c:v>969727689.86501276</c:v>
                </c:pt>
                <c:pt idx="51">
                  <c:v>1005385423.3818671</c:v>
                </c:pt>
                <c:pt idx="52">
                  <c:v>1042233388.8433272</c:v>
                </c:pt>
                <c:pt idx="53">
                  <c:v>1080258274.9173672</c:v>
                </c:pt>
                <c:pt idx="54">
                  <c:v>1119489902.0146601</c:v>
                </c:pt>
                <c:pt idx="55">
                  <c:v>1159903796.1112642</c:v>
                </c:pt>
                <c:pt idx="56">
                  <c:v>1201534473.4936016</c:v>
                </c:pt>
                <c:pt idx="57">
                  <c:v>1244417595.5769999</c:v>
                </c:pt>
                <c:pt idx="58">
                  <c:v>1288589851.895304</c:v>
                </c:pt>
                <c:pt idx="59">
                  <c:v>1334097575.7549188</c:v>
                </c:pt>
                <c:pt idx="60">
                  <c:v>1380971907.747884</c:v>
                </c:pt>
                <c:pt idx="61">
                  <c:v>1429260268.7459893</c:v>
                </c:pt>
                <c:pt idx="62">
                  <c:v>1478998399.0460339</c:v>
                </c:pt>
                <c:pt idx="63">
                  <c:v>1530227396.8661017</c:v>
                </c:pt>
                <c:pt idx="64">
                  <c:v>1582991150.9707279</c:v>
                </c:pt>
                <c:pt idx="65">
                  <c:v>1637334815.0289166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6-4AA6-BC05-900F06465D9B}"/>
            </c:ext>
          </c:extLst>
        </c:ser>
        <c:ser>
          <c:idx val="1"/>
          <c:order val="1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'Datos Gráfico 43'!$C$2:$BP$2</c:f>
              <c:numCache>
                <c:formatCode>General</c:formatCode>
                <c:ptCount val="6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  <c:pt idx="30">
                  <c:v>2027</c:v>
                </c:pt>
                <c:pt idx="31">
                  <c:v>2028</c:v>
                </c:pt>
                <c:pt idx="32">
                  <c:v>2029</c:v>
                </c:pt>
                <c:pt idx="33">
                  <c:v>2030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  <c:pt idx="59">
                  <c:v>2056</c:v>
                </c:pt>
                <c:pt idx="60">
                  <c:v>2057</c:v>
                </c:pt>
                <c:pt idx="61">
                  <c:v>2058</c:v>
                </c:pt>
                <c:pt idx="62">
                  <c:v>2059</c:v>
                </c:pt>
                <c:pt idx="63">
                  <c:v>2060</c:v>
                </c:pt>
                <c:pt idx="64">
                  <c:v>2061</c:v>
                </c:pt>
                <c:pt idx="65">
                  <c:v>2062</c:v>
                </c:pt>
              </c:numCache>
            </c:numRef>
          </c:cat>
          <c:val>
            <c:numRef>
              <c:f>'Datos Gráfico 43'!$C$4:$BP$4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6-4AA6-BC05-900F06465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546304"/>
        <c:axId val="2020638832"/>
      </c:lineChart>
      <c:catAx>
        <c:axId val="18405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0638832"/>
        <c:crosses val="autoZero"/>
        <c:auto val="1"/>
        <c:lblAlgn val="ctr"/>
        <c:lblOffset val="100"/>
        <c:tickLblSkip val="5"/>
        <c:noMultiLvlLbl val="0"/>
      </c:catAx>
      <c:valAx>
        <c:axId val="202063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M€</a:t>
                </a:r>
                <a:r>
                  <a:rPr lang="es-ES" baseline="0"/>
                  <a:t> 2018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40546304"/>
        <c:crosses val="autoZero"/>
        <c:crossBetween val="between"/>
        <c:dispUnits>
          <c:custUnit val="1000000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767537361115427"/>
          <c:y val="7.2555415062168324E-2"/>
          <c:w val="0.84398539574979536"/>
          <c:h val="0.8770628580186601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'Datos Gráfico 44'!$C$2:$BU$2</c:f>
              <c:numCache>
                <c:formatCode>General</c:formatCode>
                <c:ptCount val="7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  <c:pt idx="40">
                  <c:v>2027</c:v>
                </c:pt>
                <c:pt idx="41">
                  <c:v>2028</c:v>
                </c:pt>
                <c:pt idx="42">
                  <c:v>2029</c:v>
                </c:pt>
                <c:pt idx="43">
                  <c:v>2030</c:v>
                </c:pt>
                <c:pt idx="44">
                  <c:v>2031</c:v>
                </c:pt>
                <c:pt idx="45">
                  <c:v>2032</c:v>
                </c:pt>
                <c:pt idx="46">
                  <c:v>2033</c:v>
                </c:pt>
                <c:pt idx="47">
                  <c:v>2034</c:v>
                </c:pt>
                <c:pt idx="48">
                  <c:v>2035</c:v>
                </c:pt>
                <c:pt idx="49">
                  <c:v>2036</c:v>
                </c:pt>
                <c:pt idx="50">
                  <c:v>2037</c:v>
                </c:pt>
                <c:pt idx="51">
                  <c:v>2038</c:v>
                </c:pt>
                <c:pt idx="52">
                  <c:v>2039</c:v>
                </c:pt>
                <c:pt idx="53">
                  <c:v>2040</c:v>
                </c:pt>
                <c:pt idx="54">
                  <c:v>2041</c:v>
                </c:pt>
                <c:pt idx="55">
                  <c:v>2042</c:v>
                </c:pt>
                <c:pt idx="56">
                  <c:v>2043</c:v>
                </c:pt>
                <c:pt idx="57">
                  <c:v>2044</c:v>
                </c:pt>
                <c:pt idx="58">
                  <c:v>2045</c:v>
                </c:pt>
                <c:pt idx="59">
                  <c:v>2046</c:v>
                </c:pt>
                <c:pt idx="60">
                  <c:v>2047</c:v>
                </c:pt>
                <c:pt idx="61">
                  <c:v>2048</c:v>
                </c:pt>
                <c:pt idx="62">
                  <c:v>2049</c:v>
                </c:pt>
                <c:pt idx="63">
                  <c:v>2050</c:v>
                </c:pt>
                <c:pt idx="64">
                  <c:v>2051</c:v>
                </c:pt>
                <c:pt idx="65">
                  <c:v>2052</c:v>
                </c:pt>
                <c:pt idx="66">
                  <c:v>2053</c:v>
                </c:pt>
                <c:pt idx="67">
                  <c:v>2054</c:v>
                </c:pt>
                <c:pt idx="68">
                  <c:v>2055</c:v>
                </c:pt>
                <c:pt idx="69">
                  <c:v>2056</c:v>
                </c:pt>
                <c:pt idx="70">
                  <c:v>2057</c:v>
                </c:pt>
              </c:numCache>
            </c:numRef>
          </c:cat>
          <c:val>
            <c:numRef>
              <c:f>'Datos Gráfico 44'!$C$3:$BU$3</c:f>
              <c:numCache>
                <c:formatCode>_-* #,##0\ _€_-;\-* #,##0\ _€_-;_-* "-"??\ _€_-;_-@_-</c:formatCode>
                <c:ptCount val="71"/>
                <c:pt idx="0">
                  <c:v>-397681542.18305635</c:v>
                </c:pt>
                <c:pt idx="1">
                  <c:v>-547977220.24873853</c:v>
                </c:pt>
                <c:pt idx="2">
                  <c:v>-687748235.97988892</c:v>
                </c:pt>
                <c:pt idx="3">
                  <c:v>-895802848.80160546</c:v>
                </c:pt>
                <c:pt idx="4">
                  <c:v>-1277646867.3297865</c:v>
                </c:pt>
                <c:pt idx="5">
                  <c:v>-539894230.03479946</c:v>
                </c:pt>
                <c:pt idx="6">
                  <c:v>-241962236.20394734</c:v>
                </c:pt>
                <c:pt idx="7">
                  <c:v>3481930.8356623994</c:v>
                </c:pt>
                <c:pt idx="8">
                  <c:v>13398435.608532257</c:v>
                </c:pt>
                <c:pt idx="9">
                  <c:v>20430884.982325085</c:v>
                </c:pt>
                <c:pt idx="10">
                  <c:v>26734916.124488041</c:v>
                </c:pt>
                <c:pt idx="11">
                  <c:v>43331295.845492475</c:v>
                </c:pt>
                <c:pt idx="12">
                  <c:v>45373987.150262222</c:v>
                </c:pt>
                <c:pt idx="13">
                  <c:v>5573824.399740696</c:v>
                </c:pt>
                <c:pt idx="14">
                  <c:v>-57168291.930830933</c:v>
                </c:pt>
                <c:pt idx="15">
                  <c:v>-345506517.81373304</c:v>
                </c:pt>
                <c:pt idx="16">
                  <c:v>-469882507.2871995</c:v>
                </c:pt>
                <c:pt idx="17">
                  <c:v>-478398312.5926522</c:v>
                </c:pt>
                <c:pt idx="18">
                  <c:v>-506662848.42168647</c:v>
                </c:pt>
                <c:pt idx="19">
                  <c:v>-427374707.19445002</c:v>
                </c:pt>
                <c:pt idx="20">
                  <c:v>-318189545.93192124</c:v>
                </c:pt>
                <c:pt idx="21">
                  <c:v>27019496.88865168</c:v>
                </c:pt>
                <c:pt idx="22">
                  <c:v>106667574.06398831</c:v>
                </c:pt>
                <c:pt idx="23">
                  <c:v>107656404.6720797</c:v>
                </c:pt>
                <c:pt idx="24">
                  <c:v>84891350.633873746</c:v>
                </c:pt>
                <c:pt idx="25">
                  <c:v>155580034.33455107</c:v>
                </c:pt>
                <c:pt idx="26">
                  <c:v>-313103569.5648275</c:v>
                </c:pt>
                <c:pt idx="27">
                  <c:v>243973768.46839842</c:v>
                </c:pt>
                <c:pt idx="28">
                  <c:v>177376301.85530338</c:v>
                </c:pt>
                <c:pt idx="29">
                  <c:v>296163504.97965151</c:v>
                </c:pt>
                <c:pt idx="30">
                  <c:v>257031389.26322097</c:v>
                </c:pt>
                <c:pt idx="31">
                  <c:v>367228837.23480248</c:v>
                </c:pt>
                <c:pt idx="32">
                  <c:v>398461125.95930606</c:v>
                </c:pt>
                <c:pt idx="33">
                  <c:v>53896689.483907975</c:v>
                </c:pt>
                <c:pt idx="34">
                  <c:v>436295818.6997596</c:v>
                </c:pt>
                <c:pt idx="35">
                  <c:v>-1644756237.0318356</c:v>
                </c:pt>
                <c:pt idx="36">
                  <c:v>478976045.76413745</c:v>
                </c:pt>
                <c:pt idx="37">
                  <c:v>497420505.20341986</c:v>
                </c:pt>
                <c:pt idx="38">
                  <c:v>516156879.63940698</c:v>
                </c:pt>
                <c:pt idx="39">
                  <c:v>535924531.26534504</c:v>
                </c:pt>
                <c:pt idx="40">
                  <c:v>555764128.45937264</c:v>
                </c:pt>
                <c:pt idx="41">
                  <c:v>576400134.93967056</c:v>
                </c:pt>
                <c:pt idx="42">
                  <c:v>597703326.72173285</c:v>
                </c:pt>
                <c:pt idx="43">
                  <c:v>619638696.69815648</c:v>
                </c:pt>
                <c:pt idx="44">
                  <c:v>642196367.98800659</c:v>
                </c:pt>
                <c:pt idx="45">
                  <c:v>-995652154.97576523</c:v>
                </c:pt>
                <c:pt idx="46">
                  <c:v>689344558.53351009</c:v>
                </c:pt>
                <c:pt idx="47">
                  <c:v>714048585.37821615</c:v>
                </c:pt>
                <c:pt idx="48">
                  <c:v>739454690.06696534</c:v>
                </c:pt>
                <c:pt idx="49">
                  <c:v>610757324.70389092</c:v>
                </c:pt>
                <c:pt idx="50">
                  <c:v>368409948.06261986</c:v>
                </c:pt>
                <c:pt idx="51">
                  <c:v>273774614.81894714</c:v>
                </c:pt>
                <c:pt idx="52">
                  <c:v>848898876.21765351</c:v>
                </c:pt>
                <c:pt idx="53">
                  <c:v>878351905.7416029</c:v>
                </c:pt>
                <c:pt idx="54">
                  <c:v>908667526.50613403</c:v>
                </c:pt>
                <c:pt idx="55">
                  <c:v>448545410.46130443</c:v>
                </c:pt>
                <c:pt idx="56">
                  <c:v>972068171.32557058</c:v>
                </c:pt>
                <c:pt idx="57">
                  <c:v>1005198254.0005683</c:v>
                </c:pt>
                <c:pt idx="58">
                  <c:v>676488671.44108295</c:v>
                </c:pt>
                <c:pt idx="59">
                  <c:v>660001454.56307042</c:v>
                </c:pt>
                <c:pt idx="60">
                  <c:v>1110642585.0638924</c:v>
                </c:pt>
                <c:pt idx="61">
                  <c:v>1147914808.9954293</c:v>
                </c:pt>
                <c:pt idx="62">
                  <c:v>586575704.45612311</c:v>
                </c:pt>
                <c:pt idx="63">
                  <c:v>1225827124.6171374</c:v>
                </c:pt>
                <c:pt idx="64">
                  <c:v>1266536487.5264845</c:v>
                </c:pt>
                <c:pt idx="65">
                  <c:v>-797564718.49386537</c:v>
                </c:pt>
                <c:pt idx="66">
                  <c:v>1351637938.1356192</c:v>
                </c:pt>
                <c:pt idx="67" formatCode="General">
                  <c:v>1396102637.8727849</c:v>
                </c:pt>
                <c:pt idx="68" formatCode="General">
                  <c:v>1441893250.1399469</c:v>
                </c:pt>
                <c:pt idx="69" formatCode="General">
                  <c:v>1489050323.3217216</c:v>
                </c:pt>
                <c:pt idx="70" formatCode="General">
                  <c:v>1537614095.8295758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5-4F92-8B7C-FDEACF3727E6}"/>
            </c:ext>
          </c:extLst>
        </c:ser>
        <c:ser>
          <c:idx val="1"/>
          <c:order val="1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'Datos Gráfico 44'!$C$2:$BU$2</c:f>
              <c:numCache>
                <c:formatCode>General</c:formatCode>
                <c:ptCount val="7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  <c:pt idx="40">
                  <c:v>2027</c:v>
                </c:pt>
                <c:pt idx="41">
                  <c:v>2028</c:v>
                </c:pt>
                <c:pt idx="42">
                  <c:v>2029</c:v>
                </c:pt>
                <c:pt idx="43">
                  <c:v>2030</c:v>
                </c:pt>
                <c:pt idx="44">
                  <c:v>2031</c:v>
                </c:pt>
                <c:pt idx="45">
                  <c:v>2032</c:v>
                </c:pt>
                <c:pt idx="46">
                  <c:v>2033</c:v>
                </c:pt>
                <c:pt idx="47">
                  <c:v>2034</c:v>
                </c:pt>
                <c:pt idx="48">
                  <c:v>2035</c:v>
                </c:pt>
                <c:pt idx="49">
                  <c:v>2036</c:v>
                </c:pt>
                <c:pt idx="50">
                  <c:v>2037</c:v>
                </c:pt>
                <c:pt idx="51">
                  <c:v>2038</c:v>
                </c:pt>
                <c:pt idx="52">
                  <c:v>2039</c:v>
                </c:pt>
                <c:pt idx="53">
                  <c:v>2040</c:v>
                </c:pt>
                <c:pt idx="54">
                  <c:v>2041</c:v>
                </c:pt>
                <c:pt idx="55">
                  <c:v>2042</c:v>
                </c:pt>
                <c:pt idx="56">
                  <c:v>2043</c:v>
                </c:pt>
                <c:pt idx="57">
                  <c:v>2044</c:v>
                </c:pt>
                <c:pt idx="58">
                  <c:v>2045</c:v>
                </c:pt>
                <c:pt idx="59">
                  <c:v>2046</c:v>
                </c:pt>
                <c:pt idx="60">
                  <c:v>2047</c:v>
                </c:pt>
                <c:pt idx="61">
                  <c:v>2048</c:v>
                </c:pt>
                <c:pt idx="62">
                  <c:v>2049</c:v>
                </c:pt>
                <c:pt idx="63">
                  <c:v>2050</c:v>
                </c:pt>
                <c:pt idx="64">
                  <c:v>2051</c:v>
                </c:pt>
                <c:pt idx="65">
                  <c:v>2052</c:v>
                </c:pt>
                <c:pt idx="66">
                  <c:v>2053</c:v>
                </c:pt>
                <c:pt idx="67">
                  <c:v>2054</c:v>
                </c:pt>
                <c:pt idx="68">
                  <c:v>2055</c:v>
                </c:pt>
                <c:pt idx="69">
                  <c:v>2056</c:v>
                </c:pt>
                <c:pt idx="70">
                  <c:v>2057</c:v>
                </c:pt>
              </c:numCache>
            </c:numRef>
          </c:cat>
          <c:val>
            <c:numRef>
              <c:f>'Datos Gráfico 44'!$C$4:$BU$4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5-4F92-8B7C-FDEACF372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546304"/>
        <c:axId val="2020638832"/>
      </c:lineChart>
      <c:catAx>
        <c:axId val="18405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0638832"/>
        <c:crosses val="autoZero"/>
        <c:auto val="1"/>
        <c:lblAlgn val="ctr"/>
        <c:lblOffset val="100"/>
        <c:tickLblSkip val="5"/>
        <c:noMultiLvlLbl val="0"/>
      </c:catAx>
      <c:valAx>
        <c:axId val="202063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M€</a:t>
                </a:r>
                <a:r>
                  <a:rPr lang="es-ES" baseline="0"/>
                  <a:t> 2018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40546304"/>
        <c:crosses val="autoZero"/>
        <c:crossBetween val="between"/>
        <c:dispUnits>
          <c:custUnit val="1000000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Gráfico 45'!$B$2</c:f>
              <c:strCache>
                <c:ptCount val="1"/>
                <c:pt idx="0">
                  <c:v>Inversiones y Reposicones</c:v>
                </c:pt>
              </c:strCache>
            </c:strRef>
          </c:tx>
          <c:spPr>
            <a:solidFill>
              <a:schemeClr val="accent1"/>
            </a:soli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3"/>
              <c:layout>
                <c:manualLayout>
                  <c:x val="-1.0187995572387586E-16"/>
                  <c:y val="0.1111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F-40F7-BDC2-D81B39D972C9}"/>
                </c:ext>
              </c:extLst>
            </c:dLbl>
            <c:spPr>
              <a:solidFill>
                <a:schemeClr val="accent6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45'!$A$3:$A$6</c:f>
              <c:strCache>
                <c:ptCount val="4"/>
                <c:pt idx="0">
                  <c:v>Norte</c:v>
                </c:pt>
                <c:pt idx="1">
                  <c:v>Levante</c:v>
                </c:pt>
                <c:pt idx="2">
                  <c:v>Nordeste</c:v>
                </c:pt>
                <c:pt idx="3">
                  <c:v>Sur</c:v>
                </c:pt>
              </c:strCache>
            </c:strRef>
          </c:cat>
          <c:val>
            <c:numRef>
              <c:f>'Datos Gráfico 45'!$B$3:$B$6</c:f>
              <c:numCache>
                <c:formatCode>#,##0</c:formatCode>
                <c:ptCount val="4"/>
                <c:pt idx="0">
                  <c:v>8104814032.3403902</c:v>
                </c:pt>
                <c:pt idx="1">
                  <c:v>5991055988.7284002</c:v>
                </c:pt>
                <c:pt idx="2">
                  <c:v>11247811605.1077</c:v>
                </c:pt>
                <c:pt idx="3">
                  <c:v>8735978433.4516907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F-40F7-BDC2-D81B39D972C9}"/>
            </c:ext>
          </c:extLst>
        </c:ser>
        <c:ser>
          <c:idx val="1"/>
          <c:order val="1"/>
          <c:tx>
            <c:strRef>
              <c:f>'Datos Gráfico 45'!$C$2</c:f>
              <c:strCache>
                <c:ptCount val="1"/>
                <c:pt idx="0">
                  <c:v>Beneficios sociales netos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Pt>
            <c:idx val="3"/>
            <c:invertIfNegative val="0"/>
            <c:bubble3D val="0"/>
            <c:spPr>
              <a:solidFill>
                <a:schemeClr val="accent1"/>
              </a:soli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10F-40F7-BDC2-D81B39D972C9}"/>
              </c:ext>
            </c:extLst>
          </c:dPt>
          <c:dLbls>
            <c:dLbl>
              <c:idx val="2"/>
              <c:layout>
                <c:manualLayout>
                  <c:x val="-1.0185067526415994E-16"/>
                  <c:y val="0.1111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F-40F7-BDC2-D81B39D972C9}"/>
                </c:ext>
              </c:extLst>
            </c:dLbl>
            <c:dLbl>
              <c:idx val="3"/>
              <c:layout>
                <c:manualLayout>
                  <c:x val="-1.0187995572387586E-16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F-40F7-BDC2-D81B39D972C9}"/>
                </c:ext>
              </c:extLst>
            </c:dLbl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 45'!$A$3:$A$6</c:f>
              <c:strCache>
                <c:ptCount val="4"/>
                <c:pt idx="0">
                  <c:v>Norte</c:v>
                </c:pt>
                <c:pt idx="1">
                  <c:v>Levante</c:v>
                </c:pt>
                <c:pt idx="2">
                  <c:v>Nordeste</c:v>
                </c:pt>
                <c:pt idx="3">
                  <c:v>Sur</c:v>
                </c:pt>
              </c:strCache>
            </c:strRef>
          </c:cat>
          <c:val>
            <c:numRef>
              <c:f>'Datos Gráfico 45'!$C$3:$C$6</c:f>
              <c:numCache>
                <c:formatCode>#,##0</c:formatCode>
                <c:ptCount val="4"/>
                <c:pt idx="0">
                  <c:v>2432716283.0264816</c:v>
                </c:pt>
                <c:pt idx="1">
                  <c:v>2355452016.2191615</c:v>
                </c:pt>
                <c:pt idx="2">
                  <c:v>10133217801.355017</c:v>
                </c:pt>
                <c:pt idx="3">
                  <c:v>9006245823.9590225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F-40F7-BDC2-D81B39D9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3581280"/>
        <c:axId val="1163581936"/>
      </c:barChart>
      <c:catAx>
        <c:axId val="11635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63581936"/>
        <c:crosses val="autoZero"/>
        <c:auto val="1"/>
        <c:lblAlgn val="ctr"/>
        <c:lblOffset val="100"/>
        <c:noMultiLvlLbl val="0"/>
      </c:catAx>
      <c:valAx>
        <c:axId val="116358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63581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0555555555555555E-2"/>
                <c:y val="0.1064814814814814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900" b="0" i="0" u="none" strike="noStrike" kern="1200" cap="all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r>
                    <a:rPr lang="es-ES"/>
                    <a:t>Millones de € de 2018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46675415573052"/>
          <c:y val="0.87826074074074079"/>
          <c:w val="0.83906627296587921"/>
          <c:h val="8.9331802274715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313469403342201"/>
          <c:y val="0.19161865335484599"/>
          <c:w val="0.44753094154670142"/>
          <c:h val="0.91010336099172184"/>
        </c:manualLayout>
      </c:layout>
      <c:pieChart>
        <c:varyColors val="1"/>
        <c:ser>
          <c:idx val="0"/>
          <c:order val="0"/>
          <c:tx>
            <c:strRef>
              <c:f>'Datos Gráfico 46'!$B$3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00000"/>
            </a:solidFill>
          </c:spPr>
          <c:explosion val="14"/>
          <c:dPt>
            <c:idx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BF-4F65-BD5D-9BDBFFB645DB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BF-4F65-BD5D-9BDBFFB645DB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9BF-4F65-BD5D-9BDBFFB645DB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9BF-4F65-BD5D-9BDBFFB645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9BF-4F65-BD5D-9BDBFFB645DB}"/>
              </c:ext>
            </c:extLst>
          </c:dPt>
          <c:dPt>
            <c:idx val="5"/>
            <c:bubble3D val="0"/>
            <c:explosion val="23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9BF-4F65-BD5D-9BDBFFB645DB}"/>
              </c:ext>
            </c:extLst>
          </c:dPt>
          <c:dPt>
            <c:idx val="6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9BF-4F65-BD5D-9BDBFFB645DB}"/>
              </c:ext>
            </c:extLst>
          </c:dPt>
          <c:dPt>
            <c:idx val="7"/>
            <c:bubble3D val="0"/>
            <c:spPr>
              <a:solidFill>
                <a:srgbClr val="FF939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9BF-4F65-BD5D-9BDBFFB645DB}"/>
              </c:ext>
            </c:extLst>
          </c:dPt>
          <c:dPt>
            <c:idx val="8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9BF-4F65-BD5D-9BDBFFB645DB}"/>
              </c:ext>
            </c:extLst>
          </c:dPt>
          <c:dPt>
            <c:idx val="9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9BF-4F65-BD5D-9BDBFFB645DB}"/>
              </c:ext>
            </c:extLst>
          </c:dPt>
          <c:dPt>
            <c:idx val="10"/>
            <c:bubble3D val="0"/>
            <c:spPr>
              <a:solidFill>
                <a:srgbClr val="FF939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9BF-4F65-BD5D-9BDBFFB645DB}"/>
              </c:ext>
            </c:extLst>
          </c:dPt>
          <c:dPt>
            <c:idx val="11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9BF-4F65-BD5D-9BDBFFB645DB}"/>
              </c:ext>
            </c:extLst>
          </c:dPt>
          <c:dPt>
            <c:idx val="12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9BF-4F65-BD5D-9BDBFFB645DB}"/>
              </c:ext>
            </c:extLst>
          </c:dPt>
          <c:dPt>
            <c:idx val="13"/>
            <c:bubble3D val="0"/>
            <c:spPr>
              <a:solidFill>
                <a:srgbClr val="FF939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9BF-4F65-BD5D-9BDBFFB645DB}"/>
              </c:ext>
            </c:extLst>
          </c:dPt>
          <c:dPt>
            <c:idx val="14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9BF-4F65-BD5D-9BDBFFB645DB}"/>
              </c:ext>
            </c:extLst>
          </c:dPt>
          <c:dPt>
            <c:idx val="15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39BF-4F65-BD5D-9BDBFFB645DB}"/>
              </c:ext>
            </c:extLst>
          </c:dPt>
          <c:dPt>
            <c:idx val="16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39BF-4F65-BD5D-9BDBFFB645DB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9BF-4F65-BD5D-9BDBFFB645DB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9BF-4F65-BD5D-9BDBFFB645DB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9BF-4F65-BD5D-9BDBFFB645DB}"/>
                </c:ext>
              </c:extLst>
            </c:dLbl>
            <c:dLbl>
              <c:idx val="6"/>
              <c:layout>
                <c:manualLayout>
                  <c:x val="-4.9298508416985597E-2"/>
                  <c:y val="0.105774662455146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F-4F65-BD5D-9BDBFFB645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'Datos Gráfico 46'!$A$4:$A$18</c15:sqref>
                  </c15:fullRef>
                </c:ext>
              </c:extLst>
              <c:f>('Datos Gráfico 46'!$A$4:$A$5,'Datos Gráfico 46'!$A$8:$A$18)</c:f>
              <c:strCache>
                <c:ptCount val="13"/>
                <c:pt idx="0">
                  <c:v>Madrid</c:v>
                </c:pt>
                <c:pt idx="1">
                  <c:v>Barcelona</c:v>
                </c:pt>
                <c:pt idx="2">
                  <c:v>Valencia</c:v>
                </c:pt>
                <c:pt idx="3">
                  <c:v>Málaga</c:v>
                </c:pt>
                <c:pt idx="4">
                  <c:v>Bilbao</c:v>
                </c:pt>
                <c:pt idx="5">
                  <c:v>Sevilla</c:v>
                </c:pt>
                <c:pt idx="6">
                  <c:v>Renfe Ancho Metrico</c:v>
                </c:pt>
                <c:pt idx="7">
                  <c:v>San Sebastián</c:v>
                </c:pt>
                <c:pt idx="8">
                  <c:v>Asturias</c:v>
                </c:pt>
                <c:pt idx="9">
                  <c:v>Murcia</c:v>
                </c:pt>
                <c:pt idx="10">
                  <c:v>Cádiz</c:v>
                </c:pt>
                <c:pt idx="11">
                  <c:v>Santander</c:v>
                </c:pt>
                <c:pt idx="12">
                  <c:v>Zaragoza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'Datos Gráfico 46'!$B$4:$B$18</c15:sqref>
                  </c15:fullRef>
                </c:ext>
              </c:extLst>
              <c:f>('Datos Gráfico 46'!$B$4:$B$5,'Datos Gráfico 46'!$B$8:$B$18)</c:f>
              <c:numCache>
                <c:formatCode>[$-10C0A]#,##0;\(#,##0\)</c:formatCode>
                <c:ptCount val="13"/>
                <c:pt idx="0">
                  <c:v>255314.69107999999</c:v>
                </c:pt>
                <c:pt idx="1">
                  <c:v>116201.88006</c:v>
                </c:pt>
                <c:pt idx="2">
                  <c:v>15485.288979999999</c:v>
                </c:pt>
                <c:pt idx="3">
                  <c:v>11486.50596</c:v>
                </c:pt>
                <c:pt idx="4">
                  <c:v>10428.690989999999</c:v>
                </c:pt>
                <c:pt idx="5">
                  <c:v>7810.4389000000001</c:v>
                </c:pt>
                <c:pt idx="6">
                  <c:v>6130.1</c:v>
                </c:pt>
                <c:pt idx="7">
                  <c:v>5885.7849900000001</c:v>
                </c:pt>
                <c:pt idx="8">
                  <c:v>4716.0519899999999</c:v>
                </c:pt>
                <c:pt idx="9">
                  <c:v>3539.85491</c:v>
                </c:pt>
                <c:pt idx="10">
                  <c:v>2667.5870799999998</c:v>
                </c:pt>
                <c:pt idx="11">
                  <c:v>623.19701999999995</c:v>
                </c:pt>
                <c:pt idx="12">
                  <c:v>293.32900999999998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39BF-4F65-BD5D-9BDBFFB6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44450">
              <a:solidFill>
                <a:schemeClr val="accent1"/>
              </a:solidFill>
            </a:ln>
            <a:effectLst/>
          </c:spPr>
          <c:invertIfNegative val="0"/>
          <c:cat>
            <c:numRef>
              <c:f>'Datos Gráfico 47'!$B$3:$AD$3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'Datos Gráfico 47'!$B$4:$AD$4</c:f>
              <c:numCache>
                <c:formatCode>#,##0</c:formatCode>
                <c:ptCount val="29"/>
                <c:pt idx="0">
                  <c:v>72862946.842863262</c:v>
                </c:pt>
                <c:pt idx="1">
                  <c:v>207445604.67892316</c:v>
                </c:pt>
                <c:pt idx="2">
                  <c:v>121391709.86452289</c:v>
                </c:pt>
                <c:pt idx="3">
                  <c:v>137979503.30245948</c:v>
                </c:pt>
                <c:pt idx="4">
                  <c:v>135663037.1060462</c:v>
                </c:pt>
                <c:pt idx="5">
                  <c:v>108242078.84667456</c:v>
                </c:pt>
                <c:pt idx="6">
                  <c:v>91636451.176447555</c:v>
                </c:pt>
                <c:pt idx="7">
                  <c:v>72915252.046296015</c:v>
                </c:pt>
                <c:pt idx="8">
                  <c:v>43711201.921772987</c:v>
                </c:pt>
                <c:pt idx="9">
                  <c:v>119362930.53928624</c:v>
                </c:pt>
                <c:pt idx="10">
                  <c:v>153239378.11062577</c:v>
                </c:pt>
                <c:pt idx="11">
                  <c:v>125805782.95345218</c:v>
                </c:pt>
                <c:pt idx="12">
                  <c:v>102871083.14570892</c:v>
                </c:pt>
                <c:pt idx="13">
                  <c:v>86198034.361712828</c:v>
                </c:pt>
                <c:pt idx="14">
                  <c:v>142494948.53306216</c:v>
                </c:pt>
                <c:pt idx="15">
                  <c:v>209551052.26284584</c:v>
                </c:pt>
                <c:pt idx="16">
                  <c:v>302435483.85489601</c:v>
                </c:pt>
                <c:pt idx="17">
                  <c:v>298144071.41179365</c:v>
                </c:pt>
                <c:pt idx="18">
                  <c:v>244855621.20576105</c:v>
                </c:pt>
                <c:pt idx="19">
                  <c:v>295924496.80443603</c:v>
                </c:pt>
                <c:pt idx="20">
                  <c:v>257579522.85352734</c:v>
                </c:pt>
                <c:pt idx="21">
                  <c:v>180148947.16273147</c:v>
                </c:pt>
                <c:pt idx="22">
                  <c:v>80176643.760341495</c:v>
                </c:pt>
                <c:pt idx="23">
                  <c:v>60466198.734960794</c:v>
                </c:pt>
                <c:pt idx="24">
                  <c:v>10786982.204946132</c:v>
                </c:pt>
                <c:pt idx="25">
                  <c:v>8638570.9837495424</c:v>
                </c:pt>
                <c:pt idx="26">
                  <c:v>5879541.4168907627</c:v>
                </c:pt>
                <c:pt idx="27">
                  <c:v>2050340.1364631904</c:v>
                </c:pt>
                <c:pt idx="28">
                  <c:v>1475032.5275033088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E-4183-8FA1-02C406042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461343"/>
        <c:axId val="1634173471"/>
      </c:barChart>
      <c:catAx>
        <c:axId val="1578461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634173471"/>
        <c:crosses val="autoZero"/>
        <c:auto val="1"/>
        <c:lblAlgn val="ctr"/>
        <c:lblOffset val="100"/>
        <c:noMultiLvlLbl val="0"/>
      </c:catAx>
      <c:valAx>
        <c:axId val="1634173471"/>
        <c:scaling>
          <c:orientation val="minMax"/>
          <c:max val="31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578461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baseline="0">
          <a:solidFill>
            <a:schemeClr val="tx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Gráfico 48'!$B$2</c:f>
              <c:strCache>
                <c:ptCount val="1"/>
                <c:pt idx="0">
                  <c:v>Nº de trenes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'Datos Gráfico 48'!$A$3:$A$13</c:f>
              <c:strCache>
                <c:ptCount val="11"/>
                <c:pt idx="0">
                  <c:v>442</c:v>
                </c:pt>
                <c:pt idx="1">
                  <c:v>446</c:v>
                </c:pt>
                <c:pt idx="2">
                  <c:v>447</c:v>
                </c:pt>
                <c:pt idx="3">
                  <c:v>450</c:v>
                </c:pt>
                <c:pt idx="4">
                  <c:v>451</c:v>
                </c:pt>
                <c:pt idx="5">
                  <c:v>463</c:v>
                </c:pt>
                <c:pt idx="6">
                  <c:v>464</c:v>
                </c:pt>
                <c:pt idx="7">
                  <c:v>465</c:v>
                </c:pt>
                <c:pt idx="8">
                  <c:v>592</c:v>
                </c:pt>
                <c:pt idx="9">
                  <c:v>592.2</c:v>
                </c:pt>
                <c:pt idx="10">
                  <c:v>592.3</c:v>
                </c:pt>
              </c:strCache>
            </c:strRef>
          </c:cat>
          <c:val>
            <c:numRef>
              <c:f>'Datos Gráfico 48'!$B$3:$B$13</c:f>
              <c:numCache>
                <c:formatCode>###0;###0</c:formatCode>
                <c:ptCount val="11"/>
                <c:pt idx="0">
                  <c:v>5</c:v>
                </c:pt>
                <c:pt idx="1">
                  <c:v>167</c:v>
                </c:pt>
                <c:pt idx="2">
                  <c:v>164</c:v>
                </c:pt>
                <c:pt idx="3">
                  <c:v>24</c:v>
                </c:pt>
                <c:pt idx="4">
                  <c:v>12</c:v>
                </c:pt>
                <c:pt idx="5">
                  <c:v>27</c:v>
                </c:pt>
                <c:pt idx="6">
                  <c:v>30</c:v>
                </c:pt>
                <c:pt idx="7">
                  <c:v>180</c:v>
                </c:pt>
                <c:pt idx="8">
                  <c:v>19</c:v>
                </c:pt>
                <c:pt idx="9">
                  <c:v>4</c:v>
                </c:pt>
                <c:pt idx="10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3-4DB0-BC83-75443ED6D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2304992"/>
        <c:axId val="792304336"/>
      </c:barChart>
      <c:lineChart>
        <c:grouping val="standard"/>
        <c:varyColors val="0"/>
        <c:ser>
          <c:idx val="1"/>
          <c:order val="1"/>
          <c:tx>
            <c:strRef>
              <c:f>'Datos Gráfico 48'!$C$2</c:f>
              <c:strCache>
                <c:ptCount val="1"/>
                <c:pt idx="0">
                  <c:v>Antigüedad media (eje secundario)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'Datos Gráfico 48'!$C$3:$C$13</c:f>
              <c:numCache>
                <c:formatCode>###0;###0</c:formatCode>
                <c:ptCount val="11"/>
                <c:pt idx="0">
                  <c:v>39</c:v>
                </c:pt>
                <c:pt idx="1">
                  <c:v>28</c:v>
                </c:pt>
                <c:pt idx="2">
                  <c:v>23</c:v>
                </c:pt>
                <c:pt idx="3">
                  <c:v>27</c:v>
                </c:pt>
                <c:pt idx="4">
                  <c:v>29</c:v>
                </c:pt>
                <c:pt idx="5">
                  <c:v>12</c:v>
                </c:pt>
                <c:pt idx="6">
                  <c:v>12</c:v>
                </c:pt>
                <c:pt idx="7">
                  <c:v>10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3-4DB0-BC83-75443ED6D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2311880"/>
        <c:axId val="792311552"/>
      </c:lineChart>
      <c:catAx>
        <c:axId val="7923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2304336"/>
        <c:crosses val="autoZero"/>
        <c:auto val="1"/>
        <c:lblAlgn val="ctr"/>
        <c:lblOffset val="100"/>
        <c:noMultiLvlLbl val="0"/>
      </c:catAx>
      <c:valAx>
        <c:axId val="79230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;#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2304992"/>
        <c:crosses val="autoZero"/>
        <c:crossBetween val="between"/>
      </c:valAx>
      <c:valAx>
        <c:axId val="792311552"/>
        <c:scaling>
          <c:orientation val="minMax"/>
        </c:scaling>
        <c:delete val="0"/>
        <c:axPos val="r"/>
        <c:numFmt formatCode="###0;#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2311880"/>
        <c:crosses val="max"/>
        <c:crossBetween val="between"/>
      </c:valAx>
      <c:catAx>
        <c:axId val="792311880"/>
        <c:scaling>
          <c:orientation val="minMax"/>
        </c:scaling>
        <c:delete val="1"/>
        <c:axPos val="b"/>
        <c:majorTickMark val="out"/>
        <c:minorTickMark val="none"/>
        <c:tickLblPos val="nextTo"/>
        <c:crossAx val="79231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49'!$B$2</c:f>
              <c:strCache>
                <c:ptCount val="1"/>
                <c:pt idx="0">
                  <c:v>Cercanías</c:v>
                </c:pt>
              </c:strCache>
            </c:strRef>
          </c:tx>
          <c:spPr>
            <a:ln w="317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'Datos Gráfico 49'!$A$3:$A$31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'Datos Gráfico 49'!$B$3:$B$31</c:f>
              <c:numCache>
                <c:formatCode>#,##0</c:formatCode>
                <c:ptCount val="29"/>
                <c:pt idx="0">
                  <c:v>72862946.842863262</c:v>
                </c:pt>
                <c:pt idx="1">
                  <c:v>207445604.67892316</c:v>
                </c:pt>
                <c:pt idx="2">
                  <c:v>121391709.86452289</c:v>
                </c:pt>
                <c:pt idx="3">
                  <c:v>137979503.30245948</c:v>
                </c:pt>
                <c:pt idx="4">
                  <c:v>135663037.1060462</c:v>
                </c:pt>
                <c:pt idx="5">
                  <c:v>108242078.84667456</c:v>
                </c:pt>
                <c:pt idx="6">
                  <c:v>91636451.176447555</c:v>
                </c:pt>
                <c:pt idx="7">
                  <c:v>72915252.046296015</c:v>
                </c:pt>
                <c:pt idx="8">
                  <c:v>43711201.921772987</c:v>
                </c:pt>
                <c:pt idx="9">
                  <c:v>119362930.53928624</c:v>
                </c:pt>
                <c:pt idx="10">
                  <c:v>153239378.11062577</c:v>
                </c:pt>
                <c:pt idx="11">
                  <c:v>125805782.95345218</c:v>
                </c:pt>
                <c:pt idx="12">
                  <c:v>102871083.14570892</c:v>
                </c:pt>
                <c:pt idx="13">
                  <c:v>86198034.361712828</c:v>
                </c:pt>
                <c:pt idx="14">
                  <c:v>142494948.53306216</c:v>
                </c:pt>
                <c:pt idx="15">
                  <c:v>209551052.26284584</c:v>
                </c:pt>
                <c:pt idx="16">
                  <c:v>302435483.85489601</c:v>
                </c:pt>
                <c:pt idx="17">
                  <c:v>298144071.41179365</c:v>
                </c:pt>
                <c:pt idx="18">
                  <c:v>244855621.20576105</c:v>
                </c:pt>
                <c:pt idx="19">
                  <c:v>295924496.80443603</c:v>
                </c:pt>
                <c:pt idx="20">
                  <c:v>257579522.85352734</c:v>
                </c:pt>
                <c:pt idx="21">
                  <c:v>180148947.16273147</c:v>
                </c:pt>
                <c:pt idx="22">
                  <c:v>80176643.760341495</c:v>
                </c:pt>
                <c:pt idx="23">
                  <c:v>60466198.734960794</c:v>
                </c:pt>
                <c:pt idx="24">
                  <c:v>10786982.204946132</c:v>
                </c:pt>
                <c:pt idx="25">
                  <c:v>8638570.9837495424</c:v>
                </c:pt>
                <c:pt idx="26">
                  <c:v>5879541.4168907627</c:v>
                </c:pt>
                <c:pt idx="27">
                  <c:v>2050340.1364631904</c:v>
                </c:pt>
                <c:pt idx="28">
                  <c:v>1475032.5275033088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B-4114-816B-09DD8AF6F4B9}"/>
            </c:ext>
          </c:extLst>
        </c:ser>
        <c:ser>
          <c:idx val="1"/>
          <c:order val="1"/>
          <c:tx>
            <c:strRef>
              <c:f>'Datos Gráfico 49'!$C$2</c:f>
              <c:strCache>
                <c:ptCount val="1"/>
                <c:pt idx="0">
                  <c:v>Alta Velocidad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'Datos Gráfico 49'!$A$3:$A$31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'Datos Gráfico 49'!$C$3:$C$31</c:f>
              <c:numCache>
                <c:formatCode>#,##0</c:formatCode>
                <c:ptCount val="29"/>
                <c:pt idx="0">
                  <c:v>835398494.45742118</c:v>
                </c:pt>
                <c:pt idx="1">
                  <c:v>847985176.70656514</c:v>
                </c:pt>
                <c:pt idx="2">
                  <c:v>362910376.2871688</c:v>
                </c:pt>
                <c:pt idx="3">
                  <c:v>343054647.24779797</c:v>
                </c:pt>
                <c:pt idx="4">
                  <c:v>42358847.459170312</c:v>
                </c:pt>
                <c:pt idx="5">
                  <c:v>41632732.904219225</c:v>
                </c:pt>
                <c:pt idx="6">
                  <c:v>41577098.7496631</c:v>
                </c:pt>
                <c:pt idx="7">
                  <c:v>221832653.36861396</c:v>
                </c:pt>
                <c:pt idx="8">
                  <c:v>319371257.50456095</c:v>
                </c:pt>
                <c:pt idx="9">
                  <c:v>780564539.55851555</c:v>
                </c:pt>
                <c:pt idx="10">
                  <c:v>1043688115.276494</c:v>
                </c:pt>
                <c:pt idx="11">
                  <c:v>1740840584.8605981</c:v>
                </c:pt>
                <c:pt idx="12">
                  <c:v>2433361615.2795753</c:v>
                </c:pt>
                <c:pt idx="13">
                  <c:v>2173543150.5174546</c:v>
                </c:pt>
                <c:pt idx="14">
                  <c:v>2290951060.2729568</c:v>
                </c:pt>
                <c:pt idx="15">
                  <c:v>2664116190.1715388</c:v>
                </c:pt>
                <c:pt idx="16">
                  <c:v>2889189550.9501839</c:v>
                </c:pt>
                <c:pt idx="17">
                  <c:v>3377203334.7973132</c:v>
                </c:pt>
                <c:pt idx="18">
                  <c:v>3777973471.1164265</c:v>
                </c:pt>
                <c:pt idx="19">
                  <c:v>4261639134.6491308</c:v>
                </c:pt>
                <c:pt idx="20">
                  <c:v>3698280051.928843</c:v>
                </c:pt>
                <c:pt idx="21">
                  <c:v>3781859525.072207</c:v>
                </c:pt>
                <c:pt idx="22">
                  <c:v>5309861792.1672001</c:v>
                </c:pt>
                <c:pt idx="23">
                  <c:v>2516461076.1999459</c:v>
                </c:pt>
                <c:pt idx="24">
                  <c:v>2031998832.6483071</c:v>
                </c:pt>
                <c:pt idx="25">
                  <c:v>2126896121.806633</c:v>
                </c:pt>
                <c:pt idx="26">
                  <c:v>937545106.49033451</c:v>
                </c:pt>
                <c:pt idx="27">
                  <c:v>1370291087.0074015</c:v>
                </c:pt>
                <c:pt idx="28">
                  <c:v>962314548.32000005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B-4114-816B-09DD8AF6F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474943"/>
        <c:axId val="1634183455"/>
      </c:lineChart>
      <c:catAx>
        <c:axId val="1578474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634183455"/>
        <c:crosses val="autoZero"/>
        <c:auto val="1"/>
        <c:lblAlgn val="ctr"/>
        <c:lblOffset val="100"/>
        <c:noMultiLvlLbl val="0"/>
      </c:catAx>
      <c:valAx>
        <c:axId val="1634183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578474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aseline="0">
          <a:solidFill>
            <a:schemeClr val="tx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965293638498"/>
          <c:y val="4.5548654244306416E-2"/>
          <c:w val="0.75163427086827128"/>
          <c:h val="0.7216972232714452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'Datos Gráfico 50'!$B$2</c:f>
              <c:strCache>
                <c:ptCount val="1"/>
                <c:pt idx="0">
                  <c:v>Miles de viajeros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invertIfNegative val="0"/>
          <c:cat>
            <c:numRef>
              <c:f>'Datos Gráfico 50'!$A$3:$A$28</c:f>
              <c:numCache>
                <c:formatCode>General</c:formatCode>
                <c:ptCount val="26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</c:numCache>
            </c:numRef>
          </c:cat>
          <c:val>
            <c:numRef>
              <c:f>'Datos Gráfico 50'!$B$3:$B$28</c:f>
              <c:numCache>
                <c:formatCode>[$-10C0A]#,##0.00;\(#,##0.00\)</c:formatCode>
                <c:ptCount val="26"/>
                <c:pt idx="0">
                  <c:v>301983</c:v>
                </c:pt>
                <c:pt idx="1">
                  <c:v>315791</c:v>
                </c:pt>
                <c:pt idx="2">
                  <c:v>328651</c:v>
                </c:pt>
                <c:pt idx="3">
                  <c:v>339892</c:v>
                </c:pt>
                <c:pt idx="4">
                  <c:v>354357</c:v>
                </c:pt>
                <c:pt idx="5">
                  <c:v>359319</c:v>
                </c:pt>
                <c:pt idx="6">
                  <c:v>375038</c:v>
                </c:pt>
                <c:pt idx="7">
                  <c:v>393888</c:v>
                </c:pt>
                <c:pt idx="8">
                  <c:v>420988</c:v>
                </c:pt>
                <c:pt idx="9">
                  <c:v>439606</c:v>
                </c:pt>
                <c:pt idx="10">
                  <c:v>444846</c:v>
                </c:pt>
                <c:pt idx="11">
                  <c:v>439746</c:v>
                </c:pt>
                <c:pt idx="12">
                  <c:v>565556.16099999996</c:v>
                </c:pt>
                <c:pt idx="13">
                  <c:v>576369.21100000001</c:v>
                </c:pt>
                <c:pt idx="14">
                  <c:v>567388.13899999997</c:v>
                </c:pt>
                <c:pt idx="15">
                  <c:v>555473.49100000004</c:v>
                </c:pt>
                <c:pt idx="16">
                  <c:v>524957.22199999995</c:v>
                </c:pt>
                <c:pt idx="17">
                  <c:v>515165.46600000001</c:v>
                </c:pt>
                <c:pt idx="18">
                  <c:v>527910.48800000001</c:v>
                </c:pt>
                <c:pt idx="19">
                  <c:v>518533.98</c:v>
                </c:pt>
                <c:pt idx="20">
                  <c:v>511253.11499999999</c:v>
                </c:pt>
                <c:pt idx="21">
                  <c:v>508556.58795999998</c:v>
                </c:pt>
                <c:pt idx="22">
                  <c:v>509767.95347499999</c:v>
                </c:pt>
                <c:pt idx="23">
                  <c:v>516646.52399999998</c:v>
                </c:pt>
                <c:pt idx="24">
                  <c:v>538622.72718193696</c:v>
                </c:pt>
                <c:pt idx="25">
                  <c:v>562152.527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F-4E4B-92EC-347AE10C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7495152"/>
        <c:axId val="1"/>
      </c:barChart>
      <c:lineChart>
        <c:grouping val="standard"/>
        <c:varyColors val="0"/>
        <c:ser>
          <c:idx val="3"/>
          <c:order val="0"/>
          <c:tx>
            <c:strRef>
              <c:f>'Datos Gráfico 50'!$C$2</c:f>
              <c:strCache>
                <c:ptCount val="1"/>
                <c:pt idx="0">
                  <c:v>Millones de viajeros-km (eje secundario)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'Datos Gráfico 50'!$A$3:$A$28</c:f>
              <c:numCache>
                <c:formatCode>General</c:formatCode>
                <c:ptCount val="26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</c:numCache>
            </c:numRef>
          </c:cat>
          <c:val>
            <c:numRef>
              <c:f>'Datos Gráfico 50'!$C$3:$C$28</c:f>
              <c:numCache>
                <c:formatCode>[$-10C0A]#,##0.00;\(#,##0.00\)</c:formatCode>
                <c:ptCount val="26"/>
                <c:pt idx="0">
                  <c:v>5665</c:v>
                </c:pt>
                <c:pt idx="1">
                  <c:v>5889</c:v>
                </c:pt>
                <c:pt idx="2">
                  <c:v>6132</c:v>
                </c:pt>
                <c:pt idx="3">
                  <c:v>6318</c:v>
                </c:pt>
                <c:pt idx="4">
                  <c:v>6544</c:v>
                </c:pt>
                <c:pt idx="5">
                  <c:v>6624</c:v>
                </c:pt>
                <c:pt idx="6">
                  <c:v>6827</c:v>
                </c:pt>
                <c:pt idx="7">
                  <c:v>7114</c:v>
                </c:pt>
                <c:pt idx="8">
                  <c:v>7556</c:v>
                </c:pt>
                <c:pt idx="9">
                  <c:v>7775</c:v>
                </c:pt>
                <c:pt idx="10">
                  <c:v>8031</c:v>
                </c:pt>
                <c:pt idx="11">
                  <c:v>7995</c:v>
                </c:pt>
                <c:pt idx="12">
                  <c:v>9629.3052719999996</c:v>
                </c:pt>
                <c:pt idx="13">
                  <c:v>9786.9634750000005</c:v>
                </c:pt>
                <c:pt idx="14">
                  <c:v>9535.7627090000005</c:v>
                </c:pt>
                <c:pt idx="15">
                  <c:v>9417.9242300000005</c:v>
                </c:pt>
                <c:pt idx="16">
                  <c:v>8786.0800999999992</c:v>
                </c:pt>
                <c:pt idx="17">
                  <c:v>8534.1626230000002</c:v>
                </c:pt>
                <c:pt idx="18">
                  <c:v>8765.4166389999991</c:v>
                </c:pt>
                <c:pt idx="19">
                  <c:v>8656.2146059999995</c:v>
                </c:pt>
                <c:pt idx="20">
                  <c:v>8576.4633919999997</c:v>
                </c:pt>
                <c:pt idx="21">
                  <c:v>8888.2797912200003</c:v>
                </c:pt>
                <c:pt idx="22">
                  <c:v>8926.6398277313892</c:v>
                </c:pt>
                <c:pt idx="23">
                  <c:v>9058.1831834999994</c:v>
                </c:pt>
                <c:pt idx="24">
                  <c:v>9380.3523218652099</c:v>
                </c:pt>
                <c:pt idx="25">
                  <c:v>9724.6607160000003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F-4E4B-92EC-347AE10C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63749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6374951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75978546159991"/>
          <c:y val="0.88468338808642288"/>
          <c:w val="0.7730001141161702"/>
          <c:h val="0.1127343519146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'Datos Gráfico 51'!$A$6</c:f>
              <c:strCache>
                <c:ptCount val="1"/>
                <c:pt idx="0">
                  <c:v>Plazas-km
(eje secundario - millones)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'Datos Gráfico 51'!$C$4:$W$4</c:f>
              <c:numCache>
                <c:formatCode>General</c:formatCod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</c:numCache>
            </c:numRef>
          </c:cat>
          <c:val>
            <c:numRef>
              <c:f>'Datos Gráfico 51'!$C$6:$W$6</c:f>
              <c:numCache>
                <c:formatCode>_-* #,##0_-;\-* #,##0_-;_-* "-"??_-;_-@_-</c:formatCode>
                <c:ptCount val="21"/>
                <c:pt idx="0">
                  <c:v>19050</c:v>
                </c:pt>
                <c:pt idx="1">
                  <c:v>19476</c:v>
                </c:pt>
                <c:pt idx="2">
                  <c:v>19009</c:v>
                </c:pt>
                <c:pt idx="3">
                  <c:v>20263</c:v>
                </c:pt>
                <c:pt idx="4">
                  <c:v>20840</c:v>
                </c:pt>
                <c:pt idx="5">
                  <c:v>21252</c:v>
                </c:pt>
                <c:pt idx="6">
                  <c:v>21264</c:v>
                </c:pt>
                <c:pt idx="7">
                  <c:v>21770</c:v>
                </c:pt>
                <c:pt idx="8">
                  <c:v>22359</c:v>
                </c:pt>
                <c:pt idx="9">
                  <c:v>23420</c:v>
                </c:pt>
                <c:pt idx="10">
                  <c:v>24232</c:v>
                </c:pt>
                <c:pt idx="11">
                  <c:v>24017</c:v>
                </c:pt>
                <c:pt idx="12">
                  <c:v>23683</c:v>
                </c:pt>
                <c:pt idx="13">
                  <c:v>24005</c:v>
                </c:pt>
                <c:pt idx="14">
                  <c:v>23936</c:v>
                </c:pt>
                <c:pt idx="15">
                  <c:v>23876</c:v>
                </c:pt>
                <c:pt idx="16">
                  <c:v>22697</c:v>
                </c:pt>
                <c:pt idx="17">
                  <c:v>22466</c:v>
                </c:pt>
                <c:pt idx="18">
                  <c:v>22395</c:v>
                </c:pt>
                <c:pt idx="19">
                  <c:v>22509</c:v>
                </c:pt>
                <c:pt idx="20">
                  <c:v>22227.233783583197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B-4BD3-ADA9-20658A55C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025352"/>
        <c:axId val="529052904"/>
      </c:barChart>
      <c:lineChart>
        <c:grouping val="standard"/>
        <c:varyColors val="0"/>
        <c:ser>
          <c:idx val="0"/>
          <c:order val="0"/>
          <c:tx>
            <c:strRef>
              <c:f>'Datos Gráfico 51'!$A$5</c:f>
              <c:strCache>
                <c:ptCount val="1"/>
                <c:pt idx="0">
                  <c:v>Trenes-km 
(millones)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'Datos Gráfico 51'!$C$4:$W$4</c:f>
              <c:numCache>
                <c:formatCode>General</c:formatCod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</c:numCache>
            </c:numRef>
          </c:cat>
          <c:val>
            <c:numRef>
              <c:f>'Datos Gráfico 51'!$C$5:$W$5</c:f>
              <c:numCache>
                <c:formatCode>_-* #,##0.0_-;\-* #,##0.0_-;_-* "-"??_-;_-@_-</c:formatCode>
                <c:ptCount val="21"/>
                <c:pt idx="0">
                  <c:v>51.494999999999997</c:v>
                </c:pt>
                <c:pt idx="1">
                  <c:v>51.694000000000003</c:v>
                </c:pt>
                <c:pt idx="2">
                  <c:v>51.131</c:v>
                </c:pt>
                <c:pt idx="3">
                  <c:v>53.527999999999999</c:v>
                </c:pt>
                <c:pt idx="4">
                  <c:v>54.515000000000001</c:v>
                </c:pt>
                <c:pt idx="5">
                  <c:v>54.835999999999999</c:v>
                </c:pt>
                <c:pt idx="6">
                  <c:v>55.51</c:v>
                </c:pt>
                <c:pt idx="7">
                  <c:v>56.555</c:v>
                </c:pt>
                <c:pt idx="8">
                  <c:v>57.676000000000002</c:v>
                </c:pt>
                <c:pt idx="9">
                  <c:v>57.994999999999997</c:v>
                </c:pt>
                <c:pt idx="10">
                  <c:v>59.43</c:v>
                </c:pt>
                <c:pt idx="11">
                  <c:v>59.832000000000001</c:v>
                </c:pt>
                <c:pt idx="12">
                  <c:v>59.232999999999997</c:v>
                </c:pt>
                <c:pt idx="13">
                  <c:v>60.125999999999998</c:v>
                </c:pt>
                <c:pt idx="14">
                  <c:v>60.755000000000003</c:v>
                </c:pt>
                <c:pt idx="15">
                  <c:v>61.043999999999997</c:v>
                </c:pt>
                <c:pt idx="16">
                  <c:v>60.625</c:v>
                </c:pt>
                <c:pt idx="17">
                  <c:v>60.317999999999998</c:v>
                </c:pt>
                <c:pt idx="18">
                  <c:v>60.156999999999996</c:v>
                </c:pt>
                <c:pt idx="19">
                  <c:v>60.633000000000003</c:v>
                </c:pt>
                <c:pt idx="20">
                  <c:v>59.874000000000002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B-4BD3-ADA9-20658A55C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012896"/>
        <c:axId val="587006664"/>
      </c:lineChart>
      <c:catAx>
        <c:axId val="5870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87006664"/>
        <c:crosses val="autoZero"/>
        <c:auto val="1"/>
        <c:lblAlgn val="ctr"/>
        <c:lblOffset val="100"/>
        <c:noMultiLvlLbl val="0"/>
      </c:catAx>
      <c:valAx>
        <c:axId val="587006664"/>
        <c:scaling>
          <c:orientation val="minMax"/>
          <c:max val="6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87012896"/>
        <c:crosses val="autoZero"/>
        <c:crossBetween val="between"/>
      </c:valAx>
      <c:valAx>
        <c:axId val="529052904"/>
        <c:scaling>
          <c:orientation val="minMax"/>
          <c:max val="285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29025352"/>
        <c:crosses val="max"/>
        <c:crossBetween val="between"/>
      </c:valAx>
      <c:catAx>
        <c:axId val="529025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52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3355166670739"/>
          <c:y val="0.80846759817002001"/>
          <c:w val="0.74232036021973902"/>
          <c:h val="0.15975670323374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Gráfico 52'!$B$2</c:f>
              <c:strCache>
                <c:ptCount val="1"/>
                <c:pt idx="0">
                  <c:v>Costes agregados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'Datos Gráfico 52'!$A$3:$A$14</c:f>
              <c:strCache>
                <c:ptCount val="12"/>
                <c:pt idx="0">
                  <c:v>MADRID</c:v>
                </c:pt>
                <c:pt idx="1">
                  <c:v>BARCELONA</c:v>
                </c:pt>
                <c:pt idx="2">
                  <c:v>VALENCIA</c:v>
                </c:pt>
                <c:pt idx="3">
                  <c:v>MÁLAGA</c:v>
                </c:pt>
                <c:pt idx="4">
                  <c:v>BILBAO</c:v>
                </c:pt>
                <c:pt idx="5">
                  <c:v>SEVILLA</c:v>
                </c:pt>
                <c:pt idx="6">
                  <c:v>SAN SEBASTIAN</c:v>
                </c:pt>
                <c:pt idx="7">
                  <c:v>ASTURIAS</c:v>
                </c:pt>
                <c:pt idx="8">
                  <c:v>MURCIA-ALICANTE</c:v>
                </c:pt>
                <c:pt idx="9">
                  <c:v>CADIZ</c:v>
                </c:pt>
                <c:pt idx="10">
                  <c:v>SANTANDER</c:v>
                </c:pt>
                <c:pt idx="11">
                  <c:v>ZARAGOZA</c:v>
                </c:pt>
              </c:strCache>
            </c:strRef>
          </c:cat>
          <c:val>
            <c:numRef>
              <c:f>'Datos Gráfico 52'!$B$3:$B$14</c:f>
              <c:numCache>
                <c:formatCode>_-* #,##0_-;\-* #,##0_-;_-* "-"??_-;_-@_-</c:formatCode>
                <c:ptCount val="12"/>
                <c:pt idx="0">
                  <c:v>362823900.32999998</c:v>
                </c:pt>
                <c:pt idx="1">
                  <c:v>297252215.63</c:v>
                </c:pt>
                <c:pt idx="2">
                  <c:v>101853284.28</c:v>
                </c:pt>
                <c:pt idx="3">
                  <c:v>23446812.239999998</c:v>
                </c:pt>
                <c:pt idx="4">
                  <c:v>45218298.379999995</c:v>
                </c:pt>
                <c:pt idx="5">
                  <c:v>45357314.399999999</c:v>
                </c:pt>
                <c:pt idx="6">
                  <c:v>30290710.020000003</c:v>
                </c:pt>
                <c:pt idx="7">
                  <c:v>57125536.280000001</c:v>
                </c:pt>
                <c:pt idx="8">
                  <c:v>21810966.93</c:v>
                </c:pt>
                <c:pt idx="9">
                  <c:v>13995408.060000001</c:v>
                </c:pt>
                <c:pt idx="10">
                  <c:v>14891783.66</c:v>
                </c:pt>
                <c:pt idx="11">
                  <c:v>5036992.1400000006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B-4C0B-8FD2-F2DC8A8AB7A0}"/>
            </c:ext>
          </c:extLst>
        </c:ser>
        <c:ser>
          <c:idx val="1"/>
          <c:order val="1"/>
          <c:tx>
            <c:strRef>
              <c:f>'Datos Gráfico 52'!$C$2</c:f>
              <c:strCache>
                <c:ptCount val="1"/>
                <c:pt idx="0">
                  <c:v>Ingresos Comerciales</c:v>
                </c:pt>
              </c:strCache>
            </c:strRef>
          </c:tx>
          <c:spPr>
            <a:solidFill>
              <a:srgbClr val="FFAFAF"/>
            </a:solidFill>
            <a:ln>
              <a:noFill/>
            </a:ln>
            <a:effectLst/>
          </c:spPr>
          <c:invertIfNegative val="0"/>
          <c:cat>
            <c:strRef>
              <c:f>'Datos Gráfico 52'!$A$3:$A$14</c:f>
              <c:strCache>
                <c:ptCount val="12"/>
                <c:pt idx="0">
                  <c:v>MADRID</c:v>
                </c:pt>
                <c:pt idx="1">
                  <c:v>BARCELONA</c:v>
                </c:pt>
                <c:pt idx="2">
                  <c:v>VALENCIA</c:v>
                </c:pt>
                <c:pt idx="3">
                  <c:v>MÁLAGA</c:v>
                </c:pt>
                <c:pt idx="4">
                  <c:v>BILBAO</c:v>
                </c:pt>
                <c:pt idx="5">
                  <c:v>SEVILLA</c:v>
                </c:pt>
                <c:pt idx="6">
                  <c:v>SAN SEBASTIAN</c:v>
                </c:pt>
                <c:pt idx="7">
                  <c:v>ASTURIAS</c:v>
                </c:pt>
                <c:pt idx="8">
                  <c:v>MURCIA-ALICANTE</c:v>
                </c:pt>
                <c:pt idx="9">
                  <c:v>CADIZ</c:v>
                </c:pt>
                <c:pt idx="10">
                  <c:v>SANTANDER</c:v>
                </c:pt>
                <c:pt idx="11">
                  <c:v>ZARAGOZA</c:v>
                </c:pt>
              </c:strCache>
            </c:strRef>
          </c:cat>
          <c:val>
            <c:numRef>
              <c:f>'Datos Gráfico 52'!$C$3:$C$14</c:f>
              <c:numCache>
                <c:formatCode>_-* #,##0_-;\-* #,##0_-;_-* "-"??_-;_-@_-</c:formatCode>
                <c:ptCount val="12"/>
                <c:pt idx="0">
                  <c:v>249350000</c:v>
                </c:pt>
                <c:pt idx="1">
                  <c:v>145300000</c:v>
                </c:pt>
                <c:pt idx="2">
                  <c:v>30700000</c:v>
                </c:pt>
                <c:pt idx="3">
                  <c:v>17590000</c:v>
                </c:pt>
                <c:pt idx="4">
                  <c:v>9060000</c:v>
                </c:pt>
                <c:pt idx="5">
                  <c:v>9910000</c:v>
                </c:pt>
                <c:pt idx="6">
                  <c:v>7580000</c:v>
                </c:pt>
                <c:pt idx="7">
                  <c:v>6810000</c:v>
                </c:pt>
                <c:pt idx="8">
                  <c:v>6810000</c:v>
                </c:pt>
                <c:pt idx="9">
                  <c:v>4310000</c:v>
                </c:pt>
                <c:pt idx="10">
                  <c:v>900000</c:v>
                </c:pt>
                <c:pt idx="11">
                  <c:v>270000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B-4C0B-8FD2-F2DC8A8A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8956960"/>
        <c:axId val="598950728"/>
      </c:barChart>
      <c:lineChart>
        <c:grouping val="standard"/>
        <c:varyColors val="0"/>
        <c:ser>
          <c:idx val="2"/>
          <c:order val="2"/>
          <c:tx>
            <c:strRef>
              <c:f>'Datos Gráfico 52'!$D$2</c:f>
              <c:strCache>
                <c:ptCount val="1"/>
                <c:pt idx="0">
                  <c:v>% Comercial / Ctes Agregados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0"/>
                  <c:y val="-1.491841272787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B-4C0B-8FD2-F2DC8A8AB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Gráfico 52'!$A$3:$A$14</c:f>
              <c:strCache>
                <c:ptCount val="12"/>
                <c:pt idx="0">
                  <c:v>MADRID</c:v>
                </c:pt>
                <c:pt idx="1">
                  <c:v>BARCELONA</c:v>
                </c:pt>
                <c:pt idx="2">
                  <c:v>VALENCIA</c:v>
                </c:pt>
                <c:pt idx="3">
                  <c:v>MÁLAGA</c:v>
                </c:pt>
                <c:pt idx="4">
                  <c:v>BILBAO</c:v>
                </c:pt>
                <c:pt idx="5">
                  <c:v>SEVILLA</c:v>
                </c:pt>
                <c:pt idx="6">
                  <c:v>SAN SEBASTIAN</c:v>
                </c:pt>
                <c:pt idx="7">
                  <c:v>ASTURIAS</c:v>
                </c:pt>
                <c:pt idx="8">
                  <c:v>MURCIA-ALICANTE</c:v>
                </c:pt>
                <c:pt idx="9">
                  <c:v>CADIZ</c:v>
                </c:pt>
                <c:pt idx="10">
                  <c:v>SANTANDER</c:v>
                </c:pt>
                <c:pt idx="11">
                  <c:v>ZARAGOZA</c:v>
                </c:pt>
              </c:strCache>
            </c:strRef>
          </c:cat>
          <c:val>
            <c:numRef>
              <c:f>'Datos Gráfico 52'!$D$3:$D$14</c:f>
              <c:numCache>
                <c:formatCode>0%</c:formatCode>
                <c:ptCount val="12"/>
                <c:pt idx="0">
                  <c:v>0.68724800040242162</c:v>
                </c:pt>
                <c:pt idx="1">
                  <c:v>0.48881048604482019</c:v>
                </c:pt>
                <c:pt idx="2">
                  <c:v>0.30141394278071676</c:v>
                </c:pt>
                <c:pt idx="3">
                  <c:v>0.75020859210838298</c:v>
                </c:pt>
                <c:pt idx="4">
                  <c:v>0.20036136530089393</c:v>
                </c:pt>
                <c:pt idx="5">
                  <c:v>0.2184873626468502</c:v>
                </c:pt>
                <c:pt idx="6">
                  <c:v>0.25024174061932403</c:v>
                </c:pt>
                <c:pt idx="7">
                  <c:v>0.1192111346950142</c:v>
                </c:pt>
                <c:pt idx="8">
                  <c:v>0.31222824837871599</c:v>
                </c:pt>
                <c:pt idx="9">
                  <c:v>0.30795815181111624</c:v>
                </c:pt>
                <c:pt idx="10">
                  <c:v>6.0436010927115494E-2</c:v>
                </c:pt>
                <c:pt idx="11">
                  <c:v>5.3603418964239237E-2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FB-4C0B-8FD2-F2DC8A8AB7A0}"/>
            </c:ext>
          </c:extLst>
        </c:ser>
        <c:ser>
          <c:idx val="3"/>
          <c:order val="3"/>
          <c:tx>
            <c:strRef>
              <c:f>'Datos Gráfico 52'!$E$2</c:f>
              <c:strCache>
                <c:ptCount val="1"/>
                <c:pt idx="0">
                  <c:v>% Medio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'Datos Gráfico 52'!$E$3:$E$14</c:f>
              <c:numCache>
                <c:formatCode>0%</c:formatCode>
                <c:ptCount val="12"/>
                <c:pt idx="0">
                  <c:v>0.47943131695073687</c:v>
                </c:pt>
                <c:pt idx="1">
                  <c:v>0.47671506289339005</c:v>
                </c:pt>
                <c:pt idx="2">
                  <c:v>0.47671506289339005</c:v>
                </c:pt>
                <c:pt idx="3">
                  <c:v>0.47671506289339005</c:v>
                </c:pt>
                <c:pt idx="4">
                  <c:v>0.47671506289339005</c:v>
                </c:pt>
                <c:pt idx="5">
                  <c:v>0.47671506289339005</c:v>
                </c:pt>
                <c:pt idx="6">
                  <c:v>0.47671506289339005</c:v>
                </c:pt>
                <c:pt idx="7">
                  <c:v>0.47671506289339005</c:v>
                </c:pt>
                <c:pt idx="8">
                  <c:v>0.47671506289339005</c:v>
                </c:pt>
                <c:pt idx="9">
                  <c:v>0.47671506289339005</c:v>
                </c:pt>
                <c:pt idx="10">
                  <c:v>0.47671506289339005</c:v>
                </c:pt>
                <c:pt idx="11">
                  <c:v>0.47671506289339005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FB-4C0B-8FD2-F2DC8A8A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624496"/>
        <c:axId val="597623512"/>
      </c:lineChart>
      <c:catAx>
        <c:axId val="59895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8950728"/>
        <c:crosses val="autoZero"/>
        <c:auto val="1"/>
        <c:lblAlgn val="ctr"/>
        <c:lblOffset val="100"/>
        <c:noMultiLvlLbl val="0"/>
      </c:catAx>
      <c:valAx>
        <c:axId val="59895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8956960"/>
        <c:crosses val="autoZero"/>
        <c:crossBetween val="between"/>
      </c:valAx>
      <c:valAx>
        <c:axId val="59762351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7624496"/>
        <c:crosses val="max"/>
        <c:crossBetween val="between"/>
      </c:valAx>
      <c:catAx>
        <c:axId val="59762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7623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7'!$F$4</c:f>
              <c:strCache>
                <c:ptCount val="1"/>
                <c:pt idx="0">
                  <c:v>Gasto público neto</c:v>
                </c:pt>
              </c:strCache>
            </c:strRef>
          </c:tx>
          <c:spPr>
            <a:ln w="38100">
              <a:solidFill>
                <a:srgbClr val="83082A"/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4.2150076174013479E-2"/>
                  <c:y val="4.5343976498350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5C-4B40-844C-99124C6BB57D}"/>
                </c:ext>
              </c:extLst>
            </c:dLbl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5C-4B40-844C-99124C6BB57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Gráfico 7'!$E$5:$E$28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7'!$F$5:$F$28</c:f>
              <c:numCache>
                <c:formatCode>0.0</c:formatCode>
                <c:ptCount val="24"/>
                <c:pt idx="0">
                  <c:v>100</c:v>
                </c:pt>
                <c:pt idx="1">
                  <c:v>99.738393622383043</c:v>
                </c:pt>
                <c:pt idx="2">
                  <c:v>100.0791525496179</c:v>
                </c:pt>
                <c:pt idx="3">
                  <c:v>103.18841469162126</c:v>
                </c:pt>
                <c:pt idx="4">
                  <c:v>105.00977385811888</c:v>
                </c:pt>
                <c:pt idx="5">
                  <c:v>108.30564546321477</c:v>
                </c:pt>
                <c:pt idx="6">
                  <c:v>110.59940266053812</c:v>
                </c:pt>
                <c:pt idx="7">
                  <c:v>114.24937862103477</c:v>
                </c:pt>
                <c:pt idx="8">
                  <c:v>116.87427917277572</c:v>
                </c:pt>
                <c:pt idx="9">
                  <c:v>121.91265552613064</c:v>
                </c:pt>
                <c:pt idx="10">
                  <c:v>125.16501524706139</c:v>
                </c:pt>
                <c:pt idx="11">
                  <c:v>130.14847090497193</c:v>
                </c:pt>
                <c:pt idx="12">
                  <c:v>137.82797831488668</c:v>
                </c:pt>
                <c:pt idx="13">
                  <c:v>146.96635186550887</c:v>
                </c:pt>
                <c:pt idx="14">
                  <c:v>157.60942097663576</c:v>
                </c:pt>
                <c:pt idx="15">
                  <c:v>157.18514042346393</c:v>
                </c:pt>
                <c:pt idx="16">
                  <c:v>155.11767819625362</c:v>
                </c:pt>
                <c:pt idx="17">
                  <c:v>147.36065424826137</c:v>
                </c:pt>
                <c:pt idx="18">
                  <c:v>147.14975650252615</c:v>
                </c:pt>
                <c:pt idx="19">
                  <c:v>147.41429962578545</c:v>
                </c:pt>
                <c:pt idx="20">
                  <c:v>149.22356130261826</c:v>
                </c:pt>
                <c:pt idx="21">
                  <c:v>148.13626491924745</c:v>
                </c:pt>
                <c:pt idx="22">
                  <c:v>148.75782713407574</c:v>
                </c:pt>
                <c:pt idx="23">
                  <c:v>154.47062304509143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C-4B40-844C-99124C6BB57D}"/>
            </c:ext>
          </c:extLst>
        </c:ser>
        <c:ser>
          <c:idx val="1"/>
          <c:order val="1"/>
          <c:tx>
            <c:strRef>
              <c:f>'Datos Gráfico 7'!$G$4</c:f>
              <c:strCache>
                <c:ptCount val="1"/>
                <c:pt idx="0">
                  <c:v>Inversión en infraestructuras de transporte</c:v>
                </c:pt>
              </c:strCache>
            </c:strRef>
          </c:tx>
          <c:spPr>
            <a:ln w="38100">
              <a:solidFill>
                <a:srgbClr val="404040"/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7.4349427870420591E-3"/>
                  <c:y val="-7.139066023188780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C-4B40-844C-99124C6BB57D}"/>
                </c:ext>
              </c:extLst>
            </c:dLbl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C-4B40-844C-99124C6BB57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Gráfico 7'!$E$5:$E$28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'Datos Gráfico 7'!$G$5:$G$28</c:f>
              <c:numCache>
                <c:formatCode>0.0</c:formatCode>
                <c:ptCount val="24"/>
                <c:pt idx="0">
                  <c:v>100</c:v>
                </c:pt>
                <c:pt idx="1">
                  <c:v>93.8267519978492</c:v>
                </c:pt>
                <c:pt idx="2">
                  <c:v>88.560289194031157</c:v>
                </c:pt>
                <c:pt idx="3">
                  <c:v>102.87495876736163</c:v>
                </c:pt>
                <c:pt idx="4">
                  <c:v>89.775623722236006</c:v>
                </c:pt>
                <c:pt idx="5">
                  <c:v>98.053913646399835</c:v>
                </c:pt>
                <c:pt idx="6">
                  <c:v>106.7443685981867</c:v>
                </c:pt>
                <c:pt idx="7">
                  <c:v>114.82264991075235</c:v>
                </c:pt>
                <c:pt idx="8">
                  <c:v>108.86056014183467</c:v>
                </c:pt>
                <c:pt idx="9">
                  <c:v>101.80904037932881</c:v>
                </c:pt>
                <c:pt idx="10">
                  <c:v>121.64532108601959</c:v>
                </c:pt>
                <c:pt idx="11">
                  <c:v>122.35166882020081</c:v>
                </c:pt>
                <c:pt idx="12">
                  <c:v>134.19337297460501</c:v>
                </c:pt>
                <c:pt idx="13">
                  <c:v>156.36372374651978</c:v>
                </c:pt>
                <c:pt idx="14">
                  <c:v>169.19775215205831</c:v>
                </c:pt>
                <c:pt idx="15">
                  <c:v>133.28910736925937</c:v>
                </c:pt>
                <c:pt idx="16">
                  <c:v>106.02653080797444</c:v>
                </c:pt>
                <c:pt idx="17">
                  <c:v>83.349671548710418</c:v>
                </c:pt>
                <c:pt idx="18">
                  <c:v>72.486876792547278</c:v>
                </c:pt>
                <c:pt idx="19">
                  <c:v>68.974222255126506</c:v>
                </c:pt>
                <c:pt idx="20">
                  <c:v>66.597247559624975</c:v>
                </c:pt>
                <c:pt idx="21">
                  <c:v>60.88215389438777</c:v>
                </c:pt>
                <c:pt idx="22">
                  <c:v>54.32334722547526</c:v>
                </c:pt>
                <c:pt idx="23">
                  <c:v>46.758178586326331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C-4B40-844C-99124C6B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356800"/>
        <c:axId val="125333440"/>
      </c:lineChart>
      <c:catAx>
        <c:axId val="8935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25333440"/>
        <c:crosses val="autoZero"/>
        <c:auto val="1"/>
        <c:lblAlgn val="ctr"/>
        <c:lblOffset val="100"/>
        <c:noMultiLvlLbl val="0"/>
      </c:catAx>
      <c:valAx>
        <c:axId val="125333440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89356800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anose="020B0502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Gráfico 53'!$B$3</c:f>
              <c:strCache>
                <c:ptCount val="1"/>
                <c:pt idx="0">
                  <c:v>Sin Subvención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'Datos Gráfico 53'!$A$4:$A$8</c:f>
              <c:strCache>
                <c:ptCount val="4"/>
                <c:pt idx="1">
                  <c:v>Balears, Illes</c:v>
                </c:pt>
                <c:pt idx="2">
                  <c:v>Palmas, Las</c:v>
                </c:pt>
                <c:pt idx="3">
                  <c:v>Santa Cruz de Tenerife</c:v>
                </c:pt>
              </c:strCache>
            </c:strRef>
          </c:cat>
          <c:val>
            <c:numRef>
              <c:f>'Datos Gráfico 53'!$B$4:$B$8</c:f>
              <c:numCache>
                <c:formatCode>#,##0.0\ "€"</c:formatCode>
                <c:ptCount val="5"/>
                <c:pt idx="1">
                  <c:v>160.74359960000001</c:v>
                </c:pt>
                <c:pt idx="2">
                  <c:v>200.60541739999999</c:v>
                </c:pt>
                <c:pt idx="3">
                  <c:v>222.45369070000001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3-4B73-9DA5-66038735320D}"/>
            </c:ext>
          </c:extLst>
        </c:ser>
        <c:ser>
          <c:idx val="1"/>
          <c:order val="1"/>
          <c:tx>
            <c:strRef>
              <c:f>'Datos Gráfico 53'!$C$3</c:f>
              <c:strCache>
                <c:ptCount val="1"/>
                <c:pt idx="0">
                  <c:v>Con Subvención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'Datos Gráfico 53'!$A$4:$A$8</c:f>
              <c:strCache>
                <c:ptCount val="4"/>
                <c:pt idx="1">
                  <c:v>Balears, Illes</c:v>
                </c:pt>
                <c:pt idx="2">
                  <c:v>Palmas, Las</c:v>
                </c:pt>
                <c:pt idx="3">
                  <c:v>Santa Cruz de Tenerife</c:v>
                </c:pt>
              </c:strCache>
            </c:strRef>
          </c:cat>
          <c:val>
            <c:numRef>
              <c:f>'Datos Gráfico 53'!$C$4:$C$8</c:f>
              <c:numCache>
                <c:formatCode>#,##0.0\ "€"</c:formatCode>
                <c:ptCount val="5"/>
                <c:pt idx="1">
                  <c:v>122.9522047</c:v>
                </c:pt>
                <c:pt idx="2">
                  <c:v>141.79351689999999</c:v>
                </c:pt>
                <c:pt idx="3">
                  <c:v>155.48960539999999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3-4B73-9DA5-660387353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8678480"/>
        <c:axId val="598682416"/>
      </c:barChart>
      <c:lineChart>
        <c:grouping val="standard"/>
        <c:varyColors val="0"/>
        <c:ser>
          <c:idx val="2"/>
          <c:order val="2"/>
          <c:tx>
            <c:strRef>
              <c:f>'Datos Gráfico 53'!$D$3</c:f>
              <c:strCache>
                <c:ptCount val="1"/>
                <c:pt idx="0">
                  <c:v>Coche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'Datos Gráfico 53'!$D$4:$D$8</c:f>
              <c:numCache>
                <c:formatCode>#,##0.0\ "€"</c:formatCode>
                <c:ptCount val="5"/>
                <c:pt idx="0">
                  <c:v>184.1</c:v>
                </c:pt>
                <c:pt idx="1">
                  <c:v>184.1</c:v>
                </c:pt>
                <c:pt idx="2">
                  <c:v>184.1</c:v>
                </c:pt>
                <c:pt idx="3">
                  <c:v>184.1</c:v>
                </c:pt>
                <c:pt idx="4">
                  <c:v>184.1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3-4B73-9DA5-66038735320D}"/>
            </c:ext>
          </c:extLst>
        </c:ser>
        <c:ser>
          <c:idx val="3"/>
          <c:order val="3"/>
          <c:tx>
            <c:strRef>
              <c:f>'Datos Gráfico 53'!$E$3</c:f>
              <c:strCache>
                <c:ptCount val="1"/>
                <c:pt idx="0">
                  <c:v>Autobús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'Datos Gráfico 53'!$E$4:$E$8</c:f>
              <c:numCache>
                <c:formatCode>#,##0.0\ "€"</c:formatCode>
                <c:ptCount val="5"/>
                <c:pt idx="0">
                  <c:v>244.6</c:v>
                </c:pt>
                <c:pt idx="1">
                  <c:v>244.6</c:v>
                </c:pt>
                <c:pt idx="2">
                  <c:v>244.6</c:v>
                </c:pt>
                <c:pt idx="3">
                  <c:v>244.6</c:v>
                </c:pt>
                <c:pt idx="4">
                  <c:v>244.6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13-4B73-9DA5-66038735320D}"/>
            </c:ext>
          </c:extLst>
        </c:ser>
        <c:ser>
          <c:idx val="4"/>
          <c:order val="4"/>
          <c:tx>
            <c:strRef>
              <c:f>'Datos Gráfico 53'!$F$3</c:f>
              <c:strCache>
                <c:ptCount val="1"/>
                <c:pt idx="0">
                  <c:v>Avión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'Datos Gráfico 53'!$F$4:$F$8</c:f>
              <c:numCache>
                <c:formatCode>#,##0.0\ "€"</c:formatCode>
                <c:ptCount val="5"/>
                <c:pt idx="0">
                  <c:v>230.2</c:v>
                </c:pt>
                <c:pt idx="1">
                  <c:v>230.2</c:v>
                </c:pt>
                <c:pt idx="2">
                  <c:v>230.2</c:v>
                </c:pt>
                <c:pt idx="3">
                  <c:v>230.2</c:v>
                </c:pt>
                <c:pt idx="4">
                  <c:v>230.2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13-4B73-9DA5-66038735320D}"/>
            </c:ext>
          </c:extLst>
        </c:ser>
        <c:ser>
          <c:idx val="5"/>
          <c:order val="5"/>
          <c:tx>
            <c:strRef>
              <c:f>'Datos Gráfico 53'!$G$3</c:f>
              <c:strCache>
                <c:ptCount val="1"/>
                <c:pt idx="0">
                  <c:v>Tren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'Datos Gráfico 53'!$G$4:$G$8</c:f>
              <c:numCache>
                <c:formatCode>#,##0.0\ "€"</c:formatCode>
                <c:ptCount val="5"/>
                <c:pt idx="0">
                  <c:v>171.3</c:v>
                </c:pt>
                <c:pt idx="1">
                  <c:v>171.3</c:v>
                </c:pt>
                <c:pt idx="2">
                  <c:v>171.3</c:v>
                </c:pt>
                <c:pt idx="3">
                  <c:v>171.3</c:v>
                </c:pt>
                <c:pt idx="4">
                  <c:v>171.3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3-4B73-9DA5-660387353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78480"/>
        <c:axId val="598682416"/>
      </c:lineChart>
      <c:catAx>
        <c:axId val="59867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8682416"/>
        <c:crosses val="autoZero"/>
        <c:auto val="1"/>
        <c:lblAlgn val="ctr"/>
        <c:lblOffset val="100"/>
        <c:noMultiLvlLbl val="0"/>
      </c:catAx>
      <c:valAx>
        <c:axId val="59868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867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272034584359822"/>
          <c:y val="0.90357995670844948"/>
          <c:w val="0.43433884105498649"/>
          <c:h val="7.354971505131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889701696649006E-2"/>
          <c:y val="2.5428331875182269E-2"/>
          <c:w val="0.93374600698149801"/>
          <c:h val="0.7908180227471566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 w="28575">
              <a:solidFill>
                <a:schemeClr val="accen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  <a:ln w="2857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8-4A9A-8745-C42F2ED0E641}"/>
              </c:ext>
            </c:extLst>
          </c:dPt>
          <c:dPt>
            <c:idx val="1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prstClr val="white"/>
                </a:bgClr>
              </a:pattFill>
              <a:ln w="2857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48-4A9A-8745-C42F2ED0E641}"/>
              </c:ext>
            </c:extLst>
          </c:dPt>
          <c:dPt>
            <c:idx val="2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prstClr val="white"/>
                </a:bgClr>
              </a:pattFill>
              <a:ln w="2857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48-4A9A-8745-C42F2ED0E641}"/>
              </c:ext>
            </c:extLst>
          </c:dPt>
          <c:dPt>
            <c:idx val="3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prstClr val="white"/>
                </a:bgClr>
              </a:pattFill>
              <a:ln w="2857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8-4A9A-8745-C42F2ED0E641}"/>
              </c:ext>
            </c:extLst>
          </c:dPt>
          <c:dPt>
            <c:idx val="4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prstClr val="white"/>
                </a:bgClr>
              </a:pattFill>
              <a:ln w="2857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048-4A9A-8745-C42F2ED0E641}"/>
              </c:ext>
            </c:extLst>
          </c:dPt>
          <c:dPt>
            <c:idx val="5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prstClr val="white"/>
                </a:bgClr>
              </a:pattFill>
              <a:ln w="2857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048-4A9A-8745-C42F2ED0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8575">
                <a:solidFill>
                  <a:schemeClr val="bg1">
                    <a:lumMod val="6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048-4A9A-8745-C42F2ED0E64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8575">
                <a:solidFill>
                  <a:schemeClr val="bg1">
                    <a:lumMod val="6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048-4A9A-8745-C42F2ED0E641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8575">
                <a:solidFill>
                  <a:schemeClr val="bg1">
                    <a:lumMod val="6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048-4A9A-8745-C42F2ED0E641}"/>
              </c:ext>
            </c:extLst>
          </c:dPt>
          <c:cat>
            <c:strRef>
              <c:f>'Datos Gráfico 54'!$A$3:$A$17</c:f>
              <c:strCache>
                <c:ptCount val="15"/>
                <c:pt idx="0">
                  <c:v>Baleares - Barcelona</c:v>
                </c:pt>
                <c:pt idx="1">
                  <c:v>Baleares - Madrid</c:v>
                </c:pt>
                <c:pt idx="2">
                  <c:v>G. Canaria - Barcelona</c:v>
                </c:pt>
                <c:pt idx="3">
                  <c:v>G. Canaria - Madrid</c:v>
                </c:pt>
                <c:pt idx="4">
                  <c:v>Tenerife - Madrid</c:v>
                </c:pt>
                <c:pt idx="5">
                  <c:v>Tenerife - Barcelona</c:v>
                </c:pt>
                <c:pt idx="6">
                  <c:v>Madrid - Barcelona</c:v>
                </c:pt>
                <c:pt idx="7">
                  <c:v>Sevilla - Barcelona</c:v>
                </c:pt>
                <c:pt idx="8">
                  <c:v>Badajoz - Madrid</c:v>
                </c:pt>
                <c:pt idx="9">
                  <c:v>Málaga - Barcelona</c:v>
                </c:pt>
                <c:pt idx="10">
                  <c:v>A Coruña - Madrid</c:v>
                </c:pt>
                <c:pt idx="11">
                  <c:v>Almería - Madrid</c:v>
                </c:pt>
                <c:pt idx="12">
                  <c:v>A Coruña - Barcelona</c:v>
                </c:pt>
                <c:pt idx="13">
                  <c:v>Almería - Barcelona</c:v>
                </c:pt>
                <c:pt idx="14">
                  <c:v>Badajoz - Barcelona</c:v>
                </c:pt>
              </c:strCache>
            </c:strRef>
          </c:cat>
          <c:val>
            <c:numRef>
              <c:f>'Datos Gráfico 54'!$B$3:$B$17</c:f>
              <c:numCache>
                <c:formatCode>#,##0\ "€"</c:formatCode>
                <c:ptCount val="15"/>
                <c:pt idx="0">
                  <c:v>82.605650054259499</c:v>
                </c:pt>
                <c:pt idx="1">
                  <c:v>91.731118715936205</c:v>
                </c:pt>
                <c:pt idx="2">
                  <c:v>104.03044219365</c:v>
                </c:pt>
                <c:pt idx="3">
                  <c:v>104.31265906364</c:v>
                </c:pt>
                <c:pt idx="4">
                  <c:v>109.351016518679</c:v>
                </c:pt>
                <c:pt idx="5">
                  <c:v>110.79358084527</c:v>
                </c:pt>
                <c:pt idx="6">
                  <c:v>131.25288128507901</c:v>
                </c:pt>
                <c:pt idx="7">
                  <c:v>151.91336341674801</c:v>
                </c:pt>
                <c:pt idx="8">
                  <c:v>161.10659771678701</c:v>
                </c:pt>
                <c:pt idx="9">
                  <c:v>163.25060535949399</c:v>
                </c:pt>
                <c:pt idx="10">
                  <c:v>166.65384697284199</c:v>
                </c:pt>
                <c:pt idx="11">
                  <c:v>167.20095928566801</c:v>
                </c:pt>
                <c:pt idx="12">
                  <c:v>172.25270522012599</c:v>
                </c:pt>
                <c:pt idx="13">
                  <c:v>253.90826710437199</c:v>
                </c:pt>
                <c:pt idx="14">
                  <c:v>261.90510005192101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048-4A9A-8745-C42F2ED0E641}"/>
            </c:ext>
          </c:extLst>
        </c:ser>
        <c:ser>
          <c:idx val="1"/>
          <c:order val="1"/>
          <c:spPr>
            <a:solidFill>
              <a:schemeClr val="bg1"/>
            </a:solidFill>
            <a:ln w="28575">
              <a:solidFill>
                <a:schemeClr val="accent1"/>
              </a:solidFill>
              <a:prstDash val="sysDash"/>
            </a:ln>
            <a:effectLst/>
          </c:spPr>
          <c:invertIfNegative val="0"/>
          <c:cat>
            <c:strRef>
              <c:f>'Datos Gráfico 54'!$A$3:$A$17</c:f>
              <c:strCache>
                <c:ptCount val="15"/>
                <c:pt idx="0">
                  <c:v>Baleares - Barcelona</c:v>
                </c:pt>
                <c:pt idx="1">
                  <c:v>Baleares - Madrid</c:v>
                </c:pt>
                <c:pt idx="2">
                  <c:v>G. Canaria - Barcelona</c:v>
                </c:pt>
                <c:pt idx="3">
                  <c:v>G. Canaria - Madrid</c:v>
                </c:pt>
                <c:pt idx="4">
                  <c:v>Tenerife - Madrid</c:v>
                </c:pt>
                <c:pt idx="5">
                  <c:v>Tenerife - Barcelona</c:v>
                </c:pt>
                <c:pt idx="6">
                  <c:v>Madrid - Barcelona</c:v>
                </c:pt>
                <c:pt idx="7">
                  <c:v>Sevilla - Barcelona</c:v>
                </c:pt>
                <c:pt idx="8">
                  <c:v>Badajoz - Madrid</c:v>
                </c:pt>
                <c:pt idx="9">
                  <c:v>Málaga - Barcelona</c:v>
                </c:pt>
                <c:pt idx="10">
                  <c:v>A Coruña - Madrid</c:v>
                </c:pt>
                <c:pt idx="11">
                  <c:v>Almería - Madrid</c:v>
                </c:pt>
                <c:pt idx="12">
                  <c:v>A Coruña - Barcelona</c:v>
                </c:pt>
                <c:pt idx="13">
                  <c:v>Almería - Barcelona</c:v>
                </c:pt>
                <c:pt idx="14">
                  <c:v>Badajoz - Barcelona</c:v>
                </c:pt>
              </c:strCache>
            </c:strRef>
          </c:cat>
          <c:val>
            <c:numRef>
              <c:f>'Datos Gráfico 54'!$C$3:$C$17</c:f>
              <c:numCache>
                <c:formatCode>#,##0\ "€"</c:formatCode>
                <c:ptCount val="15"/>
                <c:pt idx="0">
                  <c:v>26.771739130434497</c:v>
                </c:pt>
                <c:pt idx="1">
                  <c:v>51.4285714285718</c:v>
                </c:pt>
                <c:pt idx="2">
                  <c:v>54.5</c:v>
                </c:pt>
                <c:pt idx="3">
                  <c:v>97.875000000000014</c:v>
                </c:pt>
                <c:pt idx="4">
                  <c:v>77.833333333334011</c:v>
                </c:pt>
                <c:pt idx="5">
                  <c:v>47.999999999999986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048-4A9A-8745-C42F2ED0E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31589696"/>
        <c:axId val="231586088"/>
      </c:barChart>
      <c:catAx>
        <c:axId val="23158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31586088"/>
        <c:crosses val="autoZero"/>
        <c:auto val="1"/>
        <c:lblAlgn val="ctr"/>
        <c:lblOffset val="100"/>
        <c:noMultiLvlLbl val="0"/>
      </c:catAx>
      <c:valAx>
        <c:axId val="23158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31589696"/>
        <c:crosses val="autoZero"/>
        <c:crossBetween val="between"/>
      </c:valAx>
      <c:spPr>
        <a:solidFill>
          <a:sysClr val="window" lastClr="FFFFFF"/>
        </a:solidFill>
        <a:ln>
          <a:solidFill>
            <a:schemeClr val="bg1"/>
          </a:solidFill>
          <a:prstDash val="sysDot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62000436755031E-2"/>
          <c:y val="8.7641358417160406E-2"/>
          <c:w val="0.88524829457365617"/>
          <c:h val="0.824124978420863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Gráfico 55'!$B$2:$L$2</c:f>
              <c:strCache>
                <c:ptCount val="11"/>
                <c:pt idx="0">
                  <c:v>08-09</c:v>
                </c:pt>
                <c:pt idx="1">
                  <c:v>09-10</c:v>
                </c:pt>
                <c:pt idx="2">
                  <c:v>10-11</c:v>
                </c:pt>
                <c:pt idx="3">
                  <c:v>11-12</c:v>
                </c:pt>
                <c:pt idx="4">
                  <c:v>12-13</c:v>
                </c:pt>
                <c:pt idx="5">
                  <c:v>13-14</c:v>
                </c:pt>
                <c:pt idx="6">
                  <c:v>14-15</c:v>
                </c:pt>
                <c:pt idx="7">
                  <c:v>15-16</c:v>
                </c:pt>
                <c:pt idx="8">
                  <c:v>16-17</c:v>
                </c:pt>
                <c:pt idx="9">
                  <c:v>17-18</c:v>
                </c:pt>
                <c:pt idx="10">
                  <c:v>18-19</c:v>
                </c:pt>
              </c:strCache>
            </c:strRef>
          </c:cat>
          <c:val>
            <c:numRef>
              <c:f>'Datos Gráfico 55'!$B$3:$L$3</c:f>
              <c:numCache>
                <c:formatCode>#,##0\ "€"</c:formatCode>
                <c:ptCount val="11"/>
                <c:pt idx="0">
                  <c:v>408243492.45455122</c:v>
                </c:pt>
                <c:pt idx="1">
                  <c:v>380448319.65948707</c:v>
                </c:pt>
                <c:pt idx="2">
                  <c:v>368645124.51468146</c:v>
                </c:pt>
                <c:pt idx="3">
                  <c:v>347734707.37284851</c:v>
                </c:pt>
                <c:pt idx="4">
                  <c:v>307388637.79291397</c:v>
                </c:pt>
                <c:pt idx="5">
                  <c:v>320942167.50286049</c:v>
                </c:pt>
                <c:pt idx="6">
                  <c:v>319728993.40912437</c:v>
                </c:pt>
                <c:pt idx="7">
                  <c:v>321832599.75950283</c:v>
                </c:pt>
                <c:pt idx="8">
                  <c:v>324085289.14793622</c:v>
                </c:pt>
                <c:pt idx="9">
                  <c:v>444562014.26895046</c:v>
                </c:pt>
                <c:pt idx="10">
                  <c:v>729989425.15902042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0-4942-AA84-63743717F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81554208"/>
        <c:axId val="2004165920"/>
      </c:barChart>
      <c:catAx>
        <c:axId val="20815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2004165920"/>
        <c:crosses val="autoZero"/>
        <c:auto val="1"/>
        <c:lblAlgn val="ctr"/>
        <c:lblOffset val="100"/>
        <c:noMultiLvlLbl val="0"/>
      </c:catAx>
      <c:valAx>
        <c:axId val="200416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20815542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105368831014787E-2"/>
          <c:y val="4.9216984897748804E-2"/>
          <c:w val="0.66373168527167481"/>
          <c:h val="0.84698767038782774"/>
        </c:manualLayout>
      </c:layout>
      <c:lineChart>
        <c:grouping val="standard"/>
        <c:varyColors val="0"/>
        <c:ser>
          <c:idx val="1"/>
          <c:order val="0"/>
          <c:tx>
            <c:strRef>
              <c:f>'Datos Gráfico 56b'!$A$4</c:f>
              <c:strCache>
                <c:ptCount val="1"/>
                <c:pt idx="0">
                  <c:v>Interinsular - Baleares</c:v>
                </c:pt>
              </c:strCache>
            </c:strRef>
          </c:tx>
          <c:spPr>
            <a:ln w="28575" cap="rnd">
              <a:solidFill>
                <a:srgbClr val="44546A">
                  <a:lumMod val="50000"/>
                </a:srgbClr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50000"/>
                </a:schemeClr>
              </a:solidFill>
              <a:ln w="9525">
                <a:solidFill>
                  <a:srgbClr val="44546A">
                    <a:lumMod val="50000"/>
                  </a:srgbClr>
                </a:solidFill>
                <a:prstDash val="dash"/>
              </a:ln>
              <a:effectLst/>
            </c:spPr>
          </c:marker>
          <c:cat>
            <c:strRef>
              <c:f>'Datos Gráfico 56b'!$B$3:$E$3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56b'!$B$4:$E$4</c:f>
              <c:numCache>
                <c:formatCode>#,##0.0</c:formatCode>
                <c:ptCount val="4"/>
                <c:pt idx="0">
                  <c:v>100</c:v>
                </c:pt>
                <c:pt idx="1">
                  <c:v>94.150009169264621</c:v>
                </c:pt>
                <c:pt idx="2">
                  <c:v>96.845772969007882</c:v>
                </c:pt>
                <c:pt idx="3">
                  <c:v>103.84497829940706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9-44BC-93ED-22D96DAA2E94}"/>
            </c:ext>
          </c:extLst>
        </c:ser>
        <c:ser>
          <c:idx val="0"/>
          <c:order val="1"/>
          <c:tx>
            <c:strRef>
              <c:f>'Datos Gráfico 56b'!$A$5</c:f>
              <c:strCache>
                <c:ptCount val="1"/>
                <c:pt idx="0">
                  <c:v>Interinsular - Canarias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dash"/>
              </a:ln>
              <a:effectLst/>
            </c:spPr>
          </c:marker>
          <c:cat>
            <c:strRef>
              <c:f>'Datos Gráfico 56b'!$B$3:$E$3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56b'!$B$5:$E$5</c:f>
              <c:numCache>
                <c:formatCode>#,##0.0</c:formatCode>
                <c:ptCount val="4"/>
                <c:pt idx="0">
                  <c:v>100</c:v>
                </c:pt>
                <c:pt idx="1">
                  <c:v>102.87866226871043</c:v>
                </c:pt>
                <c:pt idx="2">
                  <c:v>135.07664085513201</c:v>
                </c:pt>
                <c:pt idx="3">
                  <c:v>149.08542500837848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9-44BC-93ED-22D96DAA2E94}"/>
            </c:ext>
          </c:extLst>
        </c:ser>
        <c:ser>
          <c:idx val="2"/>
          <c:order val="2"/>
          <c:tx>
            <c:strRef>
              <c:f>'Datos Gráfico 56b'!$A$6</c:f>
              <c:strCache>
                <c:ptCount val="1"/>
                <c:pt idx="0">
                  <c:v>Melilla</c:v>
                </c:pt>
              </c:strCache>
            </c:strRef>
          </c:tx>
          <c:spPr>
            <a:ln w="28575" cap="rnd">
              <a:solidFill>
                <a:srgbClr val="0033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33CC"/>
              </a:solidFill>
              <a:ln w="9525">
                <a:solidFill>
                  <a:srgbClr val="0033CC"/>
                </a:solidFill>
              </a:ln>
              <a:effectLst/>
            </c:spPr>
          </c:marker>
          <c:cat>
            <c:strRef>
              <c:f>'Datos Gráfico 56b'!$B$3:$E$3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56b'!$B$6:$E$6</c:f>
              <c:numCache>
                <c:formatCode>#,##0.0</c:formatCode>
                <c:ptCount val="4"/>
                <c:pt idx="0">
                  <c:v>100</c:v>
                </c:pt>
                <c:pt idx="1">
                  <c:v>95.175273275537137</c:v>
                </c:pt>
                <c:pt idx="2">
                  <c:v>89.797713280562888</c:v>
                </c:pt>
                <c:pt idx="3">
                  <c:v>94.107299912049243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9-44BC-93ED-22D96DAA2E94}"/>
            </c:ext>
          </c:extLst>
        </c:ser>
        <c:ser>
          <c:idx val="3"/>
          <c:order val="3"/>
          <c:tx>
            <c:strRef>
              <c:f>'Datos Gráfico 56b'!$A$7</c:f>
              <c:strCache>
                <c:ptCount val="1"/>
                <c:pt idx="0">
                  <c:v>Península - Baleares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56b'!$B$3:$E$3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56b'!$B$7:$E$7</c:f>
              <c:numCache>
                <c:formatCode>#,##0.0</c:formatCode>
                <c:ptCount val="4"/>
                <c:pt idx="0">
                  <c:v>100</c:v>
                </c:pt>
                <c:pt idx="1">
                  <c:v>106.81984771649537</c:v>
                </c:pt>
                <c:pt idx="2">
                  <c:v>113.23879190414216</c:v>
                </c:pt>
                <c:pt idx="3">
                  <c:v>118.2216637496447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9-44BC-93ED-22D96DAA2E94}"/>
            </c:ext>
          </c:extLst>
        </c:ser>
        <c:ser>
          <c:idx val="4"/>
          <c:order val="4"/>
          <c:tx>
            <c:strRef>
              <c:f>'Datos Gráfico 56b'!$A$8</c:f>
              <c:strCache>
                <c:ptCount val="1"/>
                <c:pt idx="0">
                  <c:v>Península - Canarias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56b'!$B$3:$E$3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56b'!$B$8:$E$8</c:f>
              <c:numCache>
                <c:formatCode>#,##0.0</c:formatCode>
                <c:ptCount val="4"/>
                <c:pt idx="0">
                  <c:v>100</c:v>
                </c:pt>
                <c:pt idx="1">
                  <c:v>104.65669231286871</c:v>
                </c:pt>
                <c:pt idx="2">
                  <c:v>107.85087817680177</c:v>
                </c:pt>
                <c:pt idx="3">
                  <c:v>117.90448845920909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A9-44BC-93ED-22D96DAA2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808127"/>
        <c:axId val="1804930879"/>
      </c:lineChart>
      <c:catAx>
        <c:axId val="179180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04930879"/>
        <c:crosses val="autoZero"/>
        <c:auto val="1"/>
        <c:lblAlgn val="ctr"/>
        <c:lblOffset val="100"/>
        <c:noMultiLvlLbl val="0"/>
      </c:catAx>
      <c:valAx>
        <c:axId val="1804930879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9180812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66522053881812"/>
          <c:y val="0.1351452380952381"/>
          <c:w val="0.25923591780072514"/>
          <c:h val="0.77732777777777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105368831014787E-2"/>
          <c:y val="4.9216984897748804E-2"/>
          <c:w val="0.66373168527167481"/>
          <c:h val="0.84698767038782774"/>
        </c:manualLayout>
      </c:layout>
      <c:lineChart>
        <c:grouping val="standard"/>
        <c:varyColors val="0"/>
        <c:ser>
          <c:idx val="1"/>
          <c:order val="0"/>
          <c:tx>
            <c:strRef>
              <c:f>'Datos Gráfico 56a'!$A$4</c:f>
              <c:strCache>
                <c:ptCount val="1"/>
                <c:pt idx="0">
                  <c:v>Interinsular - Baleares</c:v>
                </c:pt>
              </c:strCache>
            </c:strRef>
          </c:tx>
          <c:spPr>
            <a:ln w="28575" cap="rnd">
              <a:solidFill>
                <a:srgbClr val="44546A">
                  <a:lumMod val="50000"/>
                </a:srgbClr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50000"/>
                </a:schemeClr>
              </a:solidFill>
              <a:ln w="9525">
                <a:solidFill>
                  <a:srgbClr val="44546A">
                    <a:lumMod val="50000"/>
                  </a:srgbClr>
                </a:solidFill>
                <a:prstDash val="dash"/>
              </a:ln>
              <a:effectLst/>
            </c:spPr>
          </c:marker>
          <c:cat>
            <c:strRef>
              <c:f>'Datos Gráfico 56a'!$B$3:$E$3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56a'!$B$4:$E$4</c:f>
              <c:numCache>
                <c:formatCode>#,##0</c:formatCode>
                <c:ptCount val="4"/>
                <c:pt idx="0">
                  <c:v>100</c:v>
                </c:pt>
                <c:pt idx="1">
                  <c:v>94.791181333204804</c:v>
                </c:pt>
                <c:pt idx="2">
                  <c:v>97.285345855797331</c:v>
                </c:pt>
                <c:pt idx="3">
                  <c:v>104.56464010539435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C-42C8-83AC-132A75F16524}"/>
            </c:ext>
          </c:extLst>
        </c:ser>
        <c:ser>
          <c:idx val="0"/>
          <c:order val="1"/>
          <c:tx>
            <c:strRef>
              <c:f>'Datos Gráfico 56a'!$A$5</c:f>
              <c:strCache>
                <c:ptCount val="1"/>
                <c:pt idx="0">
                  <c:v>Interinsular - Canarias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dash"/>
              </a:ln>
              <a:effectLst/>
            </c:spPr>
          </c:marker>
          <c:cat>
            <c:strRef>
              <c:f>'Datos Gráfico 56a'!$B$3:$E$3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56a'!$B$5:$E$5</c:f>
              <c:numCache>
                <c:formatCode>#,##0</c:formatCode>
                <c:ptCount val="4"/>
                <c:pt idx="0">
                  <c:v>100</c:v>
                </c:pt>
                <c:pt idx="1">
                  <c:v>103.64531994074366</c:v>
                </c:pt>
                <c:pt idx="2">
                  <c:v>139.54112280555708</c:v>
                </c:pt>
                <c:pt idx="3">
                  <c:v>152.72071663850792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C-42C8-83AC-132A75F16524}"/>
            </c:ext>
          </c:extLst>
        </c:ser>
        <c:ser>
          <c:idx val="2"/>
          <c:order val="2"/>
          <c:tx>
            <c:strRef>
              <c:f>'Datos Gráfico 56a'!$A$6</c:f>
              <c:strCache>
                <c:ptCount val="1"/>
                <c:pt idx="0">
                  <c:v>Melilla</c:v>
                </c:pt>
              </c:strCache>
            </c:strRef>
          </c:tx>
          <c:spPr>
            <a:ln w="28575" cap="rnd">
              <a:solidFill>
                <a:srgbClr val="0033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33CC"/>
              </a:solidFill>
              <a:ln w="9525">
                <a:solidFill>
                  <a:srgbClr val="0033CC"/>
                </a:solidFill>
              </a:ln>
              <a:effectLst/>
            </c:spPr>
          </c:marker>
          <c:cat>
            <c:strRef>
              <c:f>'Datos Gráfico 56a'!$B$3:$E$3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56a'!$B$6:$E$6</c:f>
              <c:numCache>
                <c:formatCode>#,##0</c:formatCode>
                <c:ptCount val="4"/>
                <c:pt idx="0">
                  <c:v>100</c:v>
                </c:pt>
                <c:pt idx="1">
                  <c:v>93.911436394659347</c:v>
                </c:pt>
                <c:pt idx="2">
                  <c:v>88.356310783370745</c:v>
                </c:pt>
                <c:pt idx="3">
                  <c:v>97.031910463492196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C-42C8-83AC-132A75F16524}"/>
            </c:ext>
          </c:extLst>
        </c:ser>
        <c:ser>
          <c:idx val="3"/>
          <c:order val="3"/>
          <c:tx>
            <c:strRef>
              <c:f>'Datos Gráfico 56a'!$A$7</c:f>
              <c:strCache>
                <c:ptCount val="1"/>
                <c:pt idx="0">
                  <c:v>Península - Baleares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56a'!$B$3:$E$3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56a'!$B$7:$E$7</c:f>
              <c:numCache>
                <c:formatCode>#,##0</c:formatCode>
                <c:ptCount val="4"/>
                <c:pt idx="0">
                  <c:v>100</c:v>
                </c:pt>
                <c:pt idx="1">
                  <c:v>109.52004480145749</c:v>
                </c:pt>
                <c:pt idx="2">
                  <c:v>118.39273351998085</c:v>
                </c:pt>
                <c:pt idx="3">
                  <c:v>124.53185400469795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AC-42C8-83AC-132A75F16524}"/>
            </c:ext>
          </c:extLst>
        </c:ser>
        <c:ser>
          <c:idx val="4"/>
          <c:order val="4"/>
          <c:tx>
            <c:strRef>
              <c:f>'Datos Gráfico 56a'!$A$8</c:f>
              <c:strCache>
                <c:ptCount val="1"/>
                <c:pt idx="0">
                  <c:v>Península - Canarias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56a'!$B$3:$E$3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56a'!$B$8:$E$8</c:f>
              <c:numCache>
                <c:formatCode>#,##0</c:formatCode>
                <c:ptCount val="4"/>
                <c:pt idx="0">
                  <c:v>100</c:v>
                </c:pt>
                <c:pt idx="1">
                  <c:v>105.88928189660135</c:v>
                </c:pt>
                <c:pt idx="2">
                  <c:v>111.491112039905</c:v>
                </c:pt>
                <c:pt idx="3">
                  <c:v>121.68574284590208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AC-42C8-83AC-132A75F16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808127"/>
        <c:axId val="1804930879"/>
      </c:lineChart>
      <c:catAx>
        <c:axId val="179180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04930879"/>
        <c:crosses val="autoZero"/>
        <c:auto val="1"/>
        <c:lblAlgn val="ctr"/>
        <c:lblOffset val="100"/>
        <c:noMultiLvlLbl val="0"/>
      </c:catAx>
      <c:valAx>
        <c:axId val="1804930879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9180812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66522053881812"/>
          <c:y val="0.1351452380952381"/>
          <c:w val="0.25923591780072514"/>
          <c:h val="0.77732777777777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'Datos Gráfico 57'!$A$14</c:f>
              <c:strCache>
                <c:ptCount val="1"/>
                <c:pt idx="0">
                  <c:v>Interinsular - Baleares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50000"/>
                </a:schemeClr>
              </a:solidFill>
              <a:ln w="9525">
                <a:solidFill>
                  <a:schemeClr val="tx2">
                    <a:lumMod val="50000"/>
                  </a:schemeClr>
                </a:solidFill>
                <a:prstDash val="dashDot"/>
              </a:ln>
              <a:effectLst/>
            </c:spPr>
          </c:marker>
          <c:cat>
            <c:strRef>
              <c:f>'Datos Gráfico 57'!$I$12:$L$12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57'!$I$14:$L$14</c:f>
              <c:numCache>
                <c:formatCode>#,##0.00</c:formatCode>
                <c:ptCount val="4"/>
                <c:pt idx="0">
                  <c:v>100</c:v>
                </c:pt>
                <c:pt idx="1">
                  <c:v>99.217991028312014</c:v>
                </c:pt>
                <c:pt idx="2">
                  <c:v>121.26996328216852</c:v>
                </c:pt>
                <c:pt idx="3">
                  <c:v>129.8852514582893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F-4B71-B4D5-4D881F5C6F4F}"/>
            </c:ext>
          </c:extLst>
        </c:ser>
        <c:ser>
          <c:idx val="0"/>
          <c:order val="1"/>
          <c:tx>
            <c:strRef>
              <c:f>'Datos Gráfico 57'!$A$15</c:f>
              <c:strCache>
                <c:ptCount val="1"/>
                <c:pt idx="0">
                  <c:v>Interinsular - Canarias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dash"/>
              </a:ln>
              <a:effectLst/>
            </c:spPr>
          </c:marker>
          <c:cat>
            <c:strRef>
              <c:f>'Datos Gráfico 57'!$I$12:$L$12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57'!$I$15:$L$15</c:f>
              <c:numCache>
                <c:formatCode>#,##0.00</c:formatCode>
                <c:ptCount val="4"/>
                <c:pt idx="0">
                  <c:v>100</c:v>
                </c:pt>
                <c:pt idx="1">
                  <c:v>105.4994878322188</c:v>
                </c:pt>
                <c:pt idx="2">
                  <c:v>141.31226772984047</c:v>
                </c:pt>
                <c:pt idx="3">
                  <c:v>155.46552738095895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F-4B71-B4D5-4D881F5C6F4F}"/>
            </c:ext>
          </c:extLst>
        </c:ser>
        <c:ser>
          <c:idx val="1"/>
          <c:order val="2"/>
          <c:tx>
            <c:strRef>
              <c:f>'Datos Gráfico 57'!$A$16</c:f>
              <c:strCache>
                <c:ptCount val="1"/>
                <c:pt idx="0">
                  <c:v>Melilla</c:v>
                </c:pt>
              </c:strCache>
            </c:strRef>
          </c:tx>
          <c:spPr>
            <a:ln w="28575" cap="rnd">
              <a:solidFill>
                <a:srgbClr val="0033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33CC"/>
              </a:solidFill>
              <a:ln w="9525">
                <a:solidFill>
                  <a:srgbClr val="0033CC"/>
                </a:solidFill>
              </a:ln>
              <a:effectLst/>
            </c:spPr>
          </c:marker>
          <c:cat>
            <c:strRef>
              <c:f>'Datos Gráfico 57'!$I$12:$L$12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57'!$I$16:$L$16</c:f>
              <c:numCache>
                <c:formatCode>#,##0.00</c:formatCode>
                <c:ptCount val="4"/>
                <c:pt idx="0">
                  <c:v>100</c:v>
                </c:pt>
                <c:pt idx="1">
                  <c:v>104.32302534254096</c:v>
                </c:pt>
                <c:pt idx="2">
                  <c:v>104.64731684313206</c:v>
                </c:pt>
                <c:pt idx="3">
                  <c:v>122.31506663479739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F-4B71-B4D5-4D881F5C6F4F}"/>
            </c:ext>
          </c:extLst>
        </c:ser>
        <c:ser>
          <c:idx val="3"/>
          <c:order val="3"/>
          <c:tx>
            <c:strRef>
              <c:f>'Datos Gráfico 57'!$A$18</c:f>
              <c:strCache>
                <c:ptCount val="1"/>
                <c:pt idx="0">
                  <c:v>Península - Baleares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57'!$I$12:$L$12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57'!$I$18:$L$18</c:f>
              <c:numCache>
                <c:formatCode>#,##0.00</c:formatCode>
                <c:ptCount val="4"/>
                <c:pt idx="0">
                  <c:v>100</c:v>
                </c:pt>
                <c:pt idx="1">
                  <c:v>108.05669757288914</c:v>
                </c:pt>
                <c:pt idx="2">
                  <c:v>116.69175393020895</c:v>
                </c:pt>
                <c:pt idx="3">
                  <c:v>124.2163728544971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6F-4B71-B4D5-4D881F5C6F4F}"/>
            </c:ext>
          </c:extLst>
        </c:ser>
        <c:ser>
          <c:idx val="4"/>
          <c:order val="4"/>
          <c:tx>
            <c:strRef>
              <c:f>'Datos Gráfico 57'!$A$19</c:f>
              <c:strCache>
                <c:ptCount val="1"/>
                <c:pt idx="0">
                  <c:v>Península - Canarias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57'!$I$12:$L$12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57'!$I$19:$L$19</c:f>
              <c:numCache>
                <c:formatCode>#,##0.00</c:formatCode>
                <c:ptCount val="4"/>
                <c:pt idx="0">
                  <c:v>100</c:v>
                </c:pt>
                <c:pt idx="1">
                  <c:v>106.98894537694375</c:v>
                </c:pt>
                <c:pt idx="2">
                  <c:v>113.91136466791612</c:v>
                </c:pt>
                <c:pt idx="3">
                  <c:v>125.75457158720818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6F-4B71-B4D5-4D881F5C6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808127"/>
        <c:axId val="1804930879"/>
      </c:lineChart>
      <c:catAx>
        <c:axId val="179180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04930879"/>
        <c:crosses val="autoZero"/>
        <c:auto val="1"/>
        <c:lblAlgn val="ctr"/>
        <c:lblOffset val="100"/>
        <c:noMultiLvlLbl val="0"/>
      </c:catAx>
      <c:valAx>
        <c:axId val="1804930879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91808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694908136482932E-2"/>
          <c:y val="0.84228087784499361"/>
          <c:w val="0.94230500803690076"/>
          <c:h val="0.13087349402896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Melilla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'Datos Gráfico 58'!$B$11</c:f>
              <c:strCache>
                <c:ptCount val="1"/>
                <c:pt idx="0">
                  <c:v>Pasajeros Resdientes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74B8F67-0DD9-45B4-B734-1EFE1A90637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5F0-4D53-BEDA-8E010BE10E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44A7C23-D580-4F2B-90F6-57F1988AFAD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5F0-4D53-BEDA-8E010BE10E0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FAAABFC-CB36-4108-BF61-4772607D384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5F0-4D53-BEDA-8E010BE10E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E7E71A7-CA86-4E45-9AC0-A1257E2B505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5F0-4D53-BEDA-8E010BE10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58'!$C$12:$F$12</c:f>
              <c:numCache>
                <c:formatCode>0.0</c:formatCode>
                <c:ptCount val="4"/>
                <c:pt idx="0">
                  <c:v>21.666541022741551</c:v>
                </c:pt>
                <c:pt idx="1">
                  <c:v>24.240528052805281</c:v>
                </c:pt>
                <c:pt idx="2">
                  <c:v>24.590877291171122</c:v>
                </c:pt>
                <c:pt idx="3">
                  <c:v>29.882910547396527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58'!$C$22:$F$22</c15:f>
                <c15:dlblRangeCache>
                  <c:ptCount val="4"/>
                  <c:pt idx="0">
                    <c:v>68%</c:v>
                  </c:pt>
                  <c:pt idx="1">
                    <c:v>73%</c:v>
                  </c:pt>
                  <c:pt idx="2">
                    <c:v>78%</c:v>
                  </c:pt>
                  <c:pt idx="3">
                    <c:v>77%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55F0-4D53-BEDA-8E010BE10E0F}"/>
            </c:ext>
          </c:extLst>
        </c:ser>
        <c:ser>
          <c:idx val="1"/>
          <c:order val="1"/>
          <c:tx>
            <c:strRef>
              <c:f>'Datos Gráfico 58'!$B$12</c:f>
              <c:strCache>
                <c:ptCount val="1"/>
                <c:pt idx="0">
                  <c:v>Pasajeros no Residentes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1F0A8F2-83A4-4FAF-A514-3473167AE90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5F0-4D53-BEDA-8E010BE10E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9635443-663B-4F1D-A820-7E4C1A21EA3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5F0-4D53-BEDA-8E010BE10E0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8A3B69C-0CE8-44E9-AA51-5D7236A4D44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5F0-4D53-BEDA-8E010BE10E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73B1AF-CA5F-4FFA-8252-96E268C6DAF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5F0-4D53-BEDA-8E010BE10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58'!$C$13:$F$13</c:f>
              <c:numCache>
                <c:formatCode>0.0</c:formatCode>
                <c:ptCount val="4"/>
                <c:pt idx="0">
                  <c:v>17.232566905390126</c:v>
                </c:pt>
                <c:pt idx="1">
                  <c:v>18.397359735973595</c:v>
                </c:pt>
                <c:pt idx="2">
                  <c:v>20.740870295228763</c:v>
                </c:pt>
                <c:pt idx="3">
                  <c:v>20.675834445927904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58'!$C$21:$F$21</c15:f>
                <c15:dlblRangeCache>
                  <c:ptCount val="4"/>
                  <c:pt idx="0">
                    <c:v>15%</c:v>
                  </c:pt>
                  <c:pt idx="1">
                    <c:v>14%</c:v>
                  </c:pt>
                  <c:pt idx="2">
                    <c:v>13%</c:v>
                  </c:pt>
                  <c:pt idx="3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55F0-4D53-BEDA-8E010BE10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39990479"/>
        <c:axId val="1633665055"/>
      </c:barChart>
      <c:catAx>
        <c:axId val="163999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3665055"/>
        <c:crosses val="autoZero"/>
        <c:auto val="1"/>
        <c:lblAlgn val="ctr"/>
        <c:lblOffset val="100"/>
        <c:noMultiLvlLbl val="0"/>
      </c:catAx>
      <c:valAx>
        <c:axId val="163366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99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84951881014872"/>
          <c:y val="0.89409667541557303"/>
          <c:w val="0.75774540682414693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0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Melilla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'Datos Gráfico 58'!$B$11</c:f>
              <c:strCache>
                <c:ptCount val="1"/>
                <c:pt idx="0">
                  <c:v>Pasajeros Resdientes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48BDBC-EDF5-4F3B-8AA2-FC204126598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D62-4F9B-82D7-4DB75FD31E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9EAC707-72F6-4494-B5F8-F8DCB494C09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D62-4F9B-82D7-4DB75FD31E6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581ACE8-7AF2-4094-B225-57A589DDA6D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D62-4F9B-82D7-4DB75FD31E6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08CB6A7-557B-4661-9C61-BEBBE7AF202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D62-4F9B-82D7-4DB75FD31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58'!$C$12:$F$12</c:f>
              <c:numCache>
                <c:formatCode>0.0</c:formatCode>
                <c:ptCount val="4"/>
                <c:pt idx="0">
                  <c:v>21.666541022741551</c:v>
                </c:pt>
                <c:pt idx="1">
                  <c:v>24.240528052805281</c:v>
                </c:pt>
                <c:pt idx="2">
                  <c:v>24.590877291171122</c:v>
                </c:pt>
                <c:pt idx="3">
                  <c:v>29.882910547396527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58'!$C$22:$F$22</c15:f>
                <c15:dlblRangeCache>
                  <c:ptCount val="4"/>
                  <c:pt idx="0">
                    <c:v>68%</c:v>
                  </c:pt>
                  <c:pt idx="1">
                    <c:v>73%</c:v>
                  </c:pt>
                  <c:pt idx="2">
                    <c:v>78%</c:v>
                  </c:pt>
                  <c:pt idx="3">
                    <c:v>77%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5D62-4F9B-82D7-4DB75FD31E69}"/>
            </c:ext>
          </c:extLst>
        </c:ser>
        <c:ser>
          <c:idx val="1"/>
          <c:order val="1"/>
          <c:tx>
            <c:strRef>
              <c:f>'Datos Gráfico 58'!$B$12</c:f>
              <c:strCache>
                <c:ptCount val="1"/>
                <c:pt idx="0">
                  <c:v>Pasajeros no Residentes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D277EF9-E092-45B1-8E53-C266C0E9265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D62-4F9B-82D7-4DB75FD31E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D961AF-54B9-4C72-A1CB-0CF66801E83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D62-4F9B-82D7-4DB75FD31E6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B71B69A-EB9A-4EDD-80C6-5EA1DA49043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D62-4F9B-82D7-4DB75FD31E6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7A196F6-A634-4E28-8E3E-B58F468FF67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D62-4F9B-82D7-4DB75FD31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58'!$C$13:$F$13</c:f>
              <c:numCache>
                <c:formatCode>0.0</c:formatCode>
                <c:ptCount val="4"/>
                <c:pt idx="0">
                  <c:v>17.232566905390126</c:v>
                </c:pt>
                <c:pt idx="1">
                  <c:v>18.397359735973595</c:v>
                </c:pt>
                <c:pt idx="2">
                  <c:v>20.740870295228763</c:v>
                </c:pt>
                <c:pt idx="3">
                  <c:v>20.675834445927904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58'!$C$21:$F$21</c15:f>
                <c15:dlblRangeCache>
                  <c:ptCount val="4"/>
                  <c:pt idx="0">
                    <c:v>15%</c:v>
                  </c:pt>
                  <c:pt idx="1">
                    <c:v>14%</c:v>
                  </c:pt>
                  <c:pt idx="2">
                    <c:v>13%</c:v>
                  </c:pt>
                  <c:pt idx="3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5D62-4F9B-82D7-4DB75FD31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39990479"/>
        <c:axId val="1633665055"/>
      </c:barChart>
      <c:catAx>
        <c:axId val="163999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3665055"/>
        <c:crosses val="autoZero"/>
        <c:auto val="1"/>
        <c:lblAlgn val="ctr"/>
        <c:lblOffset val="100"/>
        <c:noMultiLvlLbl val="0"/>
      </c:catAx>
      <c:valAx>
        <c:axId val="163366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99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84951881014872"/>
          <c:y val="0.89409667541557303"/>
          <c:w val="0.75774540682414693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0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Península - Canarias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'Datos Gráfico 58'!$B$3</c:f>
              <c:strCache>
                <c:ptCount val="1"/>
                <c:pt idx="0">
                  <c:v>Pasajeros Resdientes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F1D408C-E35A-42AA-90F2-195DFEC6961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9F2-4F0B-9A7C-7FDD7DA958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1D7AB39-F891-4EC4-9143-CC293DDE314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9F2-4F0B-9A7C-7FDD7DA958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D7A6D17-0C52-4F21-82E2-61E5997207D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9F2-4F0B-9A7C-7FDD7DA958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A4FF124-19FF-4361-9737-2461D41AAD1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9F2-4F0B-9A7C-7FDD7DA95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58'!$C$4:$F$4</c:f>
              <c:numCache>
                <c:formatCode>0.0</c:formatCode>
                <c:ptCount val="4"/>
                <c:pt idx="0">
                  <c:v>53.106323321594402</c:v>
                </c:pt>
                <c:pt idx="1">
                  <c:v>54.324645819491181</c:v>
                </c:pt>
                <c:pt idx="2">
                  <c:v>56.125226180819865</c:v>
                </c:pt>
                <c:pt idx="3">
                  <c:v>62.832810151627569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58'!$C$16:$F$16</c15:f>
                <c15:dlblRangeCache>
                  <c:ptCount val="4"/>
                  <c:pt idx="0">
                    <c:v>34%</c:v>
                  </c:pt>
                  <c:pt idx="1">
                    <c:v>34%</c:v>
                  </c:pt>
                  <c:pt idx="2">
                    <c:v>34%</c:v>
                  </c:pt>
                  <c:pt idx="3">
                    <c:v>38%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F2-4F0B-9A7C-7FDD7DA95872}"/>
            </c:ext>
          </c:extLst>
        </c:ser>
        <c:ser>
          <c:idx val="1"/>
          <c:order val="1"/>
          <c:tx>
            <c:strRef>
              <c:f>'Datos Gráfico 58'!$B$4</c:f>
              <c:strCache>
                <c:ptCount val="1"/>
                <c:pt idx="0">
                  <c:v>Pasajeros no Residentes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7FD819B-47D4-4273-AFE7-9C65B6B0CA8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9F2-4F0B-9A7C-7FDD7DA958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612A5F7-0543-46FF-A54E-8F3DF99CFEB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9F2-4F0B-9A7C-7FDD7DA958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BE015FE-DC6D-481B-95A3-0E278EF112D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9F2-4F0B-9A7C-7FDD7DA958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B44AED-51CA-4C15-A34C-050E59CBC8F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F2-4F0B-9A7C-7FDD7DA95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58'!$C$5:$F$5</c:f>
              <c:numCache>
                <c:formatCode>0.0</c:formatCode>
                <c:ptCount val="4"/>
                <c:pt idx="0">
                  <c:v>101.82660774769519</c:v>
                </c:pt>
                <c:pt idx="1">
                  <c:v>104.06093405062477</c:v>
                </c:pt>
                <c:pt idx="2">
                  <c:v>107.51388282273662</c:v>
                </c:pt>
                <c:pt idx="3">
                  <c:v>102.41555847268992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58'!$C$17:$F$17</c15:f>
                <c15:dlblRangeCache>
                  <c:ptCount val="4"/>
                  <c:pt idx="0">
                    <c:v>66%</c:v>
                  </c:pt>
                  <c:pt idx="1">
                    <c:v>66%</c:v>
                  </c:pt>
                  <c:pt idx="2">
                    <c:v>66%</c:v>
                  </c:pt>
                  <c:pt idx="3">
                    <c:v>62%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09F2-4F0B-9A7C-7FDD7DA95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39990479"/>
        <c:axId val="1633665055"/>
      </c:barChart>
      <c:catAx>
        <c:axId val="163999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3665055"/>
        <c:crosses val="autoZero"/>
        <c:auto val="1"/>
        <c:lblAlgn val="ctr"/>
        <c:lblOffset val="100"/>
        <c:noMultiLvlLbl val="0"/>
      </c:catAx>
      <c:valAx>
        <c:axId val="163366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99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Península - Baleares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'Datos Gráfico 58'!$B$5</c:f>
              <c:strCache>
                <c:ptCount val="1"/>
                <c:pt idx="0">
                  <c:v>Pasajeros Resdientes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024DA39-83AE-43AE-A640-D9D37B4B562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0C5-40D9-AE80-72398F0DD7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DB60B1-FA43-453B-AF33-FDFF13AEC52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0C5-40D9-AE80-72398F0DD7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7FDA327-0EF9-402B-95D1-566E87764C4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0C5-40D9-AE80-72398F0DD7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DAE6C58-B59E-48A0-813E-6E2A44BC1FA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0C5-40D9-AE80-72398F0DD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58'!$C$6:$F$6</c:f>
              <c:numCache>
                <c:formatCode>0.0</c:formatCode>
                <c:ptCount val="4"/>
                <c:pt idx="0">
                  <c:v>53.106323321594402</c:v>
                </c:pt>
                <c:pt idx="1">
                  <c:v>54.324645819491181</c:v>
                </c:pt>
                <c:pt idx="2">
                  <c:v>56.125226180819865</c:v>
                </c:pt>
                <c:pt idx="3">
                  <c:v>62.832810151627569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58'!$C$18:$F$18</c15:f>
                <c15:dlblRangeCache>
                  <c:ptCount val="4"/>
                  <c:pt idx="0">
                    <c:v>38%</c:v>
                  </c:pt>
                  <c:pt idx="1">
                    <c:v>38%</c:v>
                  </c:pt>
                  <c:pt idx="2">
                    <c:v>38%</c:v>
                  </c:pt>
                  <c:pt idx="3">
                    <c:v>42%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20C5-40D9-AE80-72398F0DD719}"/>
            </c:ext>
          </c:extLst>
        </c:ser>
        <c:ser>
          <c:idx val="1"/>
          <c:order val="1"/>
          <c:tx>
            <c:strRef>
              <c:f>'Datos Gráfico 58'!$B$6</c:f>
              <c:strCache>
                <c:ptCount val="1"/>
                <c:pt idx="0">
                  <c:v>Pasajeros no Residentes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98A2D1F-675A-453F-9044-AC656058AC4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0C5-40D9-AE80-72398F0DD7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CB1165A-A214-4FF5-BF96-577CAD15A69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0C5-40D9-AE80-72398F0DD7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38E6FE3-9B78-491E-BC2F-E89D0763BB7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0C5-40D9-AE80-72398F0DD7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998B14E-5687-4CB1-AA66-588825709CF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0C5-40D9-AE80-72398F0DD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58'!$C$7:$F$7</c:f>
              <c:numCache>
                <c:formatCode>0.0</c:formatCode>
                <c:ptCount val="4"/>
                <c:pt idx="0">
                  <c:v>84.872473784203208</c:v>
                </c:pt>
                <c:pt idx="1">
                  <c:v>87.592664687429988</c:v>
                </c:pt>
                <c:pt idx="2">
                  <c:v>90.291549426016189</c:v>
                </c:pt>
                <c:pt idx="3">
                  <c:v>88.473364545110712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58'!$C$19:$F$19</c15:f>
                <c15:dlblRangeCache>
                  <c:ptCount val="4"/>
                  <c:pt idx="0">
                    <c:v>62%</c:v>
                  </c:pt>
                  <c:pt idx="1">
                    <c:v>62%</c:v>
                  </c:pt>
                  <c:pt idx="2">
                    <c:v>62%</c:v>
                  </c:pt>
                  <c:pt idx="3">
                    <c:v>58%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20C5-40D9-AE80-72398F0D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39990479"/>
        <c:axId val="1633665055"/>
      </c:barChart>
      <c:catAx>
        <c:axId val="163999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3665055"/>
        <c:crosses val="autoZero"/>
        <c:auto val="1"/>
        <c:lblAlgn val="ctr"/>
        <c:lblOffset val="100"/>
        <c:noMultiLvlLbl val="0"/>
      </c:catAx>
      <c:valAx>
        <c:axId val="163366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99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96062992125984"/>
          <c:y val="0.89409667541557303"/>
          <c:w val="0.6938565179352580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070726495726494"/>
          <c:y val="1.7554021797081504E-2"/>
          <c:w val="0.66116260683760686"/>
          <c:h val="0.90418661384729371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'Datos Gráfico 8'!$N$3</c:f>
              <c:strCache>
                <c:ptCount val="1"/>
                <c:pt idx="0">
                  <c:v>1985-2018</c:v>
                </c:pt>
              </c:strCache>
            </c:strRef>
          </c:tx>
          <c:spPr>
            <a:solidFill>
              <a:srgbClr val="83082A"/>
            </a:solidFill>
            <a:ln w="6350">
              <a:noFill/>
            </a:ln>
          </c:spPr>
          <c:invertIfNegative val="0"/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17B-4C3C-9FF6-4128ECE0A7B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7B-4C3C-9FF6-4128ECE0A7B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17B-4C3C-9FF6-4128ECE0A7B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17B-4C3C-9FF6-4128ECE0A7B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7B-4C3C-9FF6-4128ECE0A7B1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7B-4C3C-9FF6-4128ECE0A7B1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7B-4C3C-9FF6-4128ECE0A7B1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7B-4C3C-9FF6-4128ECE0A7B1}"/>
              </c:ext>
            </c:extLst>
          </c:dPt>
          <c:dPt>
            <c:idx val="5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7B-4C3C-9FF6-4128ECE0A7B1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7B-4C3C-9FF6-4128ECE0A7B1}"/>
              </c:ext>
            </c:extLst>
          </c:dPt>
          <c:cat>
            <c:strRef>
              <c:f>'Datos Gráfico 8'!$J$4:$J$22</c:f>
              <c:strCache>
                <c:ptCount val="19"/>
                <c:pt idx="0">
                  <c:v>Cataluña</c:v>
                </c:pt>
                <c:pt idx="1">
                  <c:v>Andalucía</c:v>
                </c:pt>
                <c:pt idx="2">
                  <c:v>C. de Madrid</c:v>
                </c:pt>
                <c:pt idx="3">
                  <c:v>Castilla y León</c:v>
                </c:pt>
                <c:pt idx="4">
                  <c:v>Galicia</c:v>
                </c:pt>
                <c:pt idx="5">
                  <c:v>C. Valenciana</c:v>
                </c:pt>
                <c:pt idx="6">
                  <c:v>Castilla-La Mancha</c:v>
                </c:pt>
                <c:pt idx="7">
                  <c:v>País Vasco</c:v>
                </c:pt>
                <c:pt idx="8">
                  <c:v>Aragón</c:v>
                </c:pt>
                <c:pt idx="9">
                  <c:v>P. de Asturias</c:v>
                </c:pt>
                <c:pt idx="10">
                  <c:v>Canarias</c:v>
                </c:pt>
                <c:pt idx="11">
                  <c:v>Extremadura</c:v>
                </c:pt>
                <c:pt idx="12">
                  <c:v>R. de Murcia</c:v>
                </c:pt>
                <c:pt idx="13">
                  <c:v>Cantabria</c:v>
                </c:pt>
                <c:pt idx="14">
                  <c:v>I. Balears</c:v>
                </c:pt>
                <c:pt idx="15">
                  <c:v>C. F. de Navarra</c:v>
                </c:pt>
                <c:pt idx="16">
                  <c:v>La Rioja</c:v>
                </c:pt>
                <c:pt idx="17">
                  <c:v>C. a. de Melilla</c:v>
                </c:pt>
                <c:pt idx="18">
                  <c:v>C. a. de Ceuta</c:v>
                </c:pt>
              </c:strCache>
            </c:strRef>
          </c:cat>
          <c:val>
            <c:numRef>
              <c:f>'Datos Gráfico 8'!$N$4:$N$22</c:f>
              <c:numCache>
                <c:formatCode>0.00</c:formatCode>
                <c:ptCount val="19"/>
                <c:pt idx="0">
                  <c:v>15.774535207251594</c:v>
                </c:pt>
                <c:pt idx="1">
                  <c:v>14.624595967325053</c:v>
                </c:pt>
                <c:pt idx="2">
                  <c:v>10.975833060572896</c:v>
                </c:pt>
                <c:pt idx="3">
                  <c:v>9.497071052300825</c:v>
                </c:pt>
                <c:pt idx="4">
                  <c:v>8.5691092706619365</c:v>
                </c:pt>
                <c:pt idx="5">
                  <c:v>8.3592433814438856</c:v>
                </c:pt>
                <c:pt idx="6">
                  <c:v>6.4315345114260216</c:v>
                </c:pt>
                <c:pt idx="7">
                  <c:v>5.2399367458702297</c:v>
                </c:pt>
                <c:pt idx="8">
                  <c:v>4.1029167812822696</c:v>
                </c:pt>
                <c:pt idx="9">
                  <c:v>3.7429831119753758</c:v>
                </c:pt>
                <c:pt idx="10">
                  <c:v>2.9187226147915548</c:v>
                </c:pt>
                <c:pt idx="11">
                  <c:v>2.3154486267198693</c:v>
                </c:pt>
                <c:pt idx="12">
                  <c:v>1.9439502886632203</c:v>
                </c:pt>
                <c:pt idx="13">
                  <c:v>1.853669486521127</c:v>
                </c:pt>
                <c:pt idx="14">
                  <c:v>1.6550361117164101</c:v>
                </c:pt>
                <c:pt idx="15">
                  <c:v>1.2504866724027186</c:v>
                </c:pt>
                <c:pt idx="16">
                  <c:v>0.54261194792702183</c:v>
                </c:pt>
                <c:pt idx="17">
                  <c:v>0.10695794992317892</c:v>
                </c:pt>
                <c:pt idx="18">
                  <c:v>9.5357211224809751E-2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7B-4C3C-9FF6-4128ECE0A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77632000"/>
        <c:axId val="677782656"/>
      </c:barChart>
      <c:catAx>
        <c:axId val="677632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s-ES"/>
          </a:p>
        </c:txPr>
        <c:crossAx val="677782656"/>
        <c:crosses val="autoZero"/>
        <c:auto val="1"/>
        <c:lblAlgn val="ctr"/>
        <c:lblOffset val="100"/>
        <c:tickLblSkip val="1"/>
        <c:noMultiLvlLbl val="0"/>
      </c:catAx>
      <c:valAx>
        <c:axId val="677782656"/>
        <c:scaling>
          <c:orientation val="minMax"/>
          <c:max val="18"/>
          <c:min val="0"/>
        </c:scaling>
        <c:delete val="0"/>
        <c:axPos val="t"/>
        <c:majorGridlines>
          <c:spPr>
            <a:ln w="9525">
              <a:solidFill>
                <a:srgbClr val="A9A9A9">
                  <a:lumMod val="40000"/>
                  <a:lumOff val="60000"/>
                </a:srgbClr>
              </a:solidFill>
            </a:ln>
          </c:spPr>
        </c:majorGridlines>
        <c:numFmt formatCode="General" sourceLinked="0"/>
        <c:majorTickMark val="none"/>
        <c:minorTickMark val="none"/>
        <c:tickLblPos val="high"/>
        <c:spPr>
          <a:ln w="9525">
            <a:noFill/>
          </a:ln>
        </c:spPr>
        <c:crossAx val="677632000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Interinsular - Canarias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'Datos Gráfico 58'!$B$7</c:f>
              <c:strCache>
                <c:ptCount val="1"/>
                <c:pt idx="0">
                  <c:v>Pasajeros Resdientes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D3E6FE4-D65B-4AD2-8265-AF39BD9B345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FA16-4ACC-BD3B-8BE86E781E3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4390765-5D52-47C5-97A2-A253CFB9480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A16-4ACC-BD3B-8BE86E781E3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48F363-2ECE-458C-88DC-A44D5B20D66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A16-4ACC-BD3B-8BE86E781E3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F370140-CDAE-4E38-81FB-BB71F88B400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A16-4ACC-BD3B-8BE86E781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58'!$C$8:$F$8</c:f>
              <c:numCache>
                <c:formatCode>0.0</c:formatCode>
                <c:ptCount val="4"/>
                <c:pt idx="0">
                  <c:v>43.424091157638507</c:v>
                </c:pt>
                <c:pt idx="1">
                  <c:v>45.058465495070728</c:v>
                </c:pt>
                <c:pt idx="2">
                  <c:v>46.693075125034277</c:v>
                </c:pt>
                <c:pt idx="3">
                  <c:v>46.657292270559978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58'!$C$20:$F$20</c15:f>
                <c15:dlblRangeCache>
                  <c:ptCount val="4"/>
                  <c:pt idx="0">
                    <c:v>85%</c:v>
                  </c:pt>
                  <c:pt idx="1">
                    <c:v>86%</c:v>
                  </c:pt>
                  <c:pt idx="2">
                    <c:v>87%</c:v>
                  </c:pt>
                  <c:pt idx="3">
                    <c:v>88%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A16-4ACC-BD3B-8BE86E781E37}"/>
            </c:ext>
          </c:extLst>
        </c:ser>
        <c:ser>
          <c:idx val="1"/>
          <c:order val="1"/>
          <c:tx>
            <c:strRef>
              <c:f>'Datos Gráfico 58'!$B$8</c:f>
              <c:strCache>
                <c:ptCount val="1"/>
                <c:pt idx="0">
                  <c:v>Pasajeros no Residentes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55C9112-2990-4779-9019-1DEBEC8C267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A16-4ACC-BD3B-8BE86E781E3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277B58B-A001-4391-A221-960423C4783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A16-4ACC-BD3B-8BE86E781E3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05DADC3-552C-444F-BD2E-4FA30ED1544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A16-4ACC-BD3B-8BE86E781E3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213886F-A78E-4951-89AE-464858095F1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A16-4ACC-BD3B-8BE86E781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58'!$C$9:$F$9</c:f>
              <c:numCache>
                <c:formatCode>0.0</c:formatCode>
                <c:ptCount val="4"/>
                <c:pt idx="0">
                  <c:v>7.6842996489866522</c:v>
                </c:pt>
                <c:pt idx="1">
                  <c:v>7.3519074153450461</c:v>
                </c:pt>
                <c:pt idx="2">
                  <c:v>6.7746640723958294</c:v>
                </c:pt>
                <c:pt idx="3">
                  <c:v>6.6382792442114962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58'!$C$21:$F$21</c15:f>
                <c15:dlblRangeCache>
                  <c:ptCount val="4"/>
                  <c:pt idx="0">
                    <c:v>15%</c:v>
                  </c:pt>
                  <c:pt idx="1">
                    <c:v>14%</c:v>
                  </c:pt>
                  <c:pt idx="2">
                    <c:v>13%</c:v>
                  </c:pt>
                  <c:pt idx="3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FA16-4ACC-BD3B-8BE86E781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39990479"/>
        <c:axId val="1633665055"/>
      </c:barChart>
      <c:catAx>
        <c:axId val="163999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3665055"/>
        <c:crosses val="autoZero"/>
        <c:auto val="1"/>
        <c:lblAlgn val="ctr"/>
        <c:lblOffset val="100"/>
        <c:noMultiLvlLbl val="0"/>
      </c:catAx>
      <c:valAx>
        <c:axId val="163366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99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96062992125984"/>
          <c:y val="0.89409667541557303"/>
          <c:w val="0.663300962379702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Interinsular - Baleares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'Datos Gráfico 58'!$B$9</c:f>
              <c:strCache>
                <c:ptCount val="1"/>
                <c:pt idx="0">
                  <c:v>Pasajeros Resdientes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B4EF69B-AB60-45DB-83BC-F9A0ACAD2EF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819-4C88-B67C-63071FC67BF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8298DA6-A5FC-4A8C-917F-9795A257DC8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819-4C88-B67C-63071FC67B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9D2D80A-4C3B-4621-9A77-F6500FB2B79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819-4C88-B67C-63071FC67BF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C23A485-31BD-4617-9235-485A66ACEA4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819-4C88-B67C-63071FC67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58'!$C$10:$F$10</c:f>
              <c:numCache>
                <c:formatCode>0.0</c:formatCode>
                <c:ptCount val="4"/>
                <c:pt idx="0">
                  <c:v>29.46934409193716</c:v>
                </c:pt>
                <c:pt idx="1">
                  <c:v>32.995909622126995</c:v>
                </c:pt>
                <c:pt idx="2">
                  <c:v>42.093164173451996</c:v>
                </c:pt>
                <c:pt idx="3">
                  <c:v>41.626795384977633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58'!$C$22:$F$22</c15:f>
                <c15:dlblRangeCache>
                  <c:ptCount val="4"/>
                  <c:pt idx="0">
                    <c:v>68%</c:v>
                  </c:pt>
                  <c:pt idx="1">
                    <c:v>73%</c:v>
                  </c:pt>
                  <c:pt idx="2">
                    <c:v>78%</c:v>
                  </c:pt>
                  <c:pt idx="3">
                    <c:v>77%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2819-4C88-B67C-63071FC67BF8}"/>
            </c:ext>
          </c:extLst>
        </c:ser>
        <c:ser>
          <c:idx val="1"/>
          <c:order val="1"/>
          <c:tx>
            <c:strRef>
              <c:f>'Datos Gráfico 58'!$B$10</c:f>
              <c:strCache>
                <c:ptCount val="1"/>
                <c:pt idx="0">
                  <c:v>Pasajeros no Residentes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D20C734-2BDD-4FA2-B6FF-93DB33E85F2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819-4C88-B67C-63071FC67BF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B6683E4-29E7-46C4-9B74-926464CD627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819-4C88-B67C-63071FC67B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2432426-94F8-4FA2-942D-C42570719E4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819-4C88-B67C-63071FC67BF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E7CE9F9-B75F-4E4C-98BC-0978801AC48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819-4C88-B67C-63071FC67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'Datos Gráfico 58'!$C$3:$F$3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58'!$C$11:$F$11</c:f>
              <c:numCache>
                <c:formatCode>0.0</c:formatCode>
                <c:ptCount val="4"/>
                <c:pt idx="0">
                  <c:v>13.63274038755425</c:v>
                </c:pt>
                <c:pt idx="1">
                  <c:v>12.426308271653035</c:v>
                </c:pt>
                <c:pt idx="2">
                  <c:v>11.879126428075494</c:v>
                </c:pt>
                <c:pt idx="3">
                  <c:v>12.283611961384501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'Datos Gráfico 58'!$C$21:$F$21</c15:f>
                <c15:dlblRangeCache>
                  <c:ptCount val="4"/>
                  <c:pt idx="0">
                    <c:v>15%</c:v>
                  </c:pt>
                  <c:pt idx="1">
                    <c:v>14%</c:v>
                  </c:pt>
                  <c:pt idx="2">
                    <c:v>13%</c:v>
                  </c:pt>
                  <c:pt idx="3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2819-4C88-B67C-63071FC67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39990479"/>
        <c:axId val="1633665055"/>
      </c:barChart>
      <c:catAx>
        <c:axId val="163999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3665055"/>
        <c:crosses val="autoZero"/>
        <c:auto val="1"/>
        <c:lblAlgn val="ctr"/>
        <c:lblOffset val="100"/>
        <c:noMultiLvlLbl val="0"/>
      </c:catAx>
      <c:valAx>
        <c:axId val="163366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99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96062992125984"/>
          <c:y val="0.89409667541557303"/>
          <c:w val="0.6716342957130359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'Datos Gráfico 59'!$A$16</c:f>
              <c:strCache>
                <c:ptCount val="1"/>
                <c:pt idx="0">
                  <c:v>Interinsular - Baleares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50000"/>
                </a:schemeClr>
              </a:solidFill>
              <a:ln w="9525">
                <a:solidFill>
                  <a:schemeClr val="tx2">
                    <a:lumMod val="50000"/>
                  </a:schemeClr>
                </a:solidFill>
                <a:prstDash val="dash"/>
              </a:ln>
              <a:effectLst/>
            </c:spPr>
          </c:marker>
          <c:cat>
            <c:strRef>
              <c:f>'Datos Gráfico 59'!$I$14:$L$14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59'!$I$16:$L$16</c:f>
              <c:numCache>
                <c:formatCode>#,##0.00</c:formatCode>
                <c:ptCount val="4"/>
                <c:pt idx="0">
                  <c:v>100</c:v>
                </c:pt>
                <c:pt idx="1">
                  <c:v>95.229214009363091</c:v>
                </c:pt>
                <c:pt idx="2">
                  <c:v>93.411040400028483</c:v>
                </c:pt>
                <c:pt idx="3">
                  <c:v>92.250361236799506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F-4160-8627-BB91D658B58B}"/>
            </c:ext>
          </c:extLst>
        </c:ser>
        <c:ser>
          <c:idx val="3"/>
          <c:order val="1"/>
          <c:tx>
            <c:strRef>
              <c:f>'Datos Gráfico 59'!$A$17</c:f>
              <c:strCache>
                <c:ptCount val="1"/>
                <c:pt idx="0">
                  <c:v>Interinsular - Canarias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dash"/>
              </a:ln>
              <a:effectLst/>
            </c:spPr>
          </c:marker>
          <c:cat>
            <c:strRef>
              <c:f>'Datos Gráfico 59'!$I$14:$L$14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59'!$I$17:$L$17</c:f>
              <c:numCache>
                <c:formatCode>#,##0.00</c:formatCode>
                <c:ptCount val="4"/>
                <c:pt idx="0">
                  <c:v>100</c:v>
                </c:pt>
                <c:pt idx="1">
                  <c:v>98.68566002230888</c:v>
                </c:pt>
                <c:pt idx="2">
                  <c:v>98.356099849300577</c:v>
                </c:pt>
                <c:pt idx="3">
                  <c:v>97.325664204235665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F-4160-8627-BB91D658B58B}"/>
            </c:ext>
          </c:extLst>
        </c:ser>
        <c:ser>
          <c:idx val="5"/>
          <c:order val="2"/>
          <c:tx>
            <c:strRef>
              <c:f>'Datos Gráfico 59'!$A$18</c:f>
              <c:strCache>
                <c:ptCount val="1"/>
                <c:pt idx="0">
                  <c:v>Melilla</c:v>
                </c:pt>
              </c:strCache>
            </c:strRef>
          </c:tx>
          <c:spPr>
            <a:ln w="28575" cap="rnd">
              <a:solidFill>
                <a:srgbClr val="0033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33CC"/>
              </a:solidFill>
              <a:ln w="9525">
                <a:solidFill>
                  <a:srgbClr val="0033CC"/>
                </a:solidFill>
              </a:ln>
              <a:effectLst/>
            </c:spPr>
          </c:marker>
          <c:cat>
            <c:strRef>
              <c:f>'Datos Gráfico 59'!$I$14:$L$14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59'!$I$18:$L$18</c:f>
              <c:numCache>
                <c:formatCode>#,##0.00</c:formatCode>
                <c:ptCount val="4"/>
                <c:pt idx="0">
                  <c:v>100</c:v>
                </c:pt>
                <c:pt idx="1">
                  <c:v>95.460748999784144</c:v>
                </c:pt>
                <c:pt idx="2">
                  <c:v>97.939220963098123</c:v>
                </c:pt>
                <c:pt idx="3">
                  <c:v>109.89397259360598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F-4160-8627-BB91D658B58B}"/>
            </c:ext>
          </c:extLst>
        </c:ser>
        <c:ser>
          <c:idx val="0"/>
          <c:order val="3"/>
          <c:tx>
            <c:strRef>
              <c:f>'Datos Gráfico 59'!$A$20</c:f>
              <c:strCache>
                <c:ptCount val="1"/>
                <c:pt idx="0">
                  <c:v>Península - Baleares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59'!$I$14:$L$14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59'!$I$20:$L$20</c:f>
              <c:numCache>
                <c:formatCode>#,##0.00</c:formatCode>
                <c:ptCount val="4"/>
                <c:pt idx="0">
                  <c:v>100</c:v>
                </c:pt>
                <c:pt idx="1">
                  <c:v>91.859375868252613</c:v>
                </c:pt>
                <c:pt idx="2">
                  <c:v>89.395410049764706</c:v>
                </c:pt>
                <c:pt idx="3">
                  <c:v>102.75116736312322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0F-4160-8627-BB91D658B58B}"/>
            </c:ext>
          </c:extLst>
        </c:ser>
        <c:ser>
          <c:idx val="4"/>
          <c:order val="4"/>
          <c:tx>
            <c:strRef>
              <c:f>'Datos Gráfico 59'!$A$21</c:f>
              <c:strCache>
                <c:ptCount val="1"/>
                <c:pt idx="0">
                  <c:v>Península - Canarias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59'!$I$14:$L$14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59'!$I$21:$L$21</c:f>
              <c:numCache>
                <c:formatCode>#,##0.00</c:formatCode>
                <c:ptCount val="4"/>
                <c:pt idx="0">
                  <c:v>100</c:v>
                </c:pt>
                <c:pt idx="1">
                  <c:v>94.482201164070617</c:v>
                </c:pt>
                <c:pt idx="2">
                  <c:v>94.418260461525151</c:v>
                </c:pt>
                <c:pt idx="3">
                  <c:v>106.03485156708659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0F-4160-8627-BB91D658B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808127"/>
        <c:axId val="1804930879"/>
      </c:lineChart>
      <c:catAx>
        <c:axId val="179180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04930879"/>
        <c:crosses val="autoZero"/>
        <c:auto val="1"/>
        <c:lblAlgn val="ctr"/>
        <c:lblOffset val="100"/>
        <c:noMultiLvlLbl val="0"/>
      </c:catAx>
      <c:valAx>
        <c:axId val="1804930879"/>
        <c:scaling>
          <c:orientation val="minMax"/>
          <c:max val="11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9180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5521596744095481E-2"/>
          <c:y val="0.82429635099997389"/>
          <c:w val="0.91765868044145604"/>
          <c:h val="0.144296308091983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98012D"/>
              </a:solidFill>
              <a:round/>
            </a:ln>
            <a:effectLst/>
          </c:spPr>
          <c:marker>
            <c:symbol val="circle"/>
            <c:size val="30"/>
            <c:spPr>
              <a:solidFill>
                <a:srgbClr val="98012D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60'!$B$2:$E$2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60'!$B$7:$E$7</c:f>
              <c:numCache>
                <c:formatCode>#,##0\ "€"</c:formatCode>
                <c:ptCount val="4"/>
                <c:pt idx="0">
                  <c:v>99.949219999999997</c:v>
                </c:pt>
                <c:pt idx="1">
                  <c:v>95.065700000000007</c:v>
                </c:pt>
                <c:pt idx="2">
                  <c:v>95.396979999999999</c:v>
                </c:pt>
                <c:pt idx="3">
                  <c:v>111.12690000000001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0-431B-B020-B016B1744AEB}"/>
            </c:ext>
          </c:extLst>
        </c:ser>
        <c:ser>
          <c:idx val="1"/>
          <c:order val="1"/>
          <c:spPr>
            <a:ln w="317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circle"/>
            <c:size val="30"/>
            <c:spPr>
              <a:solidFill>
                <a:srgbClr val="A6A6A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60'!$B$2:$E$2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60'!$B$8:$E$8</c:f>
              <c:numCache>
                <c:formatCode>#,##0\ "€"</c:formatCode>
                <c:ptCount val="4"/>
                <c:pt idx="0">
                  <c:v>49.974609999999998</c:v>
                </c:pt>
                <c:pt idx="1">
                  <c:v>47.532850000000003</c:v>
                </c:pt>
                <c:pt idx="2">
                  <c:v>47.69849</c:v>
                </c:pt>
                <c:pt idx="3">
                  <c:v>27.781725000000002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0-431B-B020-B016B1744A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6505328"/>
        <c:axId val="426507296"/>
      </c:lineChart>
      <c:catAx>
        <c:axId val="42650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07296"/>
        <c:crosses val="autoZero"/>
        <c:auto val="1"/>
        <c:lblAlgn val="ctr"/>
        <c:lblOffset val="100"/>
        <c:noMultiLvlLbl val="0"/>
      </c:catAx>
      <c:valAx>
        <c:axId val="4265072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crossAx val="42650532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98012D"/>
              </a:solidFill>
              <a:round/>
            </a:ln>
            <a:effectLst/>
          </c:spPr>
          <c:marker>
            <c:symbol val="circle"/>
            <c:size val="30"/>
            <c:spPr>
              <a:solidFill>
                <a:srgbClr val="98012D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60'!$B$2:$E$2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60'!$B$9:$E$9</c:f>
              <c:numCache>
                <c:formatCode>#,##0\ "€"</c:formatCode>
                <c:ptCount val="4"/>
                <c:pt idx="0">
                  <c:v>58.751600000000003</c:v>
                </c:pt>
                <c:pt idx="1">
                  <c:v>55.388449999999999</c:v>
                </c:pt>
                <c:pt idx="2">
                  <c:v>55.217998999999999</c:v>
                </c:pt>
                <c:pt idx="3">
                  <c:v>66.798379999999995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B-4B38-BBBE-34B68CE9C649}"/>
            </c:ext>
          </c:extLst>
        </c:ser>
        <c:ser>
          <c:idx val="1"/>
          <c:order val="1"/>
          <c:spPr>
            <a:ln w="317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circle"/>
            <c:size val="30"/>
            <c:spPr>
              <a:solidFill>
                <a:srgbClr val="A6A6A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60'!$B$2:$E$2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60'!$B$10:$E$10</c:f>
              <c:numCache>
                <c:formatCode>#,##0\ "€"</c:formatCode>
                <c:ptCount val="4"/>
                <c:pt idx="0">
                  <c:v>29.375800000000002</c:v>
                </c:pt>
                <c:pt idx="1">
                  <c:v>27.694224999999999</c:v>
                </c:pt>
                <c:pt idx="2">
                  <c:v>27.608999499999999</c:v>
                </c:pt>
                <c:pt idx="3">
                  <c:v>16.699594999999999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B-4B38-BBBE-34B68CE9C64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6505328"/>
        <c:axId val="426507296"/>
      </c:lineChart>
      <c:catAx>
        <c:axId val="42650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07296"/>
        <c:crosses val="autoZero"/>
        <c:auto val="1"/>
        <c:lblAlgn val="ctr"/>
        <c:lblOffset val="100"/>
        <c:noMultiLvlLbl val="0"/>
      </c:catAx>
      <c:valAx>
        <c:axId val="4265072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crossAx val="42650532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98012D"/>
              </a:solidFill>
              <a:round/>
            </a:ln>
            <a:effectLst/>
          </c:spPr>
          <c:marker>
            <c:symbol val="circle"/>
            <c:size val="30"/>
            <c:spPr>
              <a:solidFill>
                <a:srgbClr val="98012D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60'!$B$2:$E$2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60'!$B$3:$E$3</c:f>
              <c:numCache>
                <c:formatCode>#,##0\ "€"</c:formatCode>
                <c:ptCount val="4"/>
                <c:pt idx="0">
                  <c:v>65.279049999999998</c:v>
                </c:pt>
                <c:pt idx="1">
                  <c:v>64.275049999999993</c:v>
                </c:pt>
                <c:pt idx="2">
                  <c:v>64.373850000000004</c:v>
                </c:pt>
                <c:pt idx="3">
                  <c:v>63.881160000000001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9-40D5-B966-ABCEB39B92DC}"/>
            </c:ext>
          </c:extLst>
        </c:ser>
        <c:ser>
          <c:idx val="1"/>
          <c:order val="1"/>
          <c:spPr>
            <a:ln w="317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circle"/>
            <c:size val="30"/>
            <c:spPr>
              <a:solidFill>
                <a:srgbClr val="A6A6A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60'!$B$2:$E$2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60'!$B$4:$E$4</c:f>
              <c:numCache>
                <c:formatCode>#,##0\ "€"</c:formatCode>
                <c:ptCount val="4"/>
                <c:pt idx="0">
                  <c:v>32.639524999999999</c:v>
                </c:pt>
                <c:pt idx="1">
                  <c:v>32.137524999999997</c:v>
                </c:pt>
                <c:pt idx="2">
                  <c:v>16.093462500000001</c:v>
                </c:pt>
                <c:pt idx="3">
                  <c:v>15.97029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9-40D5-B966-ABCEB39B92D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6505328"/>
        <c:axId val="426507296"/>
      </c:lineChart>
      <c:catAx>
        <c:axId val="42650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07296"/>
        <c:crosses val="autoZero"/>
        <c:auto val="1"/>
        <c:lblAlgn val="ctr"/>
        <c:lblOffset val="100"/>
        <c:noMultiLvlLbl val="0"/>
      </c:catAx>
      <c:valAx>
        <c:axId val="4265072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crossAx val="42650532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98012D"/>
              </a:solidFill>
              <a:round/>
            </a:ln>
            <a:effectLst/>
          </c:spPr>
          <c:marker>
            <c:symbol val="circle"/>
            <c:size val="30"/>
            <c:spPr>
              <a:solidFill>
                <a:srgbClr val="98012D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60'!$B$2:$E$2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60'!$B$5:$E$5</c:f>
              <c:numCache>
                <c:formatCode>#,##0\ "€"</c:formatCode>
                <c:ptCount val="4"/>
                <c:pt idx="0">
                  <c:v>68.301289999999995</c:v>
                </c:pt>
                <c:pt idx="1">
                  <c:v>64.398799999999994</c:v>
                </c:pt>
                <c:pt idx="2">
                  <c:v>63.23489</c:v>
                </c:pt>
                <c:pt idx="3">
                  <c:v>62.416609999999999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3-458F-87AA-F1321542E66C}"/>
            </c:ext>
          </c:extLst>
        </c:ser>
        <c:ser>
          <c:idx val="1"/>
          <c:order val="1"/>
          <c:spPr>
            <a:ln w="317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circle"/>
            <c:size val="30"/>
            <c:spPr>
              <a:solidFill>
                <a:srgbClr val="A6A6A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'Datos Gráfico 60'!$B$2:$E$2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60'!$B$6:$E$6</c:f>
              <c:numCache>
                <c:formatCode>#,##0\ "€"</c:formatCode>
                <c:ptCount val="4"/>
                <c:pt idx="0">
                  <c:v>34.150644999999997</c:v>
                </c:pt>
                <c:pt idx="1">
                  <c:v>32.199399999999997</c:v>
                </c:pt>
                <c:pt idx="2">
                  <c:v>15.8087225</c:v>
                </c:pt>
                <c:pt idx="3">
                  <c:v>15.6041525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3-458F-87AA-F1321542E6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6505328"/>
        <c:axId val="426507296"/>
      </c:lineChart>
      <c:catAx>
        <c:axId val="42650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07296"/>
        <c:crosses val="autoZero"/>
        <c:auto val="1"/>
        <c:lblAlgn val="ctr"/>
        <c:lblOffset val="100"/>
        <c:noMultiLvlLbl val="0"/>
      </c:catAx>
      <c:valAx>
        <c:axId val="4265072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crossAx val="42650532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'Datos Gráfico 61'!$A$15</c:f>
              <c:strCache>
                <c:ptCount val="1"/>
                <c:pt idx="0">
                  <c:v>Interinsular - Baleares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50000"/>
                </a:schemeClr>
              </a:solidFill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strRef>
              <c:f>'Datos Gráfico 61'!$B$12:$L$13</c:f>
              <c:strCache>
                <c:ptCount val="11"/>
                <c:pt idx="0">
                  <c:v>08-09</c:v>
                </c:pt>
                <c:pt idx="1">
                  <c:v>09-10</c:v>
                </c:pt>
                <c:pt idx="2">
                  <c:v>10-11</c:v>
                </c:pt>
                <c:pt idx="3">
                  <c:v>11-12</c:v>
                </c:pt>
                <c:pt idx="4">
                  <c:v>12-13</c:v>
                </c:pt>
                <c:pt idx="5">
                  <c:v>13-14</c:v>
                </c:pt>
                <c:pt idx="6">
                  <c:v>14-15</c:v>
                </c:pt>
                <c:pt idx="7">
                  <c:v>15-16</c:v>
                </c:pt>
                <c:pt idx="8">
                  <c:v>16-17</c:v>
                </c:pt>
                <c:pt idx="9">
                  <c:v>17-18</c:v>
                </c:pt>
                <c:pt idx="10">
                  <c:v>18-19</c:v>
                </c:pt>
              </c:strCache>
            </c:strRef>
          </c:cat>
          <c:val>
            <c:numRef>
              <c:f>'Datos Gráfico 61'!$B$15:$L$15</c:f>
              <c:numCache>
                <c:formatCode>#,##0.00</c:formatCode>
                <c:ptCount val="11"/>
                <c:pt idx="0">
                  <c:v>100</c:v>
                </c:pt>
                <c:pt idx="1">
                  <c:v>98.805688854491791</c:v>
                </c:pt>
                <c:pt idx="2">
                  <c:v>93.823597638186044</c:v>
                </c:pt>
                <c:pt idx="3">
                  <c:v>95.301533723382647</c:v>
                </c:pt>
                <c:pt idx="4">
                  <c:v>92.235598997850317</c:v>
                </c:pt>
                <c:pt idx="5">
                  <c:v>93.133857174461383</c:v>
                </c:pt>
                <c:pt idx="6">
                  <c:v>89.340566166776298</c:v>
                </c:pt>
                <c:pt idx="7">
                  <c:v>76.066955652215</c:v>
                </c:pt>
                <c:pt idx="8">
                  <c:v>72.437963988455138</c:v>
                </c:pt>
                <c:pt idx="9">
                  <c:v>71.054934675362304</c:v>
                </c:pt>
                <c:pt idx="10">
                  <c:v>70.172041371004426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F-4857-AF94-7260F9176F2A}"/>
            </c:ext>
          </c:extLst>
        </c:ser>
        <c:ser>
          <c:idx val="3"/>
          <c:order val="1"/>
          <c:tx>
            <c:strRef>
              <c:f>'Datos Gráfico 61'!$A$16</c:f>
              <c:strCache>
                <c:ptCount val="1"/>
                <c:pt idx="0">
                  <c:v>Interinsular - Canarias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'Datos Gráfico 61'!$B$12:$L$13</c:f>
              <c:strCache>
                <c:ptCount val="11"/>
                <c:pt idx="0">
                  <c:v>08-09</c:v>
                </c:pt>
                <c:pt idx="1">
                  <c:v>09-10</c:v>
                </c:pt>
                <c:pt idx="2">
                  <c:v>10-11</c:v>
                </c:pt>
                <c:pt idx="3">
                  <c:v>11-12</c:v>
                </c:pt>
                <c:pt idx="4">
                  <c:v>12-13</c:v>
                </c:pt>
                <c:pt idx="5">
                  <c:v>13-14</c:v>
                </c:pt>
                <c:pt idx="6">
                  <c:v>14-15</c:v>
                </c:pt>
                <c:pt idx="7">
                  <c:v>15-16</c:v>
                </c:pt>
                <c:pt idx="8">
                  <c:v>16-17</c:v>
                </c:pt>
                <c:pt idx="9">
                  <c:v>17-18</c:v>
                </c:pt>
                <c:pt idx="10">
                  <c:v>18-19</c:v>
                </c:pt>
              </c:strCache>
            </c:strRef>
          </c:cat>
          <c:val>
            <c:numRef>
              <c:f>'Datos Gráfico 61'!$B$16:$L$16</c:f>
              <c:numCache>
                <c:formatCode>#,##0.00</c:formatCode>
                <c:ptCount val="11"/>
                <c:pt idx="0">
                  <c:v>100</c:v>
                </c:pt>
                <c:pt idx="1">
                  <c:v>100.23185787602134</c:v>
                </c:pt>
                <c:pt idx="2">
                  <c:v>92.408112457584608</c:v>
                </c:pt>
                <c:pt idx="3">
                  <c:v>82.896491384678654</c:v>
                </c:pt>
                <c:pt idx="4">
                  <c:v>96.14669426915718</c:v>
                </c:pt>
                <c:pt idx="5">
                  <c:v>96.321347347787579</c:v>
                </c:pt>
                <c:pt idx="6">
                  <c:v>96.954115219433746</c:v>
                </c:pt>
                <c:pt idx="7">
                  <c:v>97.288749083513608</c:v>
                </c:pt>
                <c:pt idx="8">
                  <c:v>96.010044160513402</c:v>
                </c:pt>
                <c:pt idx="9">
                  <c:v>95.689419190716137</c:v>
                </c:pt>
                <c:pt idx="10">
                  <c:v>94.686921241521873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F-4857-AF94-7260F9176F2A}"/>
            </c:ext>
          </c:extLst>
        </c:ser>
        <c:ser>
          <c:idx val="5"/>
          <c:order val="2"/>
          <c:tx>
            <c:strRef>
              <c:f>'Datos Gráfico 61'!$A$17</c:f>
              <c:strCache>
                <c:ptCount val="1"/>
                <c:pt idx="0">
                  <c:v>Melilla</c:v>
                </c:pt>
              </c:strCache>
            </c:strRef>
          </c:tx>
          <c:spPr>
            <a:ln w="28575" cap="rnd">
              <a:solidFill>
                <a:srgbClr val="0033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33CC"/>
              </a:solidFill>
              <a:ln w="9525">
                <a:solidFill>
                  <a:srgbClr val="0033CC"/>
                </a:solidFill>
              </a:ln>
              <a:effectLst/>
            </c:spPr>
          </c:marker>
          <c:cat>
            <c:strRef>
              <c:f>'Datos Gráfico 61'!$B$12:$L$13</c:f>
              <c:strCache>
                <c:ptCount val="11"/>
                <c:pt idx="0">
                  <c:v>08-09</c:v>
                </c:pt>
                <c:pt idx="1">
                  <c:v>09-10</c:v>
                </c:pt>
                <c:pt idx="2">
                  <c:v>10-11</c:v>
                </c:pt>
                <c:pt idx="3">
                  <c:v>11-12</c:v>
                </c:pt>
                <c:pt idx="4">
                  <c:v>12-13</c:v>
                </c:pt>
                <c:pt idx="5">
                  <c:v>13-14</c:v>
                </c:pt>
                <c:pt idx="6">
                  <c:v>14-15</c:v>
                </c:pt>
                <c:pt idx="7">
                  <c:v>15-16</c:v>
                </c:pt>
                <c:pt idx="8">
                  <c:v>16-17</c:v>
                </c:pt>
                <c:pt idx="9">
                  <c:v>17-18</c:v>
                </c:pt>
                <c:pt idx="10">
                  <c:v>18-19</c:v>
                </c:pt>
              </c:strCache>
            </c:strRef>
          </c:cat>
          <c:val>
            <c:numRef>
              <c:f>'Datos Gráfico 61'!$B$17:$L$17</c:f>
              <c:numCache>
                <c:formatCode>#,##0.00</c:formatCode>
                <c:ptCount val="11"/>
                <c:pt idx="0">
                  <c:v>100</c:v>
                </c:pt>
                <c:pt idx="1">
                  <c:v>95.582545922720669</c:v>
                </c:pt>
                <c:pt idx="2">
                  <c:v>86.106233881429688</c:v>
                </c:pt>
                <c:pt idx="3">
                  <c:v>75.185681366196206</c:v>
                </c:pt>
                <c:pt idx="4">
                  <c:v>63.803811756815286</c:v>
                </c:pt>
                <c:pt idx="5">
                  <c:v>71.619437795832411</c:v>
                </c:pt>
                <c:pt idx="6">
                  <c:v>68.508531782952559</c:v>
                </c:pt>
                <c:pt idx="7">
                  <c:v>66.419890531736897</c:v>
                </c:pt>
                <c:pt idx="8">
                  <c:v>63.404924986432754</c:v>
                </c:pt>
                <c:pt idx="9">
                  <c:v>65.051123351325685</c:v>
                </c:pt>
                <c:pt idx="10">
                  <c:v>72.991456297650032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F-4857-AF94-7260F9176F2A}"/>
            </c:ext>
          </c:extLst>
        </c:ser>
        <c:ser>
          <c:idx val="0"/>
          <c:order val="3"/>
          <c:tx>
            <c:strRef>
              <c:f>'Datos Gráfico 61'!$A$19</c:f>
              <c:strCache>
                <c:ptCount val="1"/>
                <c:pt idx="0">
                  <c:v>Península - Baleares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61'!$B$12:$L$13</c:f>
              <c:strCache>
                <c:ptCount val="11"/>
                <c:pt idx="0">
                  <c:v>08-09</c:v>
                </c:pt>
                <c:pt idx="1">
                  <c:v>09-10</c:v>
                </c:pt>
                <c:pt idx="2">
                  <c:v>10-11</c:v>
                </c:pt>
                <c:pt idx="3">
                  <c:v>11-12</c:v>
                </c:pt>
                <c:pt idx="4">
                  <c:v>12-13</c:v>
                </c:pt>
                <c:pt idx="5">
                  <c:v>13-14</c:v>
                </c:pt>
                <c:pt idx="6">
                  <c:v>14-15</c:v>
                </c:pt>
                <c:pt idx="7">
                  <c:v>15-16</c:v>
                </c:pt>
                <c:pt idx="8">
                  <c:v>16-17</c:v>
                </c:pt>
                <c:pt idx="9">
                  <c:v>17-18</c:v>
                </c:pt>
                <c:pt idx="10">
                  <c:v>18-19</c:v>
                </c:pt>
              </c:strCache>
            </c:strRef>
          </c:cat>
          <c:val>
            <c:numRef>
              <c:f>'Datos Gráfico 61'!$B$19:$L$19</c:f>
              <c:numCache>
                <c:formatCode>#,##0.00</c:formatCode>
                <c:ptCount val="11"/>
                <c:pt idx="0">
                  <c:v>100</c:v>
                </c:pt>
                <c:pt idx="1">
                  <c:v>86.888988891307562</c:v>
                </c:pt>
                <c:pt idx="2">
                  <c:v>79.711492077017127</c:v>
                </c:pt>
                <c:pt idx="3">
                  <c:v>76.938223002383808</c:v>
                </c:pt>
                <c:pt idx="4">
                  <c:v>77.625811878753723</c:v>
                </c:pt>
                <c:pt idx="5">
                  <c:v>84.439108036611117</c:v>
                </c:pt>
                <c:pt idx="6">
                  <c:v>76.024740343615818</c:v>
                </c:pt>
                <c:pt idx="7">
                  <c:v>71.354743826754245</c:v>
                </c:pt>
                <c:pt idx="8">
                  <c:v>65.546022331646952</c:v>
                </c:pt>
                <c:pt idx="9">
                  <c:v>63.787865833886123</c:v>
                </c:pt>
                <c:pt idx="10">
                  <c:v>73.317832250956087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F-4857-AF94-7260F9176F2A}"/>
            </c:ext>
          </c:extLst>
        </c:ser>
        <c:ser>
          <c:idx val="4"/>
          <c:order val="4"/>
          <c:tx>
            <c:strRef>
              <c:f>'Datos Gráfico 61'!$A$20</c:f>
              <c:strCache>
                <c:ptCount val="1"/>
                <c:pt idx="0">
                  <c:v>Península - Canarias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'Datos Gráfico 61'!$B$12:$L$13</c:f>
              <c:strCache>
                <c:ptCount val="11"/>
                <c:pt idx="0">
                  <c:v>08-09</c:v>
                </c:pt>
                <c:pt idx="1">
                  <c:v>09-10</c:v>
                </c:pt>
                <c:pt idx="2">
                  <c:v>10-11</c:v>
                </c:pt>
                <c:pt idx="3">
                  <c:v>11-12</c:v>
                </c:pt>
                <c:pt idx="4">
                  <c:v>12-13</c:v>
                </c:pt>
                <c:pt idx="5">
                  <c:v>13-14</c:v>
                </c:pt>
                <c:pt idx="6">
                  <c:v>14-15</c:v>
                </c:pt>
                <c:pt idx="7">
                  <c:v>15-16</c:v>
                </c:pt>
                <c:pt idx="8">
                  <c:v>16-17</c:v>
                </c:pt>
                <c:pt idx="9">
                  <c:v>17-18</c:v>
                </c:pt>
                <c:pt idx="10">
                  <c:v>18-19</c:v>
                </c:pt>
              </c:strCache>
            </c:strRef>
          </c:cat>
          <c:val>
            <c:numRef>
              <c:f>'Datos Gráfico 61'!$B$20:$L$20</c:f>
              <c:numCache>
                <c:formatCode>#,##0.00</c:formatCode>
                <c:ptCount val="11"/>
                <c:pt idx="0">
                  <c:v>100</c:v>
                </c:pt>
                <c:pt idx="1">
                  <c:v>86.63940281388895</c:v>
                </c:pt>
                <c:pt idx="2">
                  <c:v>80.782038405520325</c:v>
                </c:pt>
                <c:pt idx="3">
                  <c:v>77.000241575965163</c:v>
                </c:pt>
                <c:pt idx="4">
                  <c:v>77.480340963854417</c:v>
                </c:pt>
                <c:pt idx="5">
                  <c:v>80.001326684048635</c:v>
                </c:pt>
                <c:pt idx="6">
                  <c:v>77.499968497916456</c:v>
                </c:pt>
                <c:pt idx="7">
                  <c:v>67.737073495078903</c:v>
                </c:pt>
                <c:pt idx="8">
                  <c:v>63.999478042274802</c:v>
                </c:pt>
                <c:pt idx="9">
                  <c:v>63.956166481598309</c:v>
                </c:pt>
                <c:pt idx="10">
                  <c:v>71.824905336395261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F-4857-AF94-7260F9176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808127"/>
        <c:axId val="1804930879"/>
      </c:lineChart>
      <c:catAx>
        <c:axId val="179180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04930879"/>
        <c:crosses val="autoZero"/>
        <c:auto val="1"/>
        <c:lblAlgn val="ctr"/>
        <c:lblOffset val="100"/>
        <c:noMultiLvlLbl val="0"/>
      </c:catAx>
      <c:valAx>
        <c:axId val="1804930879"/>
        <c:scaling>
          <c:orientation val="minMax"/>
          <c:max val="11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9180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694908136482932E-2"/>
          <c:y val="0.82885806378197124"/>
          <c:w val="0.91765868044145604"/>
          <c:h val="0.144296308091983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9718807694131"/>
          <c:y val="6.4814814814814811E-2"/>
          <c:w val="0.87324275848284494"/>
          <c:h val="0.77128098571011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'Evolución Precios'!#REF!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'Evolución Precios'!#REF!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B3E-4482-8BFA-ED00EE2BE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253135"/>
        <c:axId val="623292991"/>
      </c:barChart>
      <c:catAx>
        <c:axId val="681253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Rango</a:t>
                </a:r>
                <a:r>
                  <a:rPr lang="es-ES" baseline="0"/>
                  <a:t> de % de residentes en los vuelos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0.29749890638670168"/>
              <c:y val="0.906458151064450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3292991"/>
        <c:crosses val="autoZero"/>
        <c:auto val="1"/>
        <c:lblAlgn val="ctr"/>
        <c:lblOffset val="100"/>
        <c:noMultiLvlLbl val="0"/>
      </c:catAx>
      <c:valAx>
        <c:axId val="623292991"/>
        <c:scaling>
          <c:orientation val="minMax"/>
          <c:max val="0.35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Efecto de la</a:t>
                </a:r>
                <a:r>
                  <a:rPr lang="es-ES" baseline="0"/>
                  <a:t> subida al 75%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1.0541557305336832E-2"/>
              <c:y val="0.192318460192475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1253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62'!$C$3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'Datos Gráfico 62'!$A$4:$A$11</c:f>
              <c:strCache>
                <c:ptCount val="8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14-15</c:v>
                </c:pt>
                <c:pt idx="4">
                  <c:v>15-16</c:v>
                </c:pt>
                <c:pt idx="5">
                  <c:v>16-17</c:v>
                </c:pt>
                <c:pt idx="6">
                  <c:v>17-18</c:v>
                </c:pt>
                <c:pt idx="7">
                  <c:v>18-19</c:v>
                </c:pt>
              </c:strCache>
            </c:strRef>
          </c:cat>
          <c:val>
            <c:numRef>
              <c:f>'Datos Gráfico 62'!$C$4:$C$11</c:f>
              <c:numCache>
                <c:formatCode>#,##0\ "€"</c:formatCode>
                <c:ptCount val="8"/>
                <c:pt idx="0">
                  <c:v>118.11409999999999</c:v>
                </c:pt>
                <c:pt idx="1">
                  <c:v>118.4252</c:v>
                </c:pt>
                <c:pt idx="2">
                  <c:v>122.5615</c:v>
                </c:pt>
                <c:pt idx="3">
                  <c:v>118.6592</c:v>
                </c:pt>
                <c:pt idx="4">
                  <c:v>104.1417</c:v>
                </c:pt>
                <c:pt idx="5">
                  <c:v>97.928780000000003</c:v>
                </c:pt>
                <c:pt idx="6">
                  <c:v>97.996899999999997</c:v>
                </c:pt>
                <c:pt idx="7">
                  <c:v>110.0339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6-497B-9A9E-6C140EA78AAA}"/>
            </c:ext>
          </c:extLst>
        </c:ser>
        <c:ser>
          <c:idx val="1"/>
          <c:order val="1"/>
          <c:tx>
            <c:strRef>
              <c:f>'Datos Gráfico 62'!$D$3</c:f>
              <c:strCache>
                <c:ptCount val="1"/>
                <c:pt idx="0">
                  <c:v>Estimado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75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  <a:effectLst/>
            </c:spPr>
          </c:marker>
          <c:cat>
            <c:strRef>
              <c:f>'Datos Gráfico 62'!$A$4:$A$11</c:f>
              <c:strCache>
                <c:ptCount val="8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14-15</c:v>
                </c:pt>
                <c:pt idx="4">
                  <c:v>15-16</c:v>
                </c:pt>
                <c:pt idx="5">
                  <c:v>16-17</c:v>
                </c:pt>
                <c:pt idx="6">
                  <c:v>17-18</c:v>
                </c:pt>
                <c:pt idx="7">
                  <c:v>18-19</c:v>
                </c:pt>
              </c:strCache>
            </c:strRef>
          </c:cat>
          <c:val>
            <c:numRef>
              <c:f>'Datos Gráfico 62'!$D$4:$D$11</c:f>
              <c:numCache>
                <c:formatCode>#,##0\ "€"</c:formatCode>
                <c:ptCount val="8"/>
                <c:pt idx="0">
                  <c:v>117.18689999999999</c:v>
                </c:pt>
                <c:pt idx="1">
                  <c:v>119.4571</c:v>
                </c:pt>
                <c:pt idx="2">
                  <c:v>118.62430000000001</c:v>
                </c:pt>
                <c:pt idx="3">
                  <c:v>111.39919999999999</c:v>
                </c:pt>
                <c:pt idx="4">
                  <c:v>99.68544</c:v>
                </c:pt>
                <c:pt idx="5">
                  <c:v>98.262299999999996</c:v>
                </c:pt>
                <c:pt idx="6">
                  <c:v>98.560230000000004</c:v>
                </c:pt>
                <c:pt idx="7">
                  <c:v>99.745429999999999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6-497B-9A9E-6C140EA78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949960"/>
        <c:axId val="507952912"/>
      </c:lineChart>
      <c:catAx>
        <c:axId val="50794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7952912"/>
        <c:crosses val="autoZero"/>
        <c:auto val="1"/>
        <c:lblAlgn val="ctr"/>
        <c:lblOffset val="100"/>
        <c:noMultiLvlLbl val="0"/>
      </c:catAx>
      <c:valAx>
        <c:axId val="507952912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794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111572852936741"/>
          <c:y val="1.0191177776673263E-2"/>
          <c:w val="0.72204998115632657"/>
          <c:h val="0.9108448146195633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'Datos Gráfico 9'!$N$3</c:f>
              <c:strCache>
                <c:ptCount val="1"/>
                <c:pt idx="0">
                  <c:v>1985-2018</c:v>
                </c:pt>
              </c:strCache>
            </c:strRef>
          </c:tx>
          <c:spPr>
            <a:solidFill>
              <a:srgbClr val="83082A"/>
            </a:solidFill>
            <a:ln w="6350">
              <a:noFill/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A9A9A9"/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1-6374-4319-87E2-46F25B070B2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374-4319-87E2-46F25B070B2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374-4319-87E2-46F25B070B2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74-4319-87E2-46F25B070B2C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74-4319-87E2-46F25B070B2C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74-4319-87E2-46F25B070B2C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74-4319-87E2-46F25B070B2C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74-4319-87E2-46F25B070B2C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74-4319-87E2-46F25B070B2C}"/>
              </c:ext>
            </c:extLst>
          </c:dPt>
          <c:dPt>
            <c:idx val="5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374-4319-87E2-46F25B070B2C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374-4319-87E2-46F25B070B2C}"/>
              </c:ext>
            </c:extLst>
          </c:dPt>
          <c:cat>
            <c:strRef>
              <c:f>'Datos Gráfico 9'!$J$4:$J$23</c:f>
              <c:strCache>
                <c:ptCount val="20"/>
                <c:pt idx="0">
                  <c:v>Castilla y León</c:v>
                </c:pt>
                <c:pt idx="1">
                  <c:v>P. de Asturias</c:v>
                </c:pt>
                <c:pt idx="2">
                  <c:v>Castilla-La Mancha</c:v>
                </c:pt>
                <c:pt idx="3">
                  <c:v>Aragón</c:v>
                </c:pt>
                <c:pt idx="4">
                  <c:v>Cantabria</c:v>
                </c:pt>
                <c:pt idx="5">
                  <c:v>Galicia</c:v>
                </c:pt>
                <c:pt idx="6">
                  <c:v>Cataluña</c:v>
                </c:pt>
                <c:pt idx="7">
                  <c:v>España</c:v>
                </c:pt>
                <c:pt idx="8">
                  <c:v>País Vasco</c:v>
                </c:pt>
                <c:pt idx="9">
                  <c:v>C. F. de Navarra</c:v>
                </c:pt>
                <c:pt idx="10">
                  <c:v>Extremadura</c:v>
                </c:pt>
                <c:pt idx="11">
                  <c:v>C. de Madrid</c:v>
                </c:pt>
                <c:pt idx="12">
                  <c:v>Andalucía</c:v>
                </c:pt>
                <c:pt idx="13">
                  <c:v>C. Valenciana</c:v>
                </c:pt>
                <c:pt idx="14">
                  <c:v>La Rioja</c:v>
                </c:pt>
                <c:pt idx="15">
                  <c:v>C. a. de Melilla</c:v>
                </c:pt>
                <c:pt idx="16">
                  <c:v>I. Balears</c:v>
                </c:pt>
                <c:pt idx="17">
                  <c:v>Canarias</c:v>
                </c:pt>
                <c:pt idx="18">
                  <c:v>R. de Murcia</c:v>
                </c:pt>
                <c:pt idx="19">
                  <c:v>C. a. de Ceuta</c:v>
                </c:pt>
              </c:strCache>
            </c:strRef>
          </c:cat>
          <c:val>
            <c:numRef>
              <c:f>'Datos Gráfico 9'!$N$4:$N$23</c:f>
              <c:numCache>
                <c:formatCode>0.00</c:formatCode>
                <c:ptCount val="20"/>
                <c:pt idx="0">
                  <c:v>453.44553343118599</c:v>
                </c:pt>
                <c:pt idx="1">
                  <c:v>448.82575337981882</c:v>
                </c:pt>
                <c:pt idx="2">
                  <c:v>447.39235633649275</c:v>
                </c:pt>
                <c:pt idx="3">
                  <c:v>409.00663087606188</c:v>
                </c:pt>
                <c:pt idx="4">
                  <c:v>403.36370053068055</c:v>
                </c:pt>
                <c:pt idx="5">
                  <c:v>375.32020134910778</c:v>
                </c:pt>
                <c:pt idx="6">
                  <c:v>310.67929524593092</c:v>
                </c:pt>
                <c:pt idx="7">
                  <c:v>293.30879317460864</c:v>
                </c:pt>
                <c:pt idx="8">
                  <c:v>276.01220009803689</c:v>
                </c:pt>
                <c:pt idx="9">
                  <c:v>259.31749581376096</c:v>
                </c:pt>
                <c:pt idx="10">
                  <c:v>258.01073690956059</c:v>
                </c:pt>
                <c:pt idx="11">
                  <c:v>257.09192906184597</c:v>
                </c:pt>
                <c:pt idx="12">
                  <c:v>239.86530105712407</c:v>
                </c:pt>
                <c:pt idx="13">
                  <c:v>238.89139860129166</c:v>
                </c:pt>
                <c:pt idx="14">
                  <c:v>226.07218068687877</c:v>
                </c:pt>
                <c:pt idx="15">
                  <c:v>211.27351969420701</c:v>
                </c:pt>
                <c:pt idx="16">
                  <c:v>209.31913293202859</c:v>
                </c:pt>
                <c:pt idx="17">
                  <c:v>196.40625697702234</c:v>
                </c:pt>
                <c:pt idx="18">
                  <c:v>180.66619835886078</c:v>
                </c:pt>
                <c:pt idx="19">
                  <c:v>155.39165843451309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74-4319-87E2-46F25B070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69196288"/>
        <c:axId val="650275072"/>
      </c:barChart>
      <c:catAx>
        <c:axId val="669196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s-ES"/>
          </a:p>
        </c:txPr>
        <c:crossAx val="650275072"/>
        <c:crosses val="autoZero"/>
        <c:auto val="1"/>
        <c:lblAlgn val="ctr"/>
        <c:lblOffset val="100"/>
        <c:tickLblSkip val="1"/>
        <c:noMultiLvlLbl val="0"/>
      </c:catAx>
      <c:valAx>
        <c:axId val="65027507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A9A9A9">
                  <a:lumMod val="40000"/>
                  <a:lumOff val="60000"/>
                </a:srgbClr>
              </a:solidFill>
            </a:ln>
          </c:spPr>
        </c:majorGridlines>
        <c:numFmt formatCode="#,##0" sourceLinked="0"/>
        <c:majorTickMark val="none"/>
        <c:minorTickMark val="none"/>
        <c:tickLblPos val="high"/>
        <c:spPr>
          <a:ln w="9525">
            <a:noFill/>
          </a:ln>
        </c:spPr>
        <c:crossAx val="669196288"/>
        <c:crosses val="autoZero"/>
        <c:crossBetween val="between"/>
        <c:majorUnit val="250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" panose="020B0604020202020204" pitchFamily="34" charset="0"/>
          <a:ea typeface="Tahoma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62'!$G$3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'Datos Gráfico 62'!$A$4:$A$11</c:f>
              <c:strCache>
                <c:ptCount val="8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14-15</c:v>
                </c:pt>
                <c:pt idx="4">
                  <c:v>15-16</c:v>
                </c:pt>
                <c:pt idx="5">
                  <c:v>16-17</c:v>
                </c:pt>
                <c:pt idx="6">
                  <c:v>17-18</c:v>
                </c:pt>
                <c:pt idx="7">
                  <c:v>18-19</c:v>
                </c:pt>
              </c:strCache>
            </c:strRef>
          </c:cat>
          <c:val>
            <c:numRef>
              <c:f>'Datos Gráfico 62'!$G$4:$G$11</c:f>
              <c:numCache>
                <c:formatCode>#,##0\ "€"</c:formatCode>
                <c:ptCount val="8"/>
                <c:pt idx="0">
                  <c:v>68.141369999999995</c:v>
                </c:pt>
                <c:pt idx="1">
                  <c:v>67.99494</c:v>
                </c:pt>
                <c:pt idx="2">
                  <c:v>73.974689999999995</c:v>
                </c:pt>
                <c:pt idx="3">
                  <c:v>66.197299999999998</c:v>
                </c:pt>
                <c:pt idx="4">
                  <c:v>62.138559999999998</c:v>
                </c:pt>
                <c:pt idx="5">
                  <c:v>57.126150000000003</c:v>
                </c:pt>
                <c:pt idx="6">
                  <c:v>55.719900000000003</c:v>
                </c:pt>
                <c:pt idx="7">
                  <c:v>64.042699999999996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3-4F50-B87B-615A0EB33AA7}"/>
            </c:ext>
          </c:extLst>
        </c:ser>
        <c:ser>
          <c:idx val="1"/>
          <c:order val="1"/>
          <c:tx>
            <c:strRef>
              <c:f>'Datos Gráfico 62'!$H$3</c:f>
              <c:strCache>
                <c:ptCount val="1"/>
                <c:pt idx="0">
                  <c:v>Estimado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75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  <a:effectLst/>
            </c:spPr>
          </c:marker>
          <c:cat>
            <c:strRef>
              <c:f>'Datos Gráfico 62'!$A$4:$A$11</c:f>
              <c:strCache>
                <c:ptCount val="8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14-15</c:v>
                </c:pt>
                <c:pt idx="4">
                  <c:v>15-16</c:v>
                </c:pt>
                <c:pt idx="5">
                  <c:v>16-17</c:v>
                </c:pt>
                <c:pt idx="6">
                  <c:v>17-18</c:v>
                </c:pt>
                <c:pt idx="7">
                  <c:v>18-19</c:v>
                </c:pt>
              </c:strCache>
            </c:strRef>
          </c:cat>
          <c:val>
            <c:numRef>
              <c:f>'Datos Gráfico 62'!$H$4:$H$11</c:f>
              <c:numCache>
                <c:formatCode>#,##0\ "€"</c:formatCode>
                <c:ptCount val="8"/>
                <c:pt idx="0">
                  <c:v>66.116159999999994</c:v>
                </c:pt>
                <c:pt idx="1">
                  <c:v>66.894360000000006</c:v>
                </c:pt>
                <c:pt idx="2">
                  <c:v>69.490160000000003</c:v>
                </c:pt>
                <c:pt idx="3">
                  <c:v>64.017309999999995</c:v>
                </c:pt>
                <c:pt idx="4">
                  <c:v>57.452509999999997</c:v>
                </c:pt>
                <c:pt idx="5">
                  <c:v>55.819409999999998</c:v>
                </c:pt>
                <c:pt idx="6">
                  <c:v>56.14828</c:v>
                </c:pt>
                <c:pt idx="7">
                  <c:v>58.174610000000001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3-4F50-B87B-615A0EB33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940048"/>
        <c:axId val="607943656"/>
      </c:lineChart>
      <c:catAx>
        <c:axId val="60794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943656"/>
        <c:crosses val="autoZero"/>
        <c:auto val="1"/>
        <c:lblAlgn val="ctr"/>
        <c:lblOffset val="100"/>
        <c:noMultiLvlLbl val="0"/>
      </c:catAx>
      <c:valAx>
        <c:axId val="60794365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94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63'!$A$4</c:f>
              <c:strCache>
                <c:ptCount val="1"/>
                <c:pt idx="0">
                  <c:v>Quintil 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63'!$B$4:$E$4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92.567922686660026</c:v>
                </c:pt>
                <c:pt idx="2">
                  <c:v>89.177997084165639</c:v>
                </c:pt>
                <c:pt idx="3">
                  <c:v>88.965703880270937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3-49D8-B2C5-01BCD9AF405E}"/>
            </c:ext>
          </c:extLst>
        </c:ser>
        <c:ser>
          <c:idx val="1"/>
          <c:order val="1"/>
          <c:tx>
            <c:strRef>
              <c:f>'Datos Gráfico 63'!$A$5</c:f>
              <c:strCache>
                <c:ptCount val="1"/>
                <c:pt idx="0">
                  <c:v>Quintil 2</c:v>
                </c:pt>
              </c:strCache>
            </c:strRef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63'!$B$5:$E$5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92.650447362895633</c:v>
                </c:pt>
                <c:pt idx="2">
                  <c:v>95.568644829564747</c:v>
                </c:pt>
                <c:pt idx="3">
                  <c:v>102.96680893390524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3-49D8-B2C5-01BCD9AF405E}"/>
            </c:ext>
          </c:extLst>
        </c:ser>
        <c:ser>
          <c:idx val="2"/>
          <c:order val="2"/>
          <c:tx>
            <c:strRef>
              <c:f>'Datos Gráfico 63'!$A$6</c:f>
              <c:strCache>
                <c:ptCount val="1"/>
                <c:pt idx="0">
                  <c:v>Quintil 3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63'!$B$6:$E$6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93.450629010869108</c:v>
                </c:pt>
                <c:pt idx="2">
                  <c:v>95.156606790590416</c:v>
                </c:pt>
                <c:pt idx="3">
                  <c:v>106.53707859607849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3-49D8-B2C5-01BCD9AF405E}"/>
            </c:ext>
          </c:extLst>
        </c:ser>
        <c:ser>
          <c:idx val="3"/>
          <c:order val="3"/>
          <c:tx>
            <c:strRef>
              <c:f>'Datos Gráfico 63'!$A$7</c:f>
              <c:strCache>
                <c:ptCount val="1"/>
                <c:pt idx="0">
                  <c:v>Quintil 4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63'!$B$7:$E$7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94.188623218455803</c:v>
                </c:pt>
                <c:pt idx="2">
                  <c:v>93.808670404755389</c:v>
                </c:pt>
                <c:pt idx="3">
                  <c:v>108.33898458385877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43-49D8-B2C5-01BCD9AF405E}"/>
            </c:ext>
          </c:extLst>
        </c:ser>
        <c:ser>
          <c:idx val="4"/>
          <c:order val="4"/>
          <c:tx>
            <c:strRef>
              <c:f>'Datos Gráfico 63'!$A$8</c:f>
              <c:strCache>
                <c:ptCount val="1"/>
                <c:pt idx="0">
                  <c:v>Quintil 5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63'!$B$3:$E$3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63'!$B$8:$E$8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97.771423547647089</c:v>
                </c:pt>
                <c:pt idx="2">
                  <c:v>96.303700876577224</c:v>
                </c:pt>
                <c:pt idx="3">
                  <c:v>117.72536460561187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43-49D8-B2C5-01BCD9AF4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59440"/>
        <c:axId val="490758128"/>
      </c:lineChart>
      <c:catAx>
        <c:axId val="49075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0758128"/>
        <c:crosses val="autoZero"/>
        <c:auto val="1"/>
        <c:lblAlgn val="ctr"/>
        <c:lblOffset val="100"/>
        <c:noMultiLvlLbl val="0"/>
      </c:catAx>
      <c:valAx>
        <c:axId val="490758128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075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'Datos Gráfico 63'!$A$4</c:f>
              <c:strCache>
                <c:ptCount val="1"/>
                <c:pt idx="0">
                  <c:v>Quintil 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63'!$H$3:$K$3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63'!$H$4:$K$4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82.701789609010333</c:v>
                </c:pt>
                <c:pt idx="2">
                  <c:v>79.906388363345954</c:v>
                </c:pt>
                <c:pt idx="3">
                  <c:v>84.231939305556509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4-4E8C-9B71-10378091700E}"/>
            </c:ext>
          </c:extLst>
        </c:ser>
        <c:ser>
          <c:idx val="1"/>
          <c:order val="1"/>
          <c:tx>
            <c:strRef>
              <c:f>'Datos Gráfico 63'!$A$5</c:f>
              <c:strCache>
                <c:ptCount val="1"/>
                <c:pt idx="0">
                  <c:v>Quintil 2</c:v>
                </c:pt>
              </c:strCache>
            </c:strRef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63'!$H$3:$K$3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63'!$H$5:$K$5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78.433790720354679</c:v>
                </c:pt>
                <c:pt idx="2">
                  <c:v>74.991158807956154</c:v>
                </c:pt>
                <c:pt idx="3">
                  <c:v>82.747607438447773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4-4E8C-9B71-10378091700E}"/>
            </c:ext>
          </c:extLst>
        </c:ser>
        <c:ser>
          <c:idx val="2"/>
          <c:order val="2"/>
          <c:tx>
            <c:strRef>
              <c:f>'Datos Gráfico 63'!$A$6</c:f>
              <c:strCache>
                <c:ptCount val="1"/>
                <c:pt idx="0">
                  <c:v>Quintil 3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63'!$H$3:$K$3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63'!$H$6:$K$6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73.989927626501284</c:v>
                </c:pt>
                <c:pt idx="2">
                  <c:v>71.050797981576011</c:v>
                </c:pt>
                <c:pt idx="3">
                  <c:v>80.41725059690647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4-4E8C-9B71-10378091700E}"/>
            </c:ext>
          </c:extLst>
        </c:ser>
        <c:ser>
          <c:idx val="3"/>
          <c:order val="3"/>
          <c:tx>
            <c:strRef>
              <c:f>'Datos Gráfico 63'!$A$7</c:f>
              <c:strCache>
                <c:ptCount val="1"/>
                <c:pt idx="0">
                  <c:v>Quintil 4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63'!$H$3:$K$3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63'!$H$7:$K$7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72.959656104411266</c:v>
                </c:pt>
                <c:pt idx="2">
                  <c:v>70.218530501218552</c:v>
                </c:pt>
                <c:pt idx="3">
                  <c:v>81.476255051912347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64-4E8C-9B71-10378091700E}"/>
            </c:ext>
          </c:extLst>
        </c:ser>
        <c:ser>
          <c:idx val="4"/>
          <c:order val="4"/>
          <c:tx>
            <c:strRef>
              <c:f>'Datos Gráfico 63'!$A$8</c:f>
              <c:strCache>
                <c:ptCount val="1"/>
                <c:pt idx="0">
                  <c:v>Quintil 5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'Datos Gráfico 63'!$H$3:$K$3</c:f>
              <c:strCache>
                <c:ptCount val="4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</c:strCache>
            </c:strRef>
          </c:cat>
          <c:val>
            <c:numRef>
              <c:f>'Datos Gráfico 63'!$H$8:$K$8</c:f>
              <c:numCache>
                <c:formatCode>0.0</c:formatCode>
                <c:ptCount val="4"/>
                <c:pt idx="0" formatCode="General">
                  <c:v>100</c:v>
                </c:pt>
                <c:pt idx="1">
                  <c:v>77.134277695985944</c:v>
                </c:pt>
                <c:pt idx="2">
                  <c:v>79.649291728010553</c:v>
                </c:pt>
                <c:pt idx="3">
                  <c:v>104.12236377524174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64-4E8C-9B71-103780917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59440"/>
        <c:axId val="490758128"/>
      </c:lineChart>
      <c:catAx>
        <c:axId val="49075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0758128"/>
        <c:crosses val="autoZero"/>
        <c:auto val="1"/>
        <c:lblAlgn val="ctr"/>
        <c:lblOffset val="100"/>
        <c:noMultiLvlLbl val="0"/>
      </c:catAx>
      <c:valAx>
        <c:axId val="490758128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0759440"/>
        <c:crosses val="autoZero"/>
        <c:crossBetween val="between"/>
        <c:majorUnit val="1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9718807694131"/>
          <c:y val="6.4814814814814811E-2"/>
          <c:w val="0.87324275848284494"/>
          <c:h val="0.77128098571011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'Coef por quintiles'!#REF!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'Coef por quintiles'!#REF!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32-4883-9631-6DD667036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253135"/>
        <c:axId val="623292991"/>
      </c:barChart>
      <c:catAx>
        <c:axId val="681253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Rango</a:t>
                </a:r>
                <a:r>
                  <a:rPr lang="es-ES" baseline="0"/>
                  <a:t> de % de residentes en los vuelos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0.29749890638670168"/>
              <c:y val="0.906458151064450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3292991"/>
        <c:crosses val="autoZero"/>
        <c:auto val="1"/>
        <c:lblAlgn val="ctr"/>
        <c:lblOffset val="100"/>
        <c:noMultiLvlLbl val="0"/>
      </c:catAx>
      <c:valAx>
        <c:axId val="623292991"/>
        <c:scaling>
          <c:orientation val="minMax"/>
          <c:max val="0.35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Efecto de la</a:t>
                </a:r>
                <a:r>
                  <a:rPr lang="es-ES" baseline="0"/>
                  <a:t> subida al 75%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1.0541557305336832E-2"/>
              <c:y val="0.192318460192475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1253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59-4E7F-BDD3-A9EABA0AC772}"/>
              </c:ext>
            </c:extLst>
          </c:dPt>
          <c:dPt>
            <c:idx val="1"/>
            <c:bubble3D val="0"/>
            <c:spPr>
              <a:solidFill>
                <a:srgbClr val="D494A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59-4E7F-BDD3-A9EABA0AC772}"/>
              </c:ext>
            </c:extLst>
          </c:dPt>
          <c:dPt>
            <c:idx val="2"/>
            <c:bubble3D val="0"/>
            <c:spPr>
              <a:solidFill>
                <a:srgbClr val="F3E6E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59-4E7F-BDD3-A9EABA0AC772}"/>
              </c:ext>
            </c:extLst>
          </c:dPt>
          <c:dPt>
            <c:idx val="3"/>
            <c:bubble3D val="0"/>
            <c:spPr>
              <a:solidFill>
                <a:srgbClr val="60626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59-4E7F-BDD3-A9EABA0AC772}"/>
              </c:ext>
            </c:extLst>
          </c:dPt>
          <c:dPt>
            <c:idx val="4"/>
            <c:bubble3D val="0"/>
            <c:spPr>
              <a:solidFill>
                <a:srgbClr val="D9D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459-4E7F-BDD3-A9EABA0AC772}"/>
              </c:ext>
            </c:extLst>
          </c:dPt>
          <c:dLbls>
            <c:dLbl>
              <c:idx val="0"/>
              <c:layout>
                <c:manualLayout>
                  <c:x val="-0.1244840616842568"/>
                  <c:y val="6.948431372549018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121572873506537"/>
                      <c:h val="0.211764705882352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459-4E7F-BDD3-A9EABA0AC772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459-4E7F-BDD3-A9EABA0AC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 66, 67, 68'!$U$20:$U$24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'Datos Gráfico 66, 67, 68'!$V$20:$V$24</c:f>
              <c:numCache>
                <c:formatCode>0.0%</c:formatCode>
                <c:ptCount val="5"/>
                <c:pt idx="0">
                  <c:v>8.4159303224778548E-2</c:v>
                </c:pt>
                <c:pt idx="1">
                  <c:v>0.11408301645175767</c:v>
                </c:pt>
                <c:pt idx="2">
                  <c:v>0.15682599665741542</c:v>
                </c:pt>
                <c:pt idx="3">
                  <c:v>0.23005730243720038</c:v>
                </c:pt>
                <c:pt idx="4">
                  <c:v>0.41487438122884807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59-4E7F-BDD3-A9EABA0AC77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D3-44D3-9605-EFC8FCBA04FA}"/>
              </c:ext>
            </c:extLst>
          </c:dPt>
          <c:dPt>
            <c:idx val="1"/>
            <c:bubble3D val="0"/>
            <c:spPr>
              <a:solidFill>
                <a:srgbClr val="D494A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D3-44D3-9605-EFC8FCBA04FA}"/>
              </c:ext>
            </c:extLst>
          </c:dPt>
          <c:dPt>
            <c:idx val="2"/>
            <c:bubble3D val="0"/>
            <c:spPr>
              <a:solidFill>
                <a:srgbClr val="F3E6E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D3-44D3-9605-EFC8FCBA04FA}"/>
              </c:ext>
            </c:extLst>
          </c:dPt>
          <c:dPt>
            <c:idx val="3"/>
            <c:bubble3D val="0"/>
            <c:spPr>
              <a:solidFill>
                <a:srgbClr val="60626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DD3-44D3-9605-EFC8FCBA04FA}"/>
              </c:ext>
            </c:extLst>
          </c:dPt>
          <c:dPt>
            <c:idx val="4"/>
            <c:bubble3D val="0"/>
            <c:spPr>
              <a:solidFill>
                <a:srgbClr val="D9D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DD3-44D3-9605-EFC8FCBA04FA}"/>
              </c:ext>
            </c:extLst>
          </c:dPt>
          <c:dLbls>
            <c:dLbl>
              <c:idx val="0"/>
              <c:layout>
                <c:manualLayout>
                  <c:x val="-0.1447170636879147"/>
                  <c:y val="6.43970269408576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893419860520656"/>
                      <c:h val="0.225813008130081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DD3-44D3-9605-EFC8FCBA04FA}"/>
                </c:ext>
              </c:extLst>
            </c:dLbl>
            <c:dLbl>
              <c:idx val="1"/>
              <c:layout>
                <c:manualLayout>
                  <c:x val="-0.1508624968509297"/>
                  <c:y val="0.1353529411764705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79237576582709"/>
                      <c:h val="0.228164379084967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DD3-44D3-9605-EFC8FCBA04F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DD3-44D3-9605-EFC8FCBA0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 66, 67, 68'!$U$4:$U$8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'Datos Gráfico 66, 67, 68'!$AB$4:$AB$8</c:f>
              <c:numCache>
                <c:formatCode>0.0%</c:formatCode>
                <c:ptCount val="5"/>
                <c:pt idx="0">
                  <c:v>8.5098757321465435E-2</c:v>
                </c:pt>
                <c:pt idx="1">
                  <c:v>9.1058406428680044E-2</c:v>
                </c:pt>
                <c:pt idx="2">
                  <c:v>0.12708209664562775</c:v>
                </c:pt>
                <c:pt idx="3">
                  <c:v>0.19863249210034961</c:v>
                </c:pt>
                <c:pt idx="4">
                  <c:v>0.49812824750387713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D3-44D3-9605-EFC8FCBA04F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89-49A4-83D5-6BE2C486976A}"/>
              </c:ext>
            </c:extLst>
          </c:dPt>
          <c:dPt>
            <c:idx val="1"/>
            <c:bubble3D val="0"/>
            <c:spPr>
              <a:solidFill>
                <a:srgbClr val="D494A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89-49A4-83D5-6BE2C486976A}"/>
              </c:ext>
            </c:extLst>
          </c:dPt>
          <c:dPt>
            <c:idx val="2"/>
            <c:bubble3D val="0"/>
            <c:spPr>
              <a:solidFill>
                <a:srgbClr val="F3E6E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89-49A4-83D5-6BE2C486976A}"/>
              </c:ext>
            </c:extLst>
          </c:dPt>
          <c:dPt>
            <c:idx val="3"/>
            <c:bubble3D val="0"/>
            <c:spPr>
              <a:solidFill>
                <a:srgbClr val="60626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F89-49A4-83D5-6BE2C486976A}"/>
              </c:ext>
            </c:extLst>
          </c:dPt>
          <c:dPt>
            <c:idx val="4"/>
            <c:bubble3D val="0"/>
            <c:spPr>
              <a:solidFill>
                <a:srgbClr val="D9D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F89-49A4-83D5-6BE2C486976A}"/>
              </c:ext>
            </c:extLst>
          </c:dPt>
          <c:dLbls>
            <c:dLbl>
              <c:idx val="0"/>
              <c:layout>
                <c:manualLayout>
                  <c:x val="-0.14096023225958676"/>
                  <c:y val="7.77445321217917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893426015828148"/>
                      <c:h val="0.217208672086720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F89-49A4-83D5-6BE2C4869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 66, 67, 68'!$U$20:$U$24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'Datos Gráfico 66, 67, 68'!$AB$20:$AB$24</c:f>
              <c:numCache>
                <c:formatCode>0.0%</c:formatCode>
                <c:ptCount val="5"/>
                <c:pt idx="0">
                  <c:v>9.8404486659298546E-2</c:v>
                </c:pt>
                <c:pt idx="1">
                  <c:v>0.11400137363994298</c:v>
                </c:pt>
                <c:pt idx="2">
                  <c:v>0.1511154876289095</c:v>
                </c:pt>
                <c:pt idx="3">
                  <c:v>0.21224261543890674</c:v>
                </c:pt>
                <c:pt idx="4">
                  <c:v>0.42423603663294218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89-49A4-83D5-6BE2C48697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 sz="1400" b="1">
          <a:latin typeface="Century Gothic" panose="020B0502020202020204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1-40A1-A290-0BC62DCC6124}"/>
              </c:ext>
            </c:extLst>
          </c:dPt>
          <c:dPt>
            <c:idx val="1"/>
            <c:bubble3D val="0"/>
            <c:spPr>
              <a:solidFill>
                <a:srgbClr val="D494A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21-40A1-A290-0BC62DCC6124}"/>
              </c:ext>
            </c:extLst>
          </c:dPt>
          <c:dPt>
            <c:idx val="2"/>
            <c:bubble3D val="0"/>
            <c:spPr>
              <a:solidFill>
                <a:srgbClr val="F3E6E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21-40A1-A290-0BC62DCC6124}"/>
              </c:ext>
            </c:extLst>
          </c:dPt>
          <c:dPt>
            <c:idx val="3"/>
            <c:bubble3D val="0"/>
            <c:spPr>
              <a:solidFill>
                <a:srgbClr val="60626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21-40A1-A290-0BC62DCC6124}"/>
              </c:ext>
            </c:extLst>
          </c:dPt>
          <c:dPt>
            <c:idx val="4"/>
            <c:bubble3D val="0"/>
            <c:spPr>
              <a:solidFill>
                <a:srgbClr val="D9D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121-40A1-A290-0BC62DCC6124}"/>
              </c:ext>
            </c:extLst>
          </c:dPt>
          <c:dLbls>
            <c:dLbl>
              <c:idx val="0"/>
              <c:layout>
                <c:manualLayout>
                  <c:x val="-0.19316450722517137"/>
                  <c:y val="6.224576558265582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12326618775781"/>
                      <c:h val="0.264532520325203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121-40A1-A290-0BC62DCC6124}"/>
                </c:ext>
              </c:extLst>
            </c:dLbl>
            <c:dLbl>
              <c:idx val="1"/>
              <c:layout>
                <c:manualLayout>
                  <c:x val="-0.1508624968509297"/>
                  <c:y val="0.1353529411764705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79237576582709"/>
                      <c:h val="0.228164379084967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121-40A1-A290-0BC62DCC6124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121-40A1-A290-0BC62DCC6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 66, 67, 68'!$U$4:$U$8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'Datos Gráfico 66, 67, 68'!$V$4:$V$8</c:f>
              <c:numCache>
                <c:formatCode>0.0%</c:formatCode>
                <c:ptCount val="5"/>
                <c:pt idx="0">
                  <c:v>8.5147648124737338E-2</c:v>
                </c:pt>
                <c:pt idx="1">
                  <c:v>0.11170450455304481</c:v>
                </c:pt>
                <c:pt idx="2">
                  <c:v>0.15427995549522336</c:v>
                </c:pt>
                <c:pt idx="3">
                  <c:v>0.22069369615958417</c:v>
                </c:pt>
                <c:pt idx="4">
                  <c:v>0.42817419566741044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21-40A1-A290-0BC62DCC612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'Datos Gráfico 66, 67, 68'!$C$2</c:f>
              <c:strCache>
                <c:ptCount val="1"/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'Datos Gráfico 66, 67, 68'!$A$4:$A$103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66, 67, 68'!$L$4:$L$103</c:f>
              <c:numCache>
                <c:formatCode>#,##0\ "€"</c:formatCode>
                <c:ptCount val="100"/>
                <c:pt idx="0">
                  <c:v>1317296</c:v>
                </c:pt>
                <c:pt idx="1">
                  <c:v>748828.4</c:v>
                </c:pt>
                <c:pt idx="2">
                  <c:v>736727.1</c:v>
                </c:pt>
                <c:pt idx="3">
                  <c:v>701192.8</c:v>
                </c:pt>
                <c:pt idx="4">
                  <c:v>1010468</c:v>
                </c:pt>
                <c:pt idx="5">
                  <c:v>1162097</c:v>
                </c:pt>
                <c:pt idx="6">
                  <c:v>1056867</c:v>
                </c:pt>
                <c:pt idx="7">
                  <c:v>902889.4</c:v>
                </c:pt>
                <c:pt idx="8">
                  <c:v>866536.2</c:v>
                </c:pt>
                <c:pt idx="9">
                  <c:v>842234.2</c:v>
                </c:pt>
                <c:pt idx="10">
                  <c:v>897592.7</c:v>
                </c:pt>
                <c:pt idx="11">
                  <c:v>930158.7</c:v>
                </c:pt>
                <c:pt idx="12">
                  <c:v>760584.8</c:v>
                </c:pt>
                <c:pt idx="13">
                  <c:v>792201.1</c:v>
                </c:pt>
                <c:pt idx="14">
                  <c:v>842344.1</c:v>
                </c:pt>
                <c:pt idx="15">
                  <c:v>869186.5</c:v>
                </c:pt>
                <c:pt idx="16">
                  <c:v>808469.2</c:v>
                </c:pt>
                <c:pt idx="17">
                  <c:v>857811.6</c:v>
                </c:pt>
                <c:pt idx="18">
                  <c:v>887222.3</c:v>
                </c:pt>
                <c:pt idx="19">
                  <c:v>920126.2</c:v>
                </c:pt>
                <c:pt idx="20">
                  <c:v>860250.4</c:v>
                </c:pt>
                <c:pt idx="21">
                  <c:v>702930.9</c:v>
                </c:pt>
                <c:pt idx="22">
                  <c:v>868417</c:v>
                </c:pt>
                <c:pt idx="23">
                  <c:v>895009.3</c:v>
                </c:pt>
                <c:pt idx="24">
                  <c:v>870329.5</c:v>
                </c:pt>
                <c:pt idx="25">
                  <c:v>787427.8</c:v>
                </c:pt>
                <c:pt idx="26">
                  <c:v>743044.6</c:v>
                </c:pt>
                <c:pt idx="27">
                  <c:v>963866.4</c:v>
                </c:pt>
                <c:pt idx="28">
                  <c:v>909929.2</c:v>
                </c:pt>
                <c:pt idx="29">
                  <c:v>952398.4</c:v>
                </c:pt>
                <c:pt idx="30">
                  <c:v>969795.8</c:v>
                </c:pt>
                <c:pt idx="31">
                  <c:v>965127.2</c:v>
                </c:pt>
                <c:pt idx="32">
                  <c:v>1098602</c:v>
                </c:pt>
                <c:pt idx="33">
                  <c:v>1003315</c:v>
                </c:pt>
                <c:pt idx="34">
                  <c:v>1106765</c:v>
                </c:pt>
                <c:pt idx="35">
                  <c:v>1111294</c:v>
                </c:pt>
                <c:pt idx="36">
                  <c:v>1136720</c:v>
                </c:pt>
                <c:pt idx="37">
                  <c:v>1068119</c:v>
                </c:pt>
                <c:pt idx="38">
                  <c:v>1118088</c:v>
                </c:pt>
                <c:pt idx="39">
                  <c:v>1033738</c:v>
                </c:pt>
                <c:pt idx="40">
                  <c:v>1131110</c:v>
                </c:pt>
                <c:pt idx="41">
                  <c:v>1118652</c:v>
                </c:pt>
                <c:pt idx="42">
                  <c:v>1211354</c:v>
                </c:pt>
                <c:pt idx="43">
                  <c:v>1212405</c:v>
                </c:pt>
                <c:pt idx="44">
                  <c:v>1184705</c:v>
                </c:pt>
                <c:pt idx="45">
                  <c:v>1241710</c:v>
                </c:pt>
                <c:pt idx="46">
                  <c:v>1206735</c:v>
                </c:pt>
                <c:pt idx="47">
                  <c:v>1265518</c:v>
                </c:pt>
                <c:pt idx="48">
                  <c:v>1326866</c:v>
                </c:pt>
                <c:pt idx="49">
                  <c:v>1353437</c:v>
                </c:pt>
                <c:pt idx="50">
                  <c:v>1327215</c:v>
                </c:pt>
                <c:pt idx="51">
                  <c:v>1317686</c:v>
                </c:pt>
                <c:pt idx="52">
                  <c:v>1393120</c:v>
                </c:pt>
                <c:pt idx="53">
                  <c:v>1377082</c:v>
                </c:pt>
                <c:pt idx="54">
                  <c:v>1410100</c:v>
                </c:pt>
                <c:pt idx="55">
                  <c:v>1455062</c:v>
                </c:pt>
                <c:pt idx="56">
                  <c:v>1532263</c:v>
                </c:pt>
                <c:pt idx="57">
                  <c:v>1544457</c:v>
                </c:pt>
                <c:pt idx="58">
                  <c:v>1551419</c:v>
                </c:pt>
                <c:pt idx="59">
                  <c:v>1586219</c:v>
                </c:pt>
                <c:pt idx="60">
                  <c:v>1529965</c:v>
                </c:pt>
                <c:pt idx="61">
                  <c:v>1605427</c:v>
                </c:pt>
                <c:pt idx="62">
                  <c:v>1717985</c:v>
                </c:pt>
                <c:pt idx="63">
                  <c:v>1743553</c:v>
                </c:pt>
                <c:pt idx="64">
                  <c:v>1746037</c:v>
                </c:pt>
                <c:pt idx="65">
                  <c:v>1777540</c:v>
                </c:pt>
                <c:pt idx="66">
                  <c:v>1867882</c:v>
                </c:pt>
                <c:pt idx="67">
                  <c:v>1869044</c:v>
                </c:pt>
                <c:pt idx="68">
                  <c:v>1942681</c:v>
                </c:pt>
                <c:pt idx="69">
                  <c:v>2021554</c:v>
                </c:pt>
                <c:pt idx="70">
                  <c:v>2110669</c:v>
                </c:pt>
                <c:pt idx="71">
                  <c:v>2137382</c:v>
                </c:pt>
                <c:pt idx="72">
                  <c:v>2228135</c:v>
                </c:pt>
                <c:pt idx="73">
                  <c:v>2287815</c:v>
                </c:pt>
                <c:pt idx="74">
                  <c:v>2236361</c:v>
                </c:pt>
                <c:pt idx="75">
                  <c:v>2438783</c:v>
                </c:pt>
                <c:pt idx="76">
                  <c:v>2497276</c:v>
                </c:pt>
                <c:pt idx="77">
                  <c:v>2638025</c:v>
                </c:pt>
                <c:pt idx="78">
                  <c:v>2632613</c:v>
                </c:pt>
                <c:pt idx="79">
                  <c:v>2777682</c:v>
                </c:pt>
                <c:pt idx="80">
                  <c:v>2913116</c:v>
                </c:pt>
                <c:pt idx="81">
                  <c:v>2960116</c:v>
                </c:pt>
                <c:pt idx="82">
                  <c:v>3189546</c:v>
                </c:pt>
                <c:pt idx="83">
                  <c:v>3257897</c:v>
                </c:pt>
                <c:pt idx="84">
                  <c:v>3380279</c:v>
                </c:pt>
                <c:pt idx="85">
                  <c:v>3463976</c:v>
                </c:pt>
                <c:pt idx="86">
                  <c:v>3597327</c:v>
                </c:pt>
                <c:pt idx="87">
                  <c:v>3795099</c:v>
                </c:pt>
                <c:pt idx="88">
                  <c:v>3987344</c:v>
                </c:pt>
                <c:pt idx="89">
                  <c:v>4220586</c:v>
                </c:pt>
                <c:pt idx="90">
                  <c:v>4512004</c:v>
                </c:pt>
                <c:pt idx="91">
                  <c:v>4848375</c:v>
                </c:pt>
                <c:pt idx="92">
                  <c:v>5072388</c:v>
                </c:pt>
                <c:pt idx="93">
                  <c:v>5497457</c:v>
                </c:pt>
                <c:pt idx="94">
                  <c:v>5749125</c:v>
                </c:pt>
                <c:pt idx="95">
                  <c:v>6424912</c:v>
                </c:pt>
                <c:pt idx="96">
                  <c:v>7236812</c:v>
                </c:pt>
                <c:pt idx="97">
                  <c:v>8198459</c:v>
                </c:pt>
                <c:pt idx="98">
                  <c:v>9336807</c:v>
                </c:pt>
                <c:pt idx="99">
                  <c:v>13200000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0-46BF-99C5-FC49C83B0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140072"/>
        <c:axId val="686137120"/>
      </c:areaChart>
      <c:catAx>
        <c:axId val="68614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6137120"/>
        <c:crosses val="autoZero"/>
        <c:auto val="1"/>
        <c:lblAlgn val="ctr"/>
        <c:lblOffset val="100"/>
        <c:tickLblSkip val="1"/>
        <c:noMultiLvlLbl val="0"/>
      </c:catAx>
      <c:valAx>
        <c:axId val="6861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6140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'Datos Gráfico 66, 67, 68'!$C$2</c:f>
              <c:strCache>
                <c:ptCount val="1"/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'Datos Gráfico 66, 67, 68'!$A$4:$A$103</c:f>
              <c:numCache>
                <c:formatCode>General</c:formatCode>
                <c:ptCount val="100"/>
                <c:pt idx="0">
                  <c:v>1</c:v>
                </c:pt>
                <c:pt idx="9">
                  <c:v>10</c:v>
                </c:pt>
                <c:pt idx="19">
                  <c:v>20</c:v>
                </c:pt>
                <c:pt idx="29">
                  <c:v>30</c:v>
                </c:pt>
                <c:pt idx="39">
                  <c:v>40</c:v>
                </c:pt>
                <c:pt idx="49">
                  <c:v>50</c:v>
                </c:pt>
                <c:pt idx="59">
                  <c:v>60</c:v>
                </c:pt>
                <c:pt idx="69">
                  <c:v>70</c:v>
                </c:pt>
                <c:pt idx="79">
                  <c:v>80</c:v>
                </c:pt>
                <c:pt idx="89">
                  <c:v>90</c:v>
                </c:pt>
                <c:pt idx="99">
                  <c:v>100</c:v>
                </c:pt>
              </c:numCache>
            </c:numRef>
          </c:cat>
          <c:val>
            <c:numRef>
              <c:f>'Datos Gráfico 66, 67, 68'!$L$109:$L$208</c:f>
              <c:numCache>
                <c:formatCode>#,##0\ "€"</c:formatCode>
                <c:ptCount val="100"/>
                <c:pt idx="0">
                  <c:v>856786.8</c:v>
                </c:pt>
                <c:pt idx="1">
                  <c:v>530073.1</c:v>
                </c:pt>
                <c:pt idx="2">
                  <c:v>526292.4</c:v>
                </c:pt>
                <c:pt idx="3">
                  <c:v>746219.7</c:v>
                </c:pt>
                <c:pt idx="4">
                  <c:v>807111.8</c:v>
                </c:pt>
                <c:pt idx="5">
                  <c:v>729102.1</c:v>
                </c:pt>
                <c:pt idx="6">
                  <c:v>624202.9</c:v>
                </c:pt>
                <c:pt idx="7">
                  <c:v>630266</c:v>
                </c:pt>
                <c:pt idx="8">
                  <c:v>587391.6</c:v>
                </c:pt>
                <c:pt idx="9">
                  <c:v>610430.9</c:v>
                </c:pt>
                <c:pt idx="10">
                  <c:v>595911.69999999995</c:v>
                </c:pt>
                <c:pt idx="11">
                  <c:v>626838.80000000005</c:v>
                </c:pt>
                <c:pt idx="12">
                  <c:v>594976.80000000005</c:v>
                </c:pt>
                <c:pt idx="13">
                  <c:v>574159.30000000005</c:v>
                </c:pt>
                <c:pt idx="14">
                  <c:v>619266.6</c:v>
                </c:pt>
                <c:pt idx="15">
                  <c:v>620296.6</c:v>
                </c:pt>
                <c:pt idx="16">
                  <c:v>466849.5</c:v>
                </c:pt>
                <c:pt idx="17">
                  <c:v>590228.30000000005</c:v>
                </c:pt>
                <c:pt idx="18">
                  <c:v>664856</c:v>
                </c:pt>
                <c:pt idx="19">
                  <c:v>630897.30000000005</c:v>
                </c:pt>
                <c:pt idx="20">
                  <c:v>634108.19999999995</c:v>
                </c:pt>
                <c:pt idx="21">
                  <c:v>661948</c:v>
                </c:pt>
                <c:pt idx="22">
                  <c:v>685950.9</c:v>
                </c:pt>
                <c:pt idx="23">
                  <c:v>667212.30000000005</c:v>
                </c:pt>
                <c:pt idx="24">
                  <c:v>694367.2</c:v>
                </c:pt>
                <c:pt idx="25">
                  <c:v>686966.4</c:v>
                </c:pt>
                <c:pt idx="26">
                  <c:v>709921.2</c:v>
                </c:pt>
                <c:pt idx="27">
                  <c:v>695211.4</c:v>
                </c:pt>
                <c:pt idx="28">
                  <c:v>727628.6</c:v>
                </c:pt>
                <c:pt idx="29">
                  <c:v>713713</c:v>
                </c:pt>
                <c:pt idx="30">
                  <c:v>761572.5</c:v>
                </c:pt>
                <c:pt idx="31">
                  <c:v>747643.5</c:v>
                </c:pt>
                <c:pt idx="32">
                  <c:v>722410.1</c:v>
                </c:pt>
                <c:pt idx="33">
                  <c:v>793336.2</c:v>
                </c:pt>
                <c:pt idx="34">
                  <c:v>785412</c:v>
                </c:pt>
                <c:pt idx="35">
                  <c:v>786930.3</c:v>
                </c:pt>
                <c:pt idx="36">
                  <c:v>775188.8</c:v>
                </c:pt>
                <c:pt idx="37">
                  <c:v>783931</c:v>
                </c:pt>
                <c:pt idx="38">
                  <c:v>833960.8</c:v>
                </c:pt>
                <c:pt idx="39">
                  <c:v>766914.1</c:v>
                </c:pt>
                <c:pt idx="40">
                  <c:v>836372.3</c:v>
                </c:pt>
                <c:pt idx="41">
                  <c:v>852759.6</c:v>
                </c:pt>
                <c:pt idx="42">
                  <c:v>892942.7</c:v>
                </c:pt>
                <c:pt idx="43">
                  <c:v>886510.3</c:v>
                </c:pt>
                <c:pt idx="44">
                  <c:v>853672.6</c:v>
                </c:pt>
                <c:pt idx="45">
                  <c:v>913237.3</c:v>
                </c:pt>
                <c:pt idx="46">
                  <c:v>937577.2</c:v>
                </c:pt>
                <c:pt idx="47">
                  <c:v>973318.8</c:v>
                </c:pt>
                <c:pt idx="48">
                  <c:v>981175.8</c:v>
                </c:pt>
                <c:pt idx="49">
                  <c:v>966144.6</c:v>
                </c:pt>
                <c:pt idx="50">
                  <c:v>931505</c:v>
                </c:pt>
                <c:pt idx="51">
                  <c:v>983428.7</c:v>
                </c:pt>
                <c:pt idx="52">
                  <c:v>976581.2</c:v>
                </c:pt>
                <c:pt idx="53">
                  <c:v>981881.5</c:v>
                </c:pt>
                <c:pt idx="54">
                  <c:v>1002863</c:v>
                </c:pt>
                <c:pt idx="55">
                  <c:v>1051329</c:v>
                </c:pt>
                <c:pt idx="56">
                  <c:v>1077401</c:v>
                </c:pt>
                <c:pt idx="57">
                  <c:v>1085552</c:v>
                </c:pt>
                <c:pt idx="58">
                  <c:v>1101003</c:v>
                </c:pt>
                <c:pt idx="59">
                  <c:v>1113400</c:v>
                </c:pt>
                <c:pt idx="60">
                  <c:v>1115441</c:v>
                </c:pt>
                <c:pt idx="61">
                  <c:v>1163563</c:v>
                </c:pt>
                <c:pt idx="62">
                  <c:v>1161604</c:v>
                </c:pt>
                <c:pt idx="63">
                  <c:v>1213019</c:v>
                </c:pt>
                <c:pt idx="64">
                  <c:v>1176667</c:v>
                </c:pt>
                <c:pt idx="65">
                  <c:v>1239361</c:v>
                </c:pt>
                <c:pt idx="66">
                  <c:v>1191925</c:v>
                </c:pt>
                <c:pt idx="67">
                  <c:v>1281227</c:v>
                </c:pt>
                <c:pt idx="68">
                  <c:v>1330449</c:v>
                </c:pt>
                <c:pt idx="69">
                  <c:v>1336304</c:v>
                </c:pt>
                <c:pt idx="70">
                  <c:v>1319169</c:v>
                </c:pt>
                <c:pt idx="71">
                  <c:v>1394698</c:v>
                </c:pt>
                <c:pt idx="72">
                  <c:v>1397118</c:v>
                </c:pt>
                <c:pt idx="73">
                  <c:v>1447432</c:v>
                </c:pt>
                <c:pt idx="74">
                  <c:v>1479807</c:v>
                </c:pt>
                <c:pt idx="75">
                  <c:v>1543842</c:v>
                </c:pt>
                <c:pt idx="76">
                  <c:v>1550483</c:v>
                </c:pt>
                <c:pt idx="77">
                  <c:v>1578930</c:v>
                </c:pt>
                <c:pt idx="78">
                  <c:v>1651921</c:v>
                </c:pt>
                <c:pt idx="79">
                  <c:v>1672569</c:v>
                </c:pt>
                <c:pt idx="80">
                  <c:v>1701141</c:v>
                </c:pt>
                <c:pt idx="81">
                  <c:v>1825247</c:v>
                </c:pt>
                <c:pt idx="82">
                  <c:v>1867377</c:v>
                </c:pt>
                <c:pt idx="83">
                  <c:v>1899793</c:v>
                </c:pt>
                <c:pt idx="84">
                  <c:v>1980014</c:v>
                </c:pt>
                <c:pt idx="85">
                  <c:v>2010715</c:v>
                </c:pt>
                <c:pt idx="86">
                  <c:v>2124825</c:v>
                </c:pt>
                <c:pt idx="87">
                  <c:v>2250313</c:v>
                </c:pt>
                <c:pt idx="88">
                  <c:v>2264289</c:v>
                </c:pt>
                <c:pt idx="89">
                  <c:v>2348607</c:v>
                </c:pt>
                <c:pt idx="90">
                  <c:v>2512255</c:v>
                </c:pt>
                <c:pt idx="91">
                  <c:v>2565305</c:v>
                </c:pt>
                <c:pt idx="92">
                  <c:v>2726217</c:v>
                </c:pt>
                <c:pt idx="93">
                  <c:v>2830881</c:v>
                </c:pt>
                <c:pt idx="94">
                  <c:v>2915153</c:v>
                </c:pt>
                <c:pt idx="95">
                  <c:v>3347976</c:v>
                </c:pt>
                <c:pt idx="96">
                  <c:v>3532704</c:v>
                </c:pt>
                <c:pt idx="97">
                  <c:v>4009282</c:v>
                </c:pt>
                <c:pt idx="98">
                  <c:v>4395630</c:v>
                </c:pt>
                <c:pt idx="99">
                  <c:v>5351345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A-44FA-8847-11B778C2A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140072"/>
        <c:axId val="686137120"/>
      </c:areaChart>
      <c:catAx>
        <c:axId val="68614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6137120"/>
        <c:crosses val="autoZero"/>
        <c:auto val="1"/>
        <c:lblAlgn val="ctr"/>
        <c:lblOffset val="100"/>
        <c:tickLblSkip val="1"/>
        <c:noMultiLvlLbl val="0"/>
      </c:catAx>
      <c:valAx>
        <c:axId val="6861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6140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plotArea>
      <cx:plotAreaRegion>
        <cx:series layoutId="boxWhisker" uniqueId="{782C9612-881D-4CBF-A8E9-E8655C0F33A7}">
          <cx:tx>
            <cx:txData>
              <cx:f>_xlchart.v1.1</cx:f>
              <cx:v>Bandas</cx:v>
            </cx:txData>
          </cx:tx>
          <cx:dataId val="0"/>
          <cx:layoutPr>
            <cx:visibility meanLine="0" meanMarker="0" nonoutliers="0" outliers="0"/>
            <cx:statistics quartileMethod="exclusive"/>
          </cx:layoutPr>
        </cx:series>
      </cx:plotAreaRegion>
      <cx:axis id="0">
        <cx:catScaling gapWidth="0.7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100"/>
            </a:pPr>
            <a:endParaRPr lang="es-ES" sz="11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endParaRPr>
          </a:p>
        </cx:txPr>
      </cx:axis>
      <cx:axis id="1">
        <cx:valScaling max="0.20000000000000001"/>
        <cx:majorGridlines/>
        <cx:tickLabels/>
        <cx:numFmt formatCode="0%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100"/>
            </a:pPr>
            <a:endParaRPr lang="es-ES" sz="11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_xlchart.v1.5</cx:f>
      </cx:numDim>
    </cx:data>
  </cx:chartData>
  <cx:chart>
    <cx:plotArea>
      <cx:plotAreaRegion>
        <cx:series layoutId="boxWhisker" uniqueId="{782C9612-881D-4CBF-A8E9-E8655C0F33A7}">
          <cx:tx>
            <cx:txData>
              <cx:f>_xlchart.v1.4</cx:f>
              <cx:v>Bandas</cx:v>
            </cx:txData>
          </cx:tx>
          <cx:dataId val="0"/>
          <cx:layoutPr>
            <cx:visibility meanLine="0" meanMarker="0" nonoutliers="0" outliers="0"/>
            <cx:statistics quartileMethod="exclusive"/>
          </cx:layoutPr>
        </cx:series>
      </cx:plotAreaRegion>
      <cx:axis id="0">
        <cx:catScaling gapWidth="0.7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100"/>
            </a:pPr>
            <a:endParaRPr lang="es-ES" sz="11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endParaRPr>
          </a:p>
        </cx:txPr>
      </cx:axis>
      <cx:axis id="1">
        <cx:valScaling max="0.20000000000000001"/>
        <cx:majorGridlines/>
        <cx:tickLabels/>
        <cx:numFmt formatCode="0%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100"/>
            </a:pPr>
            <a:endParaRPr lang="es-ES" sz="11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image" Target="../media/image1.emf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emf"/><Relationship Id="rId4" Type="http://schemas.openxmlformats.org/officeDocument/2006/relationships/chart" Target="../charts/chart3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image" Target="../media/image4.emf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image" Target="../media/image4.emf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gif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4" Type="http://schemas.openxmlformats.org/officeDocument/2006/relationships/chart" Target="../charts/chart8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78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6" Type="http://schemas.openxmlformats.org/officeDocument/2006/relationships/chart" Target="../charts/chart99.xml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4" Type="http://schemas.openxmlformats.org/officeDocument/2006/relationships/chart" Target="../charts/chart103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4" Type="http://schemas.openxmlformats.org/officeDocument/2006/relationships/chart" Target="../charts/chart1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</xdr:row>
      <xdr:rowOff>19050</xdr:rowOff>
    </xdr:from>
    <xdr:to>
      <xdr:col>8</xdr:col>
      <xdr:colOff>544830</xdr:colOff>
      <xdr:row>19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973411-7A92-4F0D-BFB1-2724F64EF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553528</xdr:colOff>
      <xdr:row>2</xdr:row>
      <xdr:rowOff>0</xdr:rowOff>
    </xdr:from>
    <xdr:to>
      <xdr:col>7</xdr:col>
      <xdr:colOff>481642</xdr:colOff>
      <xdr:row>17</xdr:row>
      <xdr:rowOff>158151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FAD0AF-C5EA-4CF2-A324-61534224B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1</xdr:row>
      <xdr:rowOff>160020</xdr:rowOff>
    </xdr:from>
    <xdr:to>
      <xdr:col>8</xdr:col>
      <xdr:colOff>152400</xdr:colOff>
      <xdr:row>17</xdr:row>
      <xdr:rowOff>83820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A93527-6C54-40F8-993D-87C1C5ECE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770709</xdr:colOff>
      <xdr:row>1</xdr:row>
      <xdr:rowOff>96883</xdr:rowOff>
    </xdr:from>
    <xdr:to>
      <xdr:col>7</xdr:col>
      <xdr:colOff>671649</xdr:colOff>
      <xdr:row>17</xdr:row>
      <xdr:rowOff>15240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35CD9F-EE7A-4008-B806-B84AA86DD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198120</xdr:colOff>
      <xdr:row>1</xdr:row>
      <xdr:rowOff>85998</xdr:rowOff>
    </xdr:from>
    <xdr:to>
      <xdr:col>7</xdr:col>
      <xdr:colOff>731520</xdr:colOff>
      <xdr:row>17</xdr:row>
      <xdr:rowOff>22318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72080D-FB90-4B17-9F83-BA036D57B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9366</xdr:colOff>
      <xdr:row>1</xdr:row>
      <xdr:rowOff>24581</xdr:rowOff>
    </xdr:from>
    <xdr:to>
      <xdr:col>7</xdr:col>
      <xdr:colOff>762000</xdr:colOff>
      <xdr:row>24</xdr:row>
      <xdr:rowOff>70992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E74BF94D-17DC-4613-A08E-A8B68D146D47}"/>
            </a:ext>
          </a:extLst>
        </xdr:cNvPr>
        <xdr:cNvGrpSpPr/>
      </xdr:nvGrpSpPr>
      <xdr:grpSpPr>
        <a:xfrm>
          <a:off x="757027" y="475226"/>
          <a:ext cx="5229077" cy="4337782"/>
          <a:chOff x="767013" y="722898"/>
          <a:chExt cx="3133726" cy="2669507"/>
        </a:xfrm>
      </xdr:grpSpPr>
      <xdr:graphicFrame macro="">
        <xdr:nvGraphicFramePr>
          <xdr:cNvPr id="3" name="6 Gráfico">
            <a:extLst>
              <a:ext uri="{FF2B5EF4-FFF2-40B4-BE49-F238E27FC236}">
                <a16:creationId xmlns:a16="http://schemas.microsoft.com/office/drawing/2014/main" id="{782EF9CE-E968-44B4-8DA1-34F193AFB6C5}"/>
              </a:ext>
            </a:extLst>
          </xdr:cNvPr>
          <xdr:cNvGraphicFramePr>
            <a:graphicFrameLocks noChangeAspect="1"/>
          </xdr:cNvGraphicFramePr>
        </xdr:nvGraphicFramePr>
        <xdr:xfrm>
          <a:off x="767013" y="722898"/>
          <a:ext cx="3133726" cy="26695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8 CuadroTexto">
            <a:extLst>
              <a:ext uri="{FF2B5EF4-FFF2-40B4-BE49-F238E27FC236}">
                <a16:creationId xmlns:a16="http://schemas.microsoft.com/office/drawing/2014/main" id="{B8C573F8-4308-47D9-B962-35EE475E302E}"/>
              </a:ext>
            </a:extLst>
          </xdr:cNvPr>
          <xdr:cNvSpPr txBox="1"/>
        </xdr:nvSpPr>
        <xdr:spPr>
          <a:xfrm>
            <a:off x="1096138" y="852632"/>
            <a:ext cx="805624" cy="271522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ES" sz="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y=-0,069+1,013x (9,96)</a:t>
            </a:r>
          </a:p>
          <a:p>
            <a:r>
              <a:rPr lang="es-ES" sz="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R²=0,854</a:t>
            </a:r>
          </a:p>
          <a:p>
            <a:endParaRPr lang="es-ES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457200</xdr:colOff>
      <xdr:row>10</xdr:row>
      <xdr:rowOff>66675</xdr:rowOff>
    </xdr:from>
    <xdr:ext cx="920637" cy="447675"/>
    <xdr:sp macro="" textlink="">
      <xdr:nvSpPr>
        <xdr:cNvPr id="5" name="12 CuadroTexto">
          <a:extLst>
            <a:ext uri="{FF2B5EF4-FFF2-40B4-BE49-F238E27FC236}">
              <a16:creationId xmlns:a16="http://schemas.microsoft.com/office/drawing/2014/main" id="{3339958C-50C3-41F7-A75A-4F294CB75930}"/>
            </a:ext>
          </a:extLst>
        </xdr:cNvPr>
        <xdr:cNvSpPr txBox="1"/>
      </xdr:nvSpPr>
      <xdr:spPr>
        <a:xfrm>
          <a:off x="2880360" y="6104981"/>
          <a:ext cx="920637" cy="4476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y=-0,414+1,079x</a:t>
          </a:r>
        </a:p>
        <a:p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          (14,96)</a:t>
          </a:r>
        </a:p>
        <a:p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R²=0,929</a:t>
          </a:r>
        </a:p>
        <a:p>
          <a:endParaRPr lang="es-ES" sz="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0</xdr:colOff>
      <xdr:row>1</xdr:row>
      <xdr:rowOff>6531</xdr:rowOff>
    </xdr:from>
    <xdr:to>
      <xdr:col>8</xdr:col>
      <xdr:colOff>14151</xdr:colOff>
      <xdr:row>19</xdr:row>
      <xdr:rowOff>0</xdr:rowOff>
    </xdr:to>
    <xdr:graphicFrame macro="">
      <xdr:nvGraphicFramePr>
        <xdr:cNvPr id="6" name="14 Gráfico">
          <a:extLst>
            <a:ext uri="{FF2B5EF4-FFF2-40B4-BE49-F238E27FC236}">
              <a16:creationId xmlns:a16="http://schemas.microsoft.com/office/drawing/2014/main" id="{2DDC8640-663D-48A6-B495-57AA801FA6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517358</xdr:colOff>
      <xdr:row>1</xdr:row>
      <xdr:rowOff>141872</xdr:rowOff>
    </xdr:from>
    <xdr:ext cx="920637" cy="447675"/>
    <xdr:sp macro="" textlink="">
      <xdr:nvSpPr>
        <xdr:cNvPr id="7" name="16 CuadroTexto">
          <a:extLst>
            <a:ext uri="{FF2B5EF4-FFF2-40B4-BE49-F238E27FC236}">
              <a16:creationId xmlns:a16="http://schemas.microsoft.com/office/drawing/2014/main" id="{DED19740-DD34-4289-B8CE-9729A0DCAF72}"/>
            </a:ext>
          </a:extLst>
        </xdr:cNvPr>
        <xdr:cNvSpPr txBox="1"/>
      </xdr:nvSpPr>
      <xdr:spPr>
        <a:xfrm>
          <a:off x="1326167" y="4534258"/>
          <a:ext cx="920637" cy="4476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ES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y=-0,263+1,050x</a:t>
          </a:r>
        </a:p>
        <a:p>
          <a:r>
            <a:rPr lang="es-ES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(9,96)</a:t>
          </a:r>
        </a:p>
        <a:p>
          <a:r>
            <a:rPr lang="es-ES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R²=0,782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457200</xdr:colOff>
      <xdr:row>10</xdr:row>
      <xdr:rowOff>66675</xdr:rowOff>
    </xdr:from>
    <xdr:ext cx="920637" cy="447675"/>
    <xdr:sp macro="" textlink="">
      <xdr:nvSpPr>
        <xdr:cNvPr id="8" name="18 CuadroTexto">
          <a:extLst>
            <a:ext uri="{FF2B5EF4-FFF2-40B4-BE49-F238E27FC236}">
              <a16:creationId xmlns:a16="http://schemas.microsoft.com/office/drawing/2014/main" id="{4E33C764-4213-492B-8274-271930EF7AE1}"/>
            </a:ext>
          </a:extLst>
        </xdr:cNvPr>
        <xdr:cNvSpPr txBox="1"/>
      </xdr:nvSpPr>
      <xdr:spPr>
        <a:xfrm>
          <a:off x="2880360" y="10128341"/>
          <a:ext cx="920637" cy="4476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y=-0,414+1,079x</a:t>
          </a:r>
        </a:p>
        <a:p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          (14,96)</a:t>
          </a:r>
        </a:p>
        <a:p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R²=0,929</a:t>
          </a:r>
        </a:p>
        <a:p>
          <a:endParaRPr lang="es-ES" sz="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0</xdr:colOff>
      <xdr:row>1</xdr:row>
      <xdr:rowOff>60961</xdr:rowOff>
    </xdr:from>
    <xdr:to>
      <xdr:col>7</xdr:col>
      <xdr:colOff>717194</xdr:colOff>
      <xdr:row>19</xdr:row>
      <xdr:rowOff>160607</xdr:rowOff>
    </xdr:to>
    <xdr:graphicFrame macro="">
      <xdr:nvGraphicFramePr>
        <xdr:cNvPr id="9" name="20 Gráfico">
          <a:extLst>
            <a:ext uri="{FF2B5EF4-FFF2-40B4-BE49-F238E27FC236}">
              <a16:creationId xmlns:a16="http://schemas.microsoft.com/office/drawing/2014/main" id="{9DB02D42-18E3-4417-8ED4-316015D126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73347</xdr:colOff>
      <xdr:row>3</xdr:row>
      <xdr:rowOff>83219</xdr:rowOff>
    </xdr:from>
    <xdr:ext cx="920637" cy="447675"/>
    <xdr:sp macro="" textlink="">
      <xdr:nvSpPr>
        <xdr:cNvPr id="10" name="21 CuadroTexto">
          <a:extLst>
            <a:ext uri="{FF2B5EF4-FFF2-40B4-BE49-F238E27FC236}">
              <a16:creationId xmlns:a16="http://schemas.microsoft.com/office/drawing/2014/main" id="{BA413E64-E55E-429E-9843-6F3190175957}"/>
            </a:ext>
          </a:extLst>
        </xdr:cNvPr>
        <xdr:cNvSpPr txBox="1"/>
      </xdr:nvSpPr>
      <xdr:spPr>
        <a:xfrm>
          <a:off x="1695670" y="877993"/>
          <a:ext cx="920637" cy="4476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ES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y=1,597+0,697x</a:t>
          </a:r>
        </a:p>
        <a:p>
          <a:r>
            <a:rPr lang="es-ES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(2,88)</a:t>
          </a:r>
        </a:p>
        <a:p>
          <a:r>
            <a:rPr lang="es-ES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R²=0,328</a:t>
          </a:r>
        </a:p>
        <a:p>
          <a:endParaRPr lang="es-ES" sz="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57151</xdr:colOff>
      <xdr:row>4</xdr:row>
      <xdr:rowOff>9525</xdr:rowOff>
    </xdr:from>
    <xdr:to>
      <xdr:col>5</xdr:col>
      <xdr:colOff>324751</xdr:colOff>
      <xdr:row>16</xdr:row>
      <xdr:rowOff>14925</xdr:rowOff>
    </xdr:to>
    <xdr:graphicFrame macro="">
      <xdr:nvGraphicFramePr>
        <xdr:cNvPr id="2" name="28 Gráfico">
          <a:extLst>
            <a:ext uri="{FF2B5EF4-FFF2-40B4-BE49-F238E27FC236}">
              <a16:creationId xmlns:a16="http://schemas.microsoft.com/office/drawing/2014/main" id="{9F791FB8-C05E-46CA-9720-0CAAA7E9F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10</xdr:col>
      <xdr:colOff>267600</xdr:colOff>
      <xdr:row>16</xdr:row>
      <xdr:rowOff>5400</xdr:rowOff>
    </xdr:to>
    <xdr:graphicFrame macro="">
      <xdr:nvGraphicFramePr>
        <xdr:cNvPr id="3" name="31 Gráfico">
          <a:extLst>
            <a:ext uri="{FF2B5EF4-FFF2-40B4-BE49-F238E27FC236}">
              <a16:creationId xmlns:a16="http://schemas.microsoft.com/office/drawing/2014/main" id="{41C9D9B5-2507-45CA-8D30-19B00F016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5</xdr:col>
      <xdr:colOff>267600</xdr:colOff>
      <xdr:row>32</xdr:row>
      <xdr:rowOff>54975</xdr:rowOff>
    </xdr:to>
    <xdr:graphicFrame macro="">
      <xdr:nvGraphicFramePr>
        <xdr:cNvPr id="2" name="8 Gráfico">
          <a:extLst>
            <a:ext uri="{FF2B5EF4-FFF2-40B4-BE49-F238E27FC236}">
              <a16:creationId xmlns:a16="http://schemas.microsoft.com/office/drawing/2014/main" id="{013A66E5-84C2-490B-84A2-F430C6E1C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160985</xdr:rowOff>
    </xdr:from>
    <xdr:to>
      <xdr:col>5</xdr:col>
      <xdr:colOff>267600</xdr:colOff>
      <xdr:row>17</xdr:row>
      <xdr:rowOff>54975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EBC0AA0D-DD99-499C-947B-9BD0EFE45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431442</xdr:colOff>
      <xdr:row>12</xdr:row>
      <xdr:rowOff>99426</xdr:rowOff>
    </xdr:from>
    <xdr:to>
      <xdr:col>5</xdr:col>
      <xdr:colOff>166174</xdr:colOff>
      <xdr:row>12</xdr:row>
      <xdr:rowOff>99426</xdr:rowOff>
    </xdr:to>
    <xdr:cxnSp macro="">
      <xdr:nvCxnSpPr>
        <xdr:cNvPr id="4" name="16 Conector recto">
          <a:extLst>
            <a:ext uri="{FF2B5EF4-FFF2-40B4-BE49-F238E27FC236}">
              <a16:creationId xmlns:a16="http://schemas.microsoft.com/office/drawing/2014/main" id="{2A8FE454-541D-41F1-B1FC-5C936245E5B6}"/>
            </a:ext>
          </a:extLst>
        </xdr:cNvPr>
        <xdr:cNvCxnSpPr/>
      </xdr:nvCxnSpPr>
      <xdr:spPr>
        <a:xfrm>
          <a:off x="1235896" y="2660835"/>
          <a:ext cx="2967789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19</xdr:row>
      <xdr:rowOff>0</xdr:rowOff>
    </xdr:from>
    <xdr:to>
      <xdr:col>10</xdr:col>
      <xdr:colOff>267600</xdr:colOff>
      <xdr:row>32</xdr:row>
      <xdr:rowOff>54975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388C40A1-DE3A-4725-ABFB-1397BE564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402733</xdr:colOff>
      <xdr:row>27</xdr:row>
      <xdr:rowOff>45715</xdr:rowOff>
    </xdr:from>
    <xdr:to>
      <xdr:col>5</xdr:col>
      <xdr:colOff>137465</xdr:colOff>
      <xdr:row>27</xdr:row>
      <xdr:rowOff>45715</xdr:rowOff>
    </xdr:to>
    <xdr:cxnSp macro="">
      <xdr:nvCxnSpPr>
        <xdr:cNvPr id="6" name="18 Conector recto">
          <a:extLst>
            <a:ext uri="{FF2B5EF4-FFF2-40B4-BE49-F238E27FC236}">
              <a16:creationId xmlns:a16="http://schemas.microsoft.com/office/drawing/2014/main" id="{3502B8B2-C721-4ACD-A5F8-245F61D8C666}"/>
            </a:ext>
          </a:extLst>
        </xdr:cNvPr>
        <xdr:cNvCxnSpPr/>
      </xdr:nvCxnSpPr>
      <xdr:spPr>
        <a:xfrm>
          <a:off x="1211542" y="5351412"/>
          <a:ext cx="2965612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394146</xdr:colOff>
      <xdr:row>27</xdr:row>
      <xdr:rowOff>96171</xdr:rowOff>
    </xdr:from>
    <xdr:to>
      <xdr:col>10</xdr:col>
      <xdr:colOff>128878</xdr:colOff>
      <xdr:row>27</xdr:row>
      <xdr:rowOff>96171</xdr:rowOff>
    </xdr:to>
    <xdr:cxnSp macro="">
      <xdr:nvCxnSpPr>
        <xdr:cNvPr id="7" name="19 Conector recto">
          <a:extLst>
            <a:ext uri="{FF2B5EF4-FFF2-40B4-BE49-F238E27FC236}">
              <a16:creationId xmlns:a16="http://schemas.microsoft.com/office/drawing/2014/main" id="{D4BE1514-B4EA-4FA8-9E7A-D82BEE61DE68}"/>
            </a:ext>
          </a:extLst>
        </xdr:cNvPr>
        <xdr:cNvCxnSpPr/>
      </xdr:nvCxnSpPr>
      <xdr:spPr>
        <a:xfrm>
          <a:off x="5237200" y="5400780"/>
          <a:ext cx="2967789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34</xdr:row>
      <xdr:rowOff>0</xdr:rowOff>
    </xdr:from>
    <xdr:to>
      <xdr:col>5</xdr:col>
      <xdr:colOff>267600</xdr:colOff>
      <xdr:row>47</xdr:row>
      <xdr:rowOff>0</xdr:rowOff>
    </xdr:to>
    <xdr:graphicFrame macro="">
      <xdr:nvGraphicFramePr>
        <xdr:cNvPr id="8" name="20 Gráfico">
          <a:extLst>
            <a:ext uri="{FF2B5EF4-FFF2-40B4-BE49-F238E27FC236}">
              <a16:creationId xmlns:a16="http://schemas.microsoft.com/office/drawing/2014/main" id="{945DDC78-B7A6-4B0A-88FF-E3F091A26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10</xdr:col>
      <xdr:colOff>267600</xdr:colOff>
      <xdr:row>47</xdr:row>
      <xdr:rowOff>54975</xdr:rowOff>
    </xdr:to>
    <xdr:graphicFrame macro="">
      <xdr:nvGraphicFramePr>
        <xdr:cNvPr id="9" name="22 Gráfico">
          <a:extLst>
            <a:ext uri="{FF2B5EF4-FFF2-40B4-BE49-F238E27FC236}">
              <a16:creationId xmlns:a16="http://schemas.microsoft.com/office/drawing/2014/main" id="{1C19949C-6484-49F0-8DAB-EFE121181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407563</xdr:colOff>
      <xdr:row>42</xdr:row>
      <xdr:rowOff>57548</xdr:rowOff>
    </xdr:from>
    <xdr:to>
      <xdr:col>5</xdr:col>
      <xdr:colOff>142295</xdr:colOff>
      <xdr:row>42</xdr:row>
      <xdr:rowOff>57548</xdr:rowOff>
    </xdr:to>
    <xdr:cxnSp macro="">
      <xdr:nvCxnSpPr>
        <xdr:cNvPr id="10" name="23 Conector recto">
          <a:extLst>
            <a:ext uri="{FF2B5EF4-FFF2-40B4-BE49-F238E27FC236}">
              <a16:creationId xmlns:a16="http://schemas.microsoft.com/office/drawing/2014/main" id="{9AEB25B1-6C45-4E77-B5F9-D6FC3FC23229}"/>
            </a:ext>
          </a:extLst>
        </xdr:cNvPr>
        <xdr:cNvCxnSpPr/>
      </xdr:nvCxnSpPr>
      <xdr:spPr>
        <a:xfrm>
          <a:off x="1218549" y="8105357"/>
          <a:ext cx="2965612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405684</xdr:colOff>
      <xdr:row>43</xdr:row>
      <xdr:rowOff>22942</xdr:rowOff>
    </xdr:from>
    <xdr:to>
      <xdr:col>10</xdr:col>
      <xdr:colOff>140416</xdr:colOff>
      <xdr:row>43</xdr:row>
      <xdr:rowOff>22942</xdr:rowOff>
    </xdr:to>
    <xdr:cxnSp macro="">
      <xdr:nvCxnSpPr>
        <xdr:cNvPr id="11" name="24 Conector recto">
          <a:extLst>
            <a:ext uri="{FF2B5EF4-FFF2-40B4-BE49-F238E27FC236}">
              <a16:creationId xmlns:a16="http://schemas.microsoft.com/office/drawing/2014/main" id="{D8500196-3149-4402-8B33-7654202B71A8}"/>
            </a:ext>
          </a:extLst>
        </xdr:cNvPr>
        <xdr:cNvCxnSpPr/>
      </xdr:nvCxnSpPr>
      <xdr:spPr>
        <a:xfrm>
          <a:off x="5255270" y="8253631"/>
          <a:ext cx="2965612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100616</xdr:colOff>
      <xdr:row>7</xdr:row>
      <xdr:rowOff>0</xdr:rowOff>
    </xdr:from>
    <xdr:ext cx="2033172" cy="639771"/>
    <xdr:pic>
      <xdr:nvPicPr>
        <xdr:cNvPr id="12" name="26 Imagen">
          <a:extLst>
            <a:ext uri="{FF2B5EF4-FFF2-40B4-BE49-F238E27FC236}">
              <a16:creationId xmlns:a16="http://schemas.microsoft.com/office/drawing/2014/main" id="{944A8DFF-E0A0-4EB5-AEF0-48F5A89E289C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87" t="69979" r="28132"/>
        <a:stretch/>
      </xdr:blipFill>
      <xdr:spPr bwMode="auto">
        <a:xfrm>
          <a:off x="4948025" y="1645920"/>
          <a:ext cx="2033172" cy="6397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642257</xdr:colOff>
      <xdr:row>3</xdr:row>
      <xdr:rowOff>63137</xdr:rowOff>
    </xdr:from>
    <xdr:to>
      <xdr:col>7</xdr:col>
      <xdr:colOff>580209</xdr:colOff>
      <xdr:row>24</xdr:row>
      <xdr:rowOff>130629</xdr:rowOff>
    </xdr:to>
    <xdr:graphicFrame macro="">
      <xdr:nvGraphicFramePr>
        <xdr:cNvPr id="2" name="13 Gráfico">
          <a:extLst>
            <a:ext uri="{FF2B5EF4-FFF2-40B4-BE49-F238E27FC236}">
              <a16:creationId xmlns:a16="http://schemas.microsoft.com/office/drawing/2014/main" id="{04B1DAC5-C39C-4A42-9195-2BC199790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4</xdr:row>
      <xdr:rowOff>0</xdr:rowOff>
    </xdr:from>
    <xdr:to>
      <xdr:col>27</xdr:col>
      <xdr:colOff>301779</xdr:colOff>
      <xdr:row>19</xdr:row>
      <xdr:rowOff>98874</xdr:rowOff>
    </xdr:to>
    <xdr:graphicFrame macro="">
      <xdr:nvGraphicFramePr>
        <xdr:cNvPr id="3" name="18 Gráfico">
          <a:extLst>
            <a:ext uri="{FF2B5EF4-FFF2-40B4-BE49-F238E27FC236}">
              <a16:creationId xmlns:a16="http://schemas.microsoft.com/office/drawing/2014/main" id="{8950C256-65E6-4DF3-9769-AA4B05C17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424543</xdr:colOff>
      <xdr:row>9</xdr:row>
      <xdr:rowOff>144780</xdr:rowOff>
    </xdr:from>
    <xdr:to>
      <xdr:col>10</xdr:col>
      <xdr:colOff>478788</xdr:colOff>
      <xdr:row>13</xdr:row>
      <xdr:rowOff>54612</xdr:rowOff>
    </xdr:to>
    <xdr:pic>
      <xdr:nvPicPr>
        <xdr:cNvPr id="4" name="19 Imagen">
          <a:extLst>
            <a:ext uri="{FF2B5EF4-FFF2-40B4-BE49-F238E27FC236}">
              <a16:creationId xmlns:a16="http://schemas.microsoft.com/office/drawing/2014/main" id="{98ED6D3C-D047-4AF0-BFA7-320C7EA9A4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78271" r="7013"/>
        <a:stretch/>
      </xdr:blipFill>
      <xdr:spPr bwMode="auto">
        <a:xfrm>
          <a:off x="5865223" y="1790700"/>
          <a:ext cx="2385965" cy="5499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89148</xdr:colOff>
      <xdr:row>3</xdr:row>
      <xdr:rowOff>40105</xdr:rowOff>
    </xdr:from>
    <xdr:to>
      <xdr:col>8</xdr:col>
      <xdr:colOff>68580</xdr:colOff>
      <xdr:row>19</xdr:row>
      <xdr:rowOff>53340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23949</xdr:colOff>
      <xdr:row>2</xdr:row>
      <xdr:rowOff>157843</xdr:rowOff>
    </xdr:from>
    <xdr:to>
      <xdr:col>7</xdr:col>
      <xdr:colOff>167640</xdr:colOff>
      <xdr:row>23</xdr:row>
      <xdr:rowOff>112123</xdr:rowOff>
    </xdr:to>
    <xdr:graphicFrame macro="">
      <xdr:nvGraphicFramePr>
        <xdr:cNvPr id="2" name="13 Gráfico">
          <a:extLst>
            <a:ext uri="{FF2B5EF4-FFF2-40B4-BE49-F238E27FC236}">
              <a16:creationId xmlns:a16="http://schemas.microsoft.com/office/drawing/2014/main" id="{E08D79CB-69A1-47DD-A7CE-FD26A6730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630283</xdr:colOff>
      <xdr:row>11</xdr:row>
      <xdr:rowOff>40277</xdr:rowOff>
    </xdr:from>
    <xdr:to>
      <xdr:col>9</xdr:col>
      <xdr:colOff>684528</xdr:colOff>
      <xdr:row>14</xdr:row>
      <xdr:rowOff>99243</xdr:rowOff>
    </xdr:to>
    <xdr:pic>
      <xdr:nvPicPr>
        <xdr:cNvPr id="3" name="19 Imagen">
          <a:extLst>
            <a:ext uri="{FF2B5EF4-FFF2-40B4-BE49-F238E27FC236}">
              <a16:creationId xmlns:a16="http://schemas.microsoft.com/office/drawing/2014/main" id="{71D70E1E-30C8-40C0-A4EA-02946EC93EA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78271" r="7013"/>
        <a:stretch/>
      </xdr:blipFill>
      <xdr:spPr bwMode="auto">
        <a:xfrm>
          <a:off x="5293723" y="2364377"/>
          <a:ext cx="2385965" cy="539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213360</xdr:colOff>
      <xdr:row>4</xdr:row>
      <xdr:rowOff>0</xdr:rowOff>
    </xdr:from>
    <xdr:to>
      <xdr:col>7</xdr:col>
      <xdr:colOff>640080</xdr:colOff>
      <xdr:row>23</xdr:row>
      <xdr:rowOff>0</xdr:rowOff>
    </xdr:to>
    <xdr:graphicFrame macro="">
      <xdr:nvGraphicFramePr>
        <xdr:cNvPr id="2" name="9 Gráfico">
          <a:extLst>
            <a:ext uri="{FF2B5EF4-FFF2-40B4-BE49-F238E27FC236}">
              <a16:creationId xmlns:a16="http://schemas.microsoft.com/office/drawing/2014/main" id="{A20073F3-F560-479C-9736-E6CA7FAB1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350520</xdr:colOff>
      <xdr:row>5</xdr:row>
      <xdr:rowOff>99060</xdr:rowOff>
    </xdr:from>
    <xdr:to>
      <xdr:col>10</xdr:col>
      <xdr:colOff>166551</xdr:colOff>
      <xdr:row>13</xdr:row>
      <xdr:rowOff>138249</xdr:rowOff>
    </xdr:to>
    <xdr:pic>
      <xdr:nvPicPr>
        <xdr:cNvPr id="3" name="10 Imagen">
          <a:extLst>
            <a:ext uri="{FF2B5EF4-FFF2-40B4-BE49-F238E27FC236}">
              <a16:creationId xmlns:a16="http://schemas.microsoft.com/office/drawing/2014/main" id="{D05E57D5-270C-4CFD-B14F-8143466492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95" t="23569" b="23401"/>
        <a:stretch/>
      </xdr:blipFill>
      <xdr:spPr bwMode="auto">
        <a:xfrm>
          <a:off x="6690360" y="1143000"/>
          <a:ext cx="1402080" cy="13792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106680</xdr:rowOff>
    </xdr:from>
    <xdr:to>
      <xdr:col>7</xdr:col>
      <xdr:colOff>670560</xdr:colOff>
      <xdr:row>22</xdr:row>
      <xdr:rowOff>121920</xdr:rowOff>
    </xdr:to>
    <xdr:graphicFrame macro="">
      <xdr:nvGraphicFramePr>
        <xdr:cNvPr id="2" name="9 Gráfico">
          <a:extLst>
            <a:ext uri="{FF2B5EF4-FFF2-40B4-BE49-F238E27FC236}">
              <a16:creationId xmlns:a16="http://schemas.microsoft.com/office/drawing/2014/main" id="{F0159367-3C5F-45ED-B3DD-0562EDF65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426720</xdr:colOff>
      <xdr:row>8</xdr:row>
      <xdr:rowOff>160020</xdr:rowOff>
    </xdr:from>
    <xdr:to>
      <xdr:col>10</xdr:col>
      <xdr:colOff>242751</xdr:colOff>
      <xdr:row>17</xdr:row>
      <xdr:rowOff>28303</xdr:rowOff>
    </xdr:to>
    <xdr:pic>
      <xdr:nvPicPr>
        <xdr:cNvPr id="3" name="10 Imagen">
          <a:extLst>
            <a:ext uri="{FF2B5EF4-FFF2-40B4-BE49-F238E27FC236}">
              <a16:creationId xmlns:a16="http://schemas.microsoft.com/office/drawing/2014/main" id="{52C2499E-21CD-4CCB-8B98-F06ADAD1D17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95" t="23569" b="23401"/>
        <a:stretch/>
      </xdr:blipFill>
      <xdr:spPr bwMode="auto">
        <a:xfrm>
          <a:off x="6766560" y="2004060"/>
          <a:ext cx="1402080" cy="13792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3</xdr:row>
      <xdr:rowOff>7620</xdr:rowOff>
    </xdr:from>
    <xdr:to>
      <xdr:col>7</xdr:col>
      <xdr:colOff>693420</xdr:colOff>
      <xdr:row>23</xdr:row>
      <xdr:rowOff>121920</xdr:rowOff>
    </xdr:to>
    <xdr:graphicFrame macro="">
      <xdr:nvGraphicFramePr>
        <xdr:cNvPr id="2" name="9 Gráfico">
          <a:extLst>
            <a:ext uri="{FF2B5EF4-FFF2-40B4-BE49-F238E27FC236}">
              <a16:creationId xmlns:a16="http://schemas.microsoft.com/office/drawing/2014/main" id="{FF99A63A-F7AD-4F27-BA22-F2AECE180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114300</xdr:colOff>
      <xdr:row>7</xdr:row>
      <xdr:rowOff>91440</xdr:rowOff>
    </xdr:from>
    <xdr:to>
      <xdr:col>9</xdr:col>
      <xdr:colOff>723900</xdr:colOff>
      <xdr:row>15</xdr:row>
      <xdr:rowOff>128451</xdr:rowOff>
    </xdr:to>
    <xdr:pic>
      <xdr:nvPicPr>
        <xdr:cNvPr id="3" name="10 Imagen">
          <a:extLst>
            <a:ext uri="{FF2B5EF4-FFF2-40B4-BE49-F238E27FC236}">
              <a16:creationId xmlns:a16="http://schemas.microsoft.com/office/drawing/2014/main" id="{55B3CF9F-7850-418C-B475-CB340BD8808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95" t="23569" b="23401"/>
        <a:stretch/>
      </xdr:blipFill>
      <xdr:spPr bwMode="auto">
        <a:xfrm>
          <a:off x="6454140" y="1767840"/>
          <a:ext cx="1402080" cy="13792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775063</xdr:colOff>
      <xdr:row>3</xdr:row>
      <xdr:rowOff>68580</xdr:rowOff>
    </xdr:from>
    <xdr:to>
      <xdr:col>8</xdr:col>
      <xdr:colOff>7620</xdr:colOff>
      <xdr:row>23</xdr:row>
      <xdr:rowOff>78377</xdr:rowOff>
    </xdr:to>
    <xdr:graphicFrame macro="">
      <xdr:nvGraphicFramePr>
        <xdr:cNvPr id="2" name="9 Gráfico">
          <a:extLst>
            <a:ext uri="{FF2B5EF4-FFF2-40B4-BE49-F238E27FC236}">
              <a16:creationId xmlns:a16="http://schemas.microsoft.com/office/drawing/2014/main" id="{A80CBF41-7FFF-4CDC-909A-DB0FD2172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752203</xdr:colOff>
      <xdr:row>8</xdr:row>
      <xdr:rowOff>38100</xdr:rowOff>
    </xdr:from>
    <xdr:to>
      <xdr:col>9</xdr:col>
      <xdr:colOff>543198</xdr:colOff>
      <xdr:row>16</xdr:row>
      <xdr:rowOff>76200</xdr:rowOff>
    </xdr:to>
    <xdr:pic>
      <xdr:nvPicPr>
        <xdr:cNvPr id="3" name="10 Imagen">
          <a:extLst>
            <a:ext uri="{FF2B5EF4-FFF2-40B4-BE49-F238E27FC236}">
              <a16:creationId xmlns:a16="http://schemas.microsoft.com/office/drawing/2014/main" id="{475BD2B9-3320-421A-BD0A-4AE804A1169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95" t="23569" b="23401"/>
        <a:stretch/>
      </xdr:blipFill>
      <xdr:spPr bwMode="auto">
        <a:xfrm>
          <a:off x="6459583" y="1615440"/>
          <a:ext cx="1424941" cy="13182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266699</xdr:colOff>
      <xdr:row>17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A19722B-E58A-44BD-A619-92F1D6BB3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5</xdr:col>
      <xdr:colOff>266699</xdr:colOff>
      <xdr:row>32</xdr:row>
      <xdr:rowOff>54975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984581A6-0434-401B-9608-00779C171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777240</xdr:colOff>
      <xdr:row>19</xdr:row>
      <xdr:rowOff>68580</xdr:rowOff>
    </xdr:from>
    <xdr:to>
      <xdr:col>11</xdr:col>
      <xdr:colOff>251459</xdr:colOff>
      <xdr:row>32</xdr:row>
      <xdr:rowOff>123555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E62F3FA4-3D89-4E8E-8B2F-B50C78753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777240</xdr:colOff>
      <xdr:row>4</xdr:row>
      <xdr:rowOff>38100</xdr:rowOff>
    </xdr:from>
    <xdr:to>
      <xdr:col>11</xdr:col>
      <xdr:colOff>251459</xdr:colOff>
      <xdr:row>17</xdr:row>
      <xdr:rowOff>38100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588A767-3ACE-406E-A1C4-9062E5B5F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175260</xdr:colOff>
      <xdr:row>14</xdr:row>
      <xdr:rowOff>53340</xdr:rowOff>
    </xdr:from>
    <xdr:to>
      <xdr:col>7</xdr:col>
      <xdr:colOff>818</xdr:colOff>
      <xdr:row>22</xdr:row>
      <xdr:rowOff>84907</xdr:rowOff>
    </xdr:to>
    <xdr:pic>
      <xdr:nvPicPr>
        <xdr:cNvPr id="6" name="10 Imagen">
          <a:extLst>
            <a:ext uri="{FF2B5EF4-FFF2-40B4-BE49-F238E27FC236}">
              <a16:creationId xmlns:a16="http://schemas.microsoft.com/office/drawing/2014/main" id="{882156DD-7CFC-4AD0-A92F-8F2CE8DAE54C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95" t="23569" b="23401"/>
        <a:stretch/>
      </xdr:blipFill>
      <xdr:spPr bwMode="auto">
        <a:xfrm>
          <a:off x="4137660" y="2735580"/>
          <a:ext cx="1402080" cy="13792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52250</xdr:colOff>
      <xdr:row>1</xdr:row>
      <xdr:rowOff>120831</xdr:rowOff>
    </xdr:from>
    <xdr:to>
      <xdr:col>7</xdr:col>
      <xdr:colOff>564968</xdr:colOff>
      <xdr:row>20</xdr:row>
      <xdr:rowOff>66403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425622-2FEC-40AB-B23D-E29E06082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2</xdr:row>
      <xdr:rowOff>15240</xdr:rowOff>
    </xdr:from>
    <xdr:to>
      <xdr:col>7</xdr:col>
      <xdr:colOff>701040</xdr:colOff>
      <xdr:row>24</xdr:row>
      <xdr:rowOff>45720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4E033FC-B874-48BB-8B73-FCD206CE8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1</xdr:row>
      <xdr:rowOff>160020</xdr:rowOff>
    </xdr:from>
    <xdr:to>
      <xdr:col>8</xdr:col>
      <xdr:colOff>83820</xdr:colOff>
      <xdr:row>24</xdr:row>
      <xdr:rowOff>30480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9E9A17C-AF5B-4F1A-8EAF-71B4BD6A4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769620</xdr:colOff>
      <xdr:row>22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6ECF76-68DC-4472-B86E-F0219AB70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16329</xdr:colOff>
      <xdr:row>2</xdr:row>
      <xdr:rowOff>154577</xdr:rowOff>
    </xdr:from>
    <xdr:to>
      <xdr:col>7</xdr:col>
      <xdr:colOff>738051</xdr:colOff>
      <xdr:row>22</xdr:row>
      <xdr:rowOff>54428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F78A9E-14CB-499A-9374-9968F941B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5</xdr:col>
      <xdr:colOff>266699</xdr:colOff>
      <xdr:row>32</xdr:row>
      <xdr:rowOff>54975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F61C43C-768C-4464-BBE7-9F98E755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5</xdr:col>
      <xdr:colOff>266699</xdr:colOff>
      <xdr:row>48</xdr:row>
      <xdr:rowOff>54975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CF1BEC2C-7EDE-4186-A09E-5A4AB1244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35</xdr:row>
      <xdr:rowOff>0</xdr:rowOff>
    </xdr:from>
    <xdr:to>
      <xdr:col>10</xdr:col>
      <xdr:colOff>266699</xdr:colOff>
      <xdr:row>48</xdr:row>
      <xdr:rowOff>54975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D126AE38-2302-4F40-9110-F0B55C024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10</xdr:col>
      <xdr:colOff>266699</xdr:colOff>
      <xdr:row>32</xdr:row>
      <xdr:rowOff>54975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024C363-E630-42F7-A6E6-1A4EAE83C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5</xdr:col>
      <xdr:colOff>267600</xdr:colOff>
      <xdr:row>16</xdr:row>
      <xdr:rowOff>54975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42938A8-320D-4E50-8754-D7D74DD1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756830</xdr:colOff>
      <xdr:row>13</xdr:row>
      <xdr:rowOff>68672</xdr:rowOff>
    </xdr:to>
    <xdr:pic>
      <xdr:nvPicPr>
        <xdr:cNvPr id="7" name="11 Imagen">
          <a:extLst>
            <a:ext uri="{FF2B5EF4-FFF2-40B4-BE49-F238E27FC236}">
              <a16:creationId xmlns:a16="http://schemas.microsoft.com/office/drawing/2014/main" id="{335971E6-C0F5-4F46-86BC-7446A4FDB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11" t="14178" r="10872" b="26962"/>
        <a:stretch/>
      </xdr:blipFill>
      <xdr:spPr bwMode="auto">
        <a:xfrm>
          <a:off x="5547360" y="1341120"/>
          <a:ext cx="1544955" cy="1410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0</xdr:rowOff>
    </xdr:from>
    <xdr:to>
      <xdr:col>5</xdr:col>
      <xdr:colOff>266699</xdr:colOff>
      <xdr:row>33</xdr:row>
      <xdr:rowOff>54975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B79F419-C938-4E87-8DEE-B3528F18A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5</xdr:col>
      <xdr:colOff>266699</xdr:colOff>
      <xdr:row>49</xdr:row>
      <xdr:rowOff>54975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ED7DE56D-F1CC-4E59-9CD0-AB41C6ABA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36</xdr:row>
      <xdr:rowOff>0</xdr:rowOff>
    </xdr:from>
    <xdr:to>
      <xdr:col>10</xdr:col>
      <xdr:colOff>266699</xdr:colOff>
      <xdr:row>49</xdr:row>
      <xdr:rowOff>54975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EB33F052-B902-48F9-B316-F5C7D18B6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20</xdr:row>
      <xdr:rowOff>0</xdr:rowOff>
    </xdr:from>
    <xdr:to>
      <xdr:col>10</xdr:col>
      <xdr:colOff>266699</xdr:colOff>
      <xdr:row>33</xdr:row>
      <xdr:rowOff>54975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77BB91C-8094-4E24-B32C-824B11A6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267600</xdr:colOff>
      <xdr:row>17</xdr:row>
      <xdr:rowOff>54975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99A0EB5-6BFB-41EF-9CEB-DE142135A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7</xdr:col>
      <xdr:colOff>0</xdr:colOff>
      <xdr:row>6</xdr:row>
      <xdr:rowOff>0</xdr:rowOff>
    </xdr:from>
    <xdr:ext cx="1540601" cy="1347743"/>
    <xdr:pic>
      <xdr:nvPicPr>
        <xdr:cNvPr id="7" name="8 Imagen">
          <a:extLst>
            <a:ext uri="{FF2B5EF4-FFF2-40B4-BE49-F238E27FC236}">
              <a16:creationId xmlns:a16="http://schemas.microsoft.com/office/drawing/2014/main" id="{B8005056-4226-45C4-9E94-6805CD80C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11" t="14178" r="10872" b="26962"/>
        <a:stretch/>
      </xdr:blipFill>
      <xdr:spPr bwMode="auto">
        <a:xfrm>
          <a:off x="5494020" y="1280160"/>
          <a:ext cx="1540601" cy="13477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777551" y="427653"/>
    <xdr:ext cx="5419530" cy="328126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9A6D52-17B1-485B-A655-B25FC8E968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814293" y="418354"/>
    <xdr:ext cx="5356413" cy="331694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5E7801-4FE8-419C-886A-BC7E1A2852F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762000" y="419100"/>
    <xdr:ext cx="4617720" cy="36576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051C3C-FD4F-40CF-AE14-A349C86691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800100" y="381001"/>
    <xdr:ext cx="5707380" cy="3459479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10668D-285D-4BF8-88FD-C11D67BBDF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775453" y="350520"/>
    <xdr:ext cx="5655827" cy="269748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115F22-4BBA-45CD-A89B-524A36D540C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2</xdr:row>
      <xdr:rowOff>106680</xdr:rowOff>
    </xdr:from>
    <xdr:to>
      <xdr:col>7</xdr:col>
      <xdr:colOff>762000</xdr:colOff>
      <xdr:row>19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21EB54-A18A-4872-A9FF-B73B89988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784860" y="365761"/>
    <xdr:ext cx="5465079" cy="263605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D38AFE-811A-499C-9B38-AA5FE00676D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764809" y="513749"/>
    <xdr:ext cx="5805498" cy="343662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A1E489-1BB5-46B7-BD31-C7A24AE5AF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45335" y="474414"/>
    <xdr:ext cx="5529877" cy="33137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828BD2-BACD-48D1-B0AD-33A342A6470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814743" y="482590"/>
    <xdr:ext cx="5692140" cy="273596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216519-67FA-470E-B652-BE15F9F734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784861" y="455023"/>
    <xdr:ext cx="5730240" cy="3014799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05F83A-5ABF-46E3-8080-D484F74538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14151</xdr:colOff>
      <xdr:row>1</xdr:row>
      <xdr:rowOff>138249</xdr:rowOff>
    </xdr:from>
    <xdr:to>
      <xdr:col>8</xdr:col>
      <xdr:colOff>38100</xdr:colOff>
      <xdr:row>15</xdr:row>
      <xdr:rowOff>104503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CCD408-AE7E-45C2-BD4D-894FD9198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45720</xdr:rowOff>
    </xdr:from>
    <xdr:to>
      <xdr:col>7</xdr:col>
      <xdr:colOff>783474</xdr:colOff>
      <xdr:row>12</xdr:row>
      <xdr:rowOff>46809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D57F8A-4A8E-40D8-80E1-14491CAA3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33873</xdr:colOff>
      <xdr:row>12</xdr:row>
      <xdr:rowOff>144845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451144-8B8A-43F2-B46A-559CA5189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51163</xdr:colOff>
      <xdr:row>13</xdr:row>
      <xdr:rowOff>21771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AE1AA5-8A70-4E5C-ABED-3216491CB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25038</xdr:colOff>
      <xdr:row>2</xdr:row>
      <xdr:rowOff>76200</xdr:rowOff>
    </xdr:from>
    <xdr:to>
      <xdr:col>8</xdr:col>
      <xdr:colOff>91440</xdr:colOff>
      <xdr:row>17</xdr:row>
      <xdr:rowOff>23949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B325B2-E651-4B26-87A3-01677B9B4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708660</xdr:colOff>
      <xdr:row>2</xdr:row>
      <xdr:rowOff>175261</xdr:rowOff>
    </xdr:from>
    <xdr:to>
      <xdr:col>7</xdr:col>
      <xdr:colOff>634638</xdr:colOff>
      <xdr:row>20</xdr:row>
      <xdr:rowOff>175260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2AC917-14F2-41A4-9163-5E421E2D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711188" y="461108"/>
    <xdr:ext cx="5498709" cy="30362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105A5E-44BC-4236-BE29-6D31E51A4E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739140</xdr:colOff>
      <xdr:row>19</xdr:row>
      <xdr:rowOff>15240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9BB290-69A7-4338-BF3A-E56425F8F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0.16742</cdr:x>
      <cdr:y>0.0103</cdr:y>
    </cdr:from>
    <cdr:to>
      <cdr:x>0.91157</cdr:x>
      <cdr:y>0.04611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2BAB4B4-2417-4086-9D3E-EED24CB0F15A}"/>
            </a:ext>
          </a:extLst>
        </cdr:cNvPr>
        <cdr:cNvSpPr txBox="1"/>
      </cdr:nvSpPr>
      <cdr:spPr>
        <a:xfrm xmlns:a="http://schemas.openxmlformats.org/drawingml/2006/main">
          <a:off x="1795676" y="72206"/>
          <a:ext cx="7981438" cy="250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ES" sz="1600" b="1" baseline="0">
            <a:solidFill>
              <a:schemeClr val="accent1"/>
            </a:solidFill>
            <a:latin typeface="Century Gothic" panose="020B0502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713014" y="424233"/>
    <xdr:ext cx="5570220" cy="432816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ABB5EF-7526-430C-BD14-1D07805C4E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2</xdr:row>
      <xdr:rowOff>17417</xdr:rowOff>
    </xdr:from>
    <xdr:to>
      <xdr:col>8</xdr:col>
      <xdr:colOff>22860</xdr:colOff>
      <xdr:row>17</xdr:row>
      <xdr:rowOff>172539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7F6B1F-0123-442F-B6D0-8FDBAFDB6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762001</xdr:colOff>
      <xdr:row>1</xdr:row>
      <xdr:rowOff>158930</xdr:rowOff>
    </xdr:from>
    <xdr:to>
      <xdr:col>7</xdr:col>
      <xdr:colOff>739141</xdr:colOff>
      <xdr:row>16</xdr:row>
      <xdr:rowOff>107768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64B6E6-4CAD-400D-BB92-FC135E7DB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</xdr:row>
      <xdr:rowOff>0</xdr:rowOff>
    </xdr:from>
    <xdr:to>
      <xdr:col>8</xdr:col>
      <xdr:colOff>114301</xdr:colOff>
      <xdr:row>20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A2CF67-AB55-426B-83E0-ADDEC5077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45720</xdr:rowOff>
    </xdr:from>
    <xdr:to>
      <xdr:col>8</xdr:col>
      <xdr:colOff>0</xdr:colOff>
      <xdr:row>19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0316FE1-F9D9-47C2-920C-2397E890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0.09697</cdr:x>
      <cdr:y>0.06727</cdr:y>
    </cdr:from>
    <cdr:to>
      <cdr:x>0.15831</cdr:x>
      <cdr:y>0.17531</cdr:y>
    </cdr:to>
    <cdr:pic>
      <cdr:nvPicPr>
        <cdr:cNvPr id="4" name="Imagen 3" descr="Fitxer:Bus-logo.svg">
          <a:extLst xmlns:a="http://schemas.openxmlformats.org/drawingml/2006/main">
            <a:ext uri="{FF2B5EF4-FFF2-40B4-BE49-F238E27FC236}">
              <a16:creationId xmlns:a16="http://schemas.microsoft.com/office/drawing/2014/main" id="{5899CAB2-59D4-42FB-8069-49505131C7F5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2698" t="6737" r="12153" b="6453"/>
        <a:stretch xmlns:a="http://schemas.openxmlformats.org/drawingml/2006/main"/>
      </cdr:blipFill>
      <cdr:spPr bwMode="auto">
        <a:xfrm xmlns:a="http://schemas.openxmlformats.org/drawingml/2006/main">
          <a:off x="554905" y="224118"/>
          <a:ext cx="351007" cy="360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0.8996</cdr:x>
      <cdr:y>0.16371</cdr:y>
    </cdr:from>
    <cdr:to>
      <cdr:x>0.962</cdr:x>
      <cdr:y>0.27176</cdr:y>
    </cdr:to>
    <cdr:pic>
      <cdr:nvPicPr>
        <cdr:cNvPr id="5" name="Imagen 4" descr="Aircraft Silhouette ">
          <a:extLst xmlns:a="http://schemas.openxmlformats.org/drawingml/2006/main">
            <a:ext uri="{FF2B5EF4-FFF2-40B4-BE49-F238E27FC236}">
              <a16:creationId xmlns:a16="http://schemas.microsoft.com/office/drawing/2014/main" id="{6666EDFC-5EE3-4B02-A70E-2BCD89541F1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8102" t="17301" r="7036" b="16625"/>
        <a:stretch xmlns:a="http://schemas.openxmlformats.org/drawingml/2006/main"/>
      </cdr:blipFill>
      <cdr:spPr bwMode="auto">
        <a:xfrm xmlns:a="http://schemas.openxmlformats.org/drawingml/2006/main">
          <a:off x="5149476" y="545459"/>
          <a:ext cx="357207" cy="360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0.09697</cdr:x>
      <cdr:y>0.25141</cdr:y>
    </cdr:from>
    <cdr:to>
      <cdr:x>0.15989</cdr:x>
      <cdr:y>0.33427</cdr:y>
    </cdr:to>
    <cdr:pic>
      <cdr:nvPicPr>
        <cdr:cNvPr id="6" name="Imagen 5" descr="Car Silhouette Png Icon">
          <a:extLst xmlns:a="http://schemas.openxmlformats.org/drawingml/2006/main">
            <a:ext uri="{FF2B5EF4-FFF2-40B4-BE49-F238E27FC236}">
              <a16:creationId xmlns:a16="http://schemas.microsoft.com/office/drawing/2014/main" id="{0E62838C-50F5-45FA-9FE1-FB5CE343BB9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707" t="3722" r="5707" b="11704"/>
        <a:stretch xmlns:a="http://schemas.openxmlformats.org/drawingml/2006/main"/>
      </cdr:blipFill>
      <cdr:spPr bwMode="auto">
        <a:xfrm xmlns:a="http://schemas.openxmlformats.org/drawingml/2006/main">
          <a:off x="554905" y="837649"/>
          <a:ext cx="360000" cy="276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0.8996</cdr:x>
      <cdr:y>0.33476</cdr:y>
    </cdr:from>
    <cdr:to>
      <cdr:x>0.97661</cdr:x>
      <cdr:y>0.44281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4C07503-97B5-4D09-905C-0C1041123459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4"/>
        <a:srcRect xmlns:a="http://schemas.openxmlformats.org/drawingml/2006/main" t="6670"/>
        <a:stretch xmlns:a="http://schemas.openxmlformats.org/drawingml/2006/main"/>
      </cdr:blipFill>
      <cdr:spPr>
        <a:xfrm xmlns:a="http://schemas.openxmlformats.org/drawingml/2006/main">
          <a:off x="5149476" y="1115358"/>
          <a:ext cx="440833" cy="360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22860</xdr:rowOff>
    </xdr:from>
    <xdr:to>
      <xdr:col>8</xdr:col>
      <xdr:colOff>30480</xdr:colOff>
      <xdr:row>15</xdr:row>
      <xdr:rowOff>90748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CA32E9-30C6-41F7-8834-D5ED10729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0.31545</cdr:x>
      <cdr:y>0.08987</cdr:y>
    </cdr:from>
    <cdr:to>
      <cdr:x>0.68723</cdr:x>
      <cdr:y>0.20798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73CC6366-1272-48F4-B38E-578072AEB44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790265" y="246530"/>
          <a:ext cx="3288604" cy="324000"/>
        </a:xfrm>
        <a:prstGeom xmlns:a="http://schemas.openxmlformats.org/drawingml/2006/main" prst="rect">
          <a:avLst/>
        </a:prstGeom>
      </cdr:spPr>
    </cdr:pic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</xdr:row>
      <xdr:rowOff>0</xdr:rowOff>
    </xdr:from>
    <xdr:to>
      <xdr:col>8</xdr:col>
      <xdr:colOff>1</xdr:colOff>
      <xdr:row>19</xdr:row>
      <xdr:rowOff>131704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C6A07F-713D-4427-81F1-E85C3E86A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0.77892</cdr:x>
      <cdr:y>0.17057</cdr:y>
    </cdr:from>
    <cdr:to>
      <cdr:x>0.90678</cdr:x>
      <cdr:y>0.53258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BBC7F22A-3AF0-4A61-8AAA-B036C8D4DE26}"/>
            </a:ext>
          </a:extLst>
        </cdr:cNvPr>
        <cdr:cNvCxnSpPr/>
      </cdr:nvCxnSpPr>
      <cdr:spPr>
        <a:xfrm xmlns:a="http://schemas.openxmlformats.org/drawingml/2006/main" flipV="1">
          <a:off x="6963057" y="892267"/>
          <a:ext cx="1142999" cy="1893794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0.69048</cdr:x>
      <cdr:y>0.27987</cdr:y>
    </cdr:from>
    <cdr:to>
      <cdr:x>0.82058</cdr:x>
      <cdr:y>0.38647</cdr:y>
    </cdr:to>
    <cdr:sp macro="" textlink="">
      <cdr:nvSpPr>
        <cdr:cNvPr id="4" name="Rectángulo 3">
          <a:extLst xmlns:a="http://schemas.openxmlformats.org/drawingml/2006/main">
            <a:ext uri="{FF2B5EF4-FFF2-40B4-BE49-F238E27FC236}">
              <a16:creationId xmlns:a16="http://schemas.microsoft.com/office/drawing/2014/main" id="{E7664CE2-63A2-4E6C-853D-07BFD78671BE}"/>
            </a:ext>
          </a:extLst>
        </cdr:cNvPr>
        <cdr:cNvSpPr/>
      </cdr:nvSpPr>
      <cdr:spPr>
        <a:xfrm xmlns:a="http://schemas.openxmlformats.org/drawingml/2006/main">
          <a:off x="3819407" y="837259"/>
          <a:ext cx="719677" cy="31888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 b="1">
              <a:latin typeface="Century Gothic" panose="020B0502020202020204" pitchFamily="34" charset="0"/>
            </a:rPr>
            <a:t>+125%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737741" y="470886"/>
    <xdr:ext cx="5583749" cy="2942564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304540-2BCD-4A85-8127-13890632CA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142875</xdr:rowOff>
    </xdr:from>
    <xdr:to>
      <xdr:col>7</xdr:col>
      <xdr:colOff>1517199</xdr:colOff>
      <xdr:row>71</xdr:row>
      <xdr:rowOff>120013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A60C50-A6DE-490E-9EA7-FBE260011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3781"/>
          <a:ext cx="6477817" cy="3021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60960</xdr:rowOff>
    </xdr:from>
    <xdr:to>
      <xdr:col>8</xdr:col>
      <xdr:colOff>15240</xdr:colOff>
      <xdr:row>15</xdr:row>
      <xdr:rowOff>45719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338E99-3D14-47AC-BA9E-52FBEE1B9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16</xdr:row>
      <xdr:rowOff>0</xdr:rowOff>
    </xdr:from>
    <xdr:to>
      <xdr:col>8</xdr:col>
      <xdr:colOff>38101</xdr:colOff>
      <xdr:row>29</xdr:row>
      <xdr:rowOff>121920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CC0D2C2-7B48-4D06-94BD-566259C6C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</xdr:row>
      <xdr:rowOff>0</xdr:rowOff>
    </xdr:from>
    <xdr:to>
      <xdr:col>8</xdr:col>
      <xdr:colOff>15241</xdr:colOff>
      <xdr:row>16</xdr:row>
      <xdr:rowOff>121249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CC9174-EF27-446A-8F4D-1E38617B3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56</xdr:row>
      <xdr:rowOff>0</xdr:rowOff>
    </xdr:from>
    <xdr:to>
      <xdr:col>15</xdr:col>
      <xdr:colOff>285750</xdr:colOff>
      <xdr:row>70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B5338B-6DEC-4E27-929D-BC16DCEE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285750</xdr:colOff>
      <xdr:row>56</xdr:row>
      <xdr:rowOff>0</xdr:rowOff>
    </xdr:from>
    <xdr:to>
      <xdr:col>15</xdr:col>
      <xdr:colOff>285750</xdr:colOff>
      <xdr:row>70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2701AAD-6899-48F7-8A8C-C4E2BDAED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0.75139</cdr:x>
      <cdr:y>0.18368</cdr:y>
    </cdr:from>
    <cdr:to>
      <cdr:x>0.75139</cdr:x>
      <cdr:y>0.78884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71E6722B-33B6-456A-A6DD-7BE6967FE045}"/>
            </a:ext>
          </a:extLst>
        </cdr:cNvPr>
        <cdr:cNvCxnSpPr/>
      </cdr:nvCxnSpPr>
      <cdr:spPr>
        <a:xfrm xmlns:a="http://schemas.openxmlformats.org/drawingml/2006/main">
          <a:off x="3435350" y="503865"/>
          <a:ext cx="0" cy="166007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0.75139</cdr:x>
      <cdr:y>0.18368</cdr:y>
    </cdr:from>
    <cdr:to>
      <cdr:x>0.75139</cdr:x>
      <cdr:y>0.78884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71E6722B-33B6-456A-A6DD-7BE6967FE045}"/>
            </a:ext>
          </a:extLst>
        </cdr:cNvPr>
        <cdr:cNvCxnSpPr/>
      </cdr:nvCxnSpPr>
      <cdr:spPr>
        <a:xfrm xmlns:a="http://schemas.openxmlformats.org/drawingml/2006/main">
          <a:off x="3435350" y="503865"/>
          <a:ext cx="0" cy="166007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51954</xdr:colOff>
      <xdr:row>2</xdr:row>
      <xdr:rowOff>17463</xdr:rowOff>
    </xdr:from>
    <xdr:to>
      <xdr:col>7</xdr:col>
      <xdr:colOff>35329</xdr:colOff>
      <xdr:row>16</xdr:row>
      <xdr:rowOff>54870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4321E5-6BB3-4ECF-B530-F8BFA2593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156556</xdr:colOff>
      <xdr:row>2</xdr:row>
      <xdr:rowOff>0</xdr:rowOff>
    </xdr:from>
    <xdr:to>
      <xdr:col>13</xdr:col>
      <xdr:colOff>139931</xdr:colOff>
      <xdr:row>16</xdr:row>
      <xdr:rowOff>37407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421BB48-5078-4626-8EEF-956CDA202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</xdr:row>
      <xdr:rowOff>68406</xdr:rowOff>
    </xdr:from>
    <xdr:to>
      <xdr:col>6</xdr:col>
      <xdr:colOff>775855</xdr:colOff>
      <xdr:row>31</xdr:row>
      <xdr:rowOff>105814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4A8C76B-F271-450C-9300-D30687808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208510</xdr:colOff>
      <xdr:row>17</xdr:row>
      <xdr:rowOff>60613</xdr:rowOff>
    </xdr:from>
    <xdr:to>
      <xdr:col>13</xdr:col>
      <xdr:colOff>191885</xdr:colOff>
      <xdr:row>31</xdr:row>
      <xdr:rowOff>98021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0446A4-EA0F-46C0-95CD-51AFEA9EA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0.74702</cdr:x>
      <cdr:y>0.17717</cdr:y>
    </cdr:from>
    <cdr:to>
      <cdr:x>0.74702</cdr:x>
      <cdr:y>0.78232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489C86F-4607-40FB-81A1-E2922A990D47}"/>
            </a:ext>
          </a:extLst>
        </cdr:cNvPr>
        <cdr:cNvCxnSpPr/>
      </cdr:nvCxnSpPr>
      <cdr:spPr>
        <a:xfrm xmlns:a="http://schemas.openxmlformats.org/drawingml/2006/main">
          <a:off x="3415392" y="486001"/>
          <a:ext cx="0" cy="166007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0.75218</cdr:x>
      <cdr:y>0.19568</cdr:y>
    </cdr:from>
    <cdr:to>
      <cdr:x>0.75218</cdr:x>
      <cdr:y>0.80084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A11CB295-14E7-4FAD-A1A6-13297443277B}"/>
            </a:ext>
          </a:extLst>
        </cdr:cNvPr>
        <cdr:cNvCxnSpPr/>
      </cdr:nvCxnSpPr>
      <cdr:spPr>
        <a:xfrm xmlns:a="http://schemas.openxmlformats.org/drawingml/2006/main">
          <a:off x="3438978" y="536801"/>
          <a:ext cx="0" cy="166007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0.52004</cdr:x>
      <cdr:y>0.19568</cdr:y>
    </cdr:from>
    <cdr:to>
      <cdr:x>0.52004</cdr:x>
      <cdr:y>0.80084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A11CB295-14E7-4FAD-A1A6-13297443277B}"/>
            </a:ext>
          </a:extLst>
        </cdr:cNvPr>
        <cdr:cNvCxnSpPr/>
      </cdr:nvCxnSpPr>
      <cdr:spPr>
        <a:xfrm xmlns:a="http://schemas.openxmlformats.org/drawingml/2006/main">
          <a:off x="2377620" y="536801"/>
          <a:ext cx="0" cy="166007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21770</xdr:colOff>
      <xdr:row>1</xdr:row>
      <xdr:rowOff>15240</xdr:rowOff>
    </xdr:from>
    <xdr:to>
      <xdr:col>7</xdr:col>
      <xdr:colOff>701040</xdr:colOff>
      <xdr:row>15</xdr:row>
      <xdr:rowOff>6531</xdr:rowOff>
    </xdr:to>
    <xdr:graphicFrame macro="">
      <xdr:nvGraphicFramePr>
        <xdr:cNvPr id="2" name="7 Gráfico">
          <a:extLst>
            <a:ext uri="{FF2B5EF4-FFF2-40B4-BE49-F238E27FC236}">
              <a16:creationId xmlns:a16="http://schemas.microsoft.com/office/drawing/2014/main" id="{AD65C3D6-D988-4C20-8AF3-B13412C52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0.5252</cdr:x>
      <cdr:y>0.2142</cdr:y>
    </cdr:from>
    <cdr:to>
      <cdr:x>0.5252</cdr:x>
      <cdr:y>0.81936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3C346499-8392-453C-BBBF-057471174BBF}"/>
            </a:ext>
          </a:extLst>
        </cdr:cNvPr>
        <cdr:cNvCxnSpPr/>
      </cdr:nvCxnSpPr>
      <cdr:spPr>
        <a:xfrm xmlns:a="http://schemas.openxmlformats.org/drawingml/2006/main">
          <a:off x="2401206" y="587601"/>
          <a:ext cx="0" cy="166007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30480</xdr:colOff>
      <xdr:row>15</xdr:row>
      <xdr:rowOff>15239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FDA84D-D2BD-45DB-9DE6-B507C4BCF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62593</xdr:rowOff>
    </xdr:from>
    <xdr:to>
      <xdr:col>7</xdr:col>
      <xdr:colOff>209006</xdr:colOff>
      <xdr:row>16</xdr:row>
      <xdr:rowOff>102598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DC9816-F00C-4794-9D9A-EBFD3C561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426721</xdr:colOff>
      <xdr:row>2</xdr:row>
      <xdr:rowOff>0</xdr:rowOff>
    </xdr:from>
    <xdr:to>
      <xdr:col>13</xdr:col>
      <xdr:colOff>439784</xdr:colOff>
      <xdr:row>16</xdr:row>
      <xdr:rowOff>40005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B3CA1D2-331D-4404-BC3F-CBD4D295B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179294</xdr:colOff>
      <xdr:row>17</xdr:row>
      <xdr:rowOff>117661</xdr:rowOff>
    </xdr:from>
    <xdr:to>
      <xdr:col>7</xdr:col>
      <xdr:colOff>153937</xdr:colOff>
      <xdr:row>30</xdr:row>
      <xdr:rowOff>175857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0055A-CE71-4DF0-8728-74D2D0A4F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413113</xdr:colOff>
      <xdr:row>17</xdr:row>
      <xdr:rowOff>87086</xdr:rowOff>
    </xdr:from>
    <xdr:to>
      <xdr:col>13</xdr:col>
      <xdr:colOff>426176</xdr:colOff>
      <xdr:row>32</xdr:row>
      <xdr:rowOff>20411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2435AA3-30BE-44C7-856E-94EF8D5F7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14151</xdr:colOff>
      <xdr:row>16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5B39BF-BEA9-4533-B40C-D8ED7645F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3</xdr:col>
      <xdr:colOff>180975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A43245-A0F8-4266-AD48-45747D9D2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771793</xdr:colOff>
      <xdr:row>3</xdr:row>
      <xdr:rowOff>9798</xdr:rowOff>
    </xdr:from>
    <xdr:to>
      <xdr:col>5</xdr:col>
      <xdr:colOff>768526</xdr:colOff>
      <xdr:row>16</xdr:row>
      <xdr:rowOff>96881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558759-FA2B-4A26-8BD8-CA26ADE75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744583</xdr:colOff>
      <xdr:row>3</xdr:row>
      <xdr:rowOff>31568</xdr:rowOff>
    </xdr:from>
    <xdr:to>
      <xdr:col>11</xdr:col>
      <xdr:colOff>648789</xdr:colOff>
      <xdr:row>16</xdr:row>
      <xdr:rowOff>120832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CD7A69-187C-4374-903E-388AE8D7D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7</xdr:col>
      <xdr:colOff>313294</xdr:colOff>
      <xdr:row>16</xdr:row>
      <xdr:rowOff>163500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9DB13E-4736-4756-86EE-32466A160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487680</xdr:colOff>
      <xdr:row>2</xdr:row>
      <xdr:rowOff>152400</xdr:rowOff>
    </xdr:from>
    <xdr:to>
      <xdr:col>15</xdr:col>
      <xdr:colOff>12848</xdr:colOff>
      <xdr:row>16</xdr:row>
      <xdr:rowOff>129754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6733B6A-8345-4CAB-9CE4-20287C409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F298F2-DB3F-403C-B58E-DE92452A2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3</xdr:row>
      <xdr:rowOff>118534</xdr:rowOff>
    </xdr:from>
    <xdr:to>
      <xdr:col>7</xdr:col>
      <xdr:colOff>754515</xdr:colOff>
      <xdr:row>20</xdr:row>
      <xdr:rowOff>70630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798BAFA8-9588-498C-84C0-3EEA712739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2800" y="690034"/>
              <a:ext cx="5275715" cy="3190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7</xdr:col>
      <xdr:colOff>758795</xdr:colOff>
      <xdr:row>3</xdr:row>
      <xdr:rowOff>118534</xdr:rowOff>
    </xdr:from>
    <xdr:to>
      <xdr:col>14</xdr:col>
      <xdr:colOff>680915</xdr:colOff>
      <xdr:row>20</xdr:row>
      <xdr:rowOff>70630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6C48804A-EABC-43D4-8D49-5BA95D2851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2795" y="690034"/>
              <a:ext cx="5256120" cy="3190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6</xdr:col>
      <xdr:colOff>644868</xdr:colOff>
      <xdr:row>4</xdr:row>
      <xdr:rowOff>176982</xdr:rowOff>
    </xdr:from>
    <xdr:to>
      <xdr:col>7</xdr:col>
      <xdr:colOff>483251</xdr:colOff>
      <xdr:row>6</xdr:row>
      <xdr:rowOff>29503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B2E1D1C-E52D-4ED5-A404-A939AF61A9D2}"/>
            </a:ext>
          </a:extLst>
        </xdr:cNvPr>
        <xdr:cNvSpPr/>
      </xdr:nvSpPr>
      <xdr:spPr>
        <a:xfrm>
          <a:off x="5351851" y="911768"/>
          <a:ext cx="628686" cy="218281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16,3%</a:t>
          </a:r>
        </a:p>
      </xdr:txBody>
    </xdr:sp>
    <xdr:clientData/>
  </xdr:twoCellAnchor>
  <xdr:twoCellAnchor>
    <xdr:from>
      <xdr:col>5</xdr:col>
      <xdr:colOff>441178</xdr:colOff>
      <xdr:row>7</xdr:row>
      <xdr:rowOff>67937</xdr:rowOff>
    </xdr:from>
    <xdr:to>
      <xdr:col>6</xdr:col>
      <xdr:colOff>308359</xdr:colOff>
      <xdr:row>8</xdr:row>
      <xdr:rowOff>99598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621DF416-82B6-4B1A-9DAF-F8F71DB141DC}"/>
            </a:ext>
          </a:extLst>
        </xdr:cNvPr>
        <xdr:cNvSpPr/>
      </xdr:nvSpPr>
      <xdr:spPr>
        <a:xfrm>
          <a:off x="4366567" y="1351363"/>
          <a:ext cx="653129" cy="21236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12,6%</a:t>
          </a:r>
        </a:p>
      </xdr:txBody>
    </xdr:sp>
    <xdr:clientData/>
  </xdr:twoCellAnchor>
  <xdr:twoCellAnchor>
    <xdr:from>
      <xdr:col>4</xdr:col>
      <xdr:colOff>270641</xdr:colOff>
      <xdr:row>9</xdr:row>
      <xdr:rowOff>147970</xdr:rowOff>
    </xdr:from>
    <xdr:to>
      <xdr:col>5</xdr:col>
      <xdr:colOff>135644</xdr:colOff>
      <xdr:row>10</xdr:row>
      <xdr:rowOff>184579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724F2503-494E-455B-95E2-C0C17F63E0D1}"/>
            </a:ext>
          </a:extLst>
        </xdr:cNvPr>
        <xdr:cNvSpPr/>
      </xdr:nvSpPr>
      <xdr:spPr>
        <a:xfrm>
          <a:off x="3412258" y="1791713"/>
          <a:ext cx="648775" cy="219489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9,3%</a:t>
          </a:r>
        </a:p>
      </xdr:txBody>
    </xdr:sp>
    <xdr:clientData/>
  </xdr:twoCellAnchor>
  <xdr:twoCellAnchor>
    <xdr:from>
      <xdr:col>3</xdr:col>
      <xdr:colOff>97925</xdr:colOff>
      <xdr:row>11</xdr:row>
      <xdr:rowOff>93770</xdr:rowOff>
    </xdr:from>
    <xdr:to>
      <xdr:col>3</xdr:col>
      <xdr:colOff>745612</xdr:colOff>
      <xdr:row>12</xdr:row>
      <xdr:rowOff>121200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653A9D2-3B63-44A7-AB15-A830E982B390}"/>
            </a:ext>
          </a:extLst>
        </xdr:cNvPr>
        <xdr:cNvSpPr/>
      </xdr:nvSpPr>
      <xdr:spPr>
        <a:xfrm>
          <a:off x="2453594" y="2104361"/>
          <a:ext cx="647687" cy="213576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6,7%</a:t>
          </a:r>
        </a:p>
      </xdr:txBody>
    </xdr:sp>
    <xdr:clientData/>
  </xdr:twoCellAnchor>
  <xdr:twoCellAnchor>
    <xdr:from>
      <xdr:col>1</xdr:col>
      <xdr:colOff>705716</xdr:colOff>
      <xdr:row>14</xdr:row>
      <xdr:rowOff>5800</xdr:rowOff>
    </xdr:from>
    <xdr:to>
      <xdr:col>2</xdr:col>
      <xdr:colOff>575074</xdr:colOff>
      <xdr:row>15</xdr:row>
      <xdr:rowOff>52207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7ABC18D6-0A24-4D08-8F44-DEC9478B79A6}"/>
            </a:ext>
          </a:extLst>
        </xdr:cNvPr>
        <xdr:cNvSpPr/>
      </xdr:nvSpPr>
      <xdr:spPr>
        <a:xfrm>
          <a:off x="1491665" y="2568297"/>
          <a:ext cx="655306" cy="226021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2,7%</a:t>
          </a:r>
        </a:p>
      </xdr:txBody>
    </xdr:sp>
    <xdr:clientData/>
  </xdr:twoCellAnchor>
  <xdr:twoCellAnchor>
    <xdr:from>
      <xdr:col>13</xdr:col>
      <xdr:colOff>541011</xdr:colOff>
      <xdr:row>6</xdr:row>
      <xdr:rowOff>14702</xdr:rowOff>
    </xdr:from>
    <xdr:to>
      <xdr:col>14</xdr:col>
      <xdr:colOff>402749</xdr:colOff>
      <xdr:row>7</xdr:row>
      <xdr:rowOff>53490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338896AE-08AB-44B5-8576-0949FF497B95}"/>
            </a:ext>
          </a:extLst>
        </xdr:cNvPr>
        <xdr:cNvSpPr/>
      </xdr:nvSpPr>
      <xdr:spPr>
        <a:xfrm>
          <a:off x="10746368" y="1110893"/>
          <a:ext cx="645510" cy="22166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18,9%</a:t>
          </a:r>
        </a:p>
      </xdr:txBody>
    </xdr:sp>
    <xdr:clientData/>
  </xdr:twoCellAnchor>
  <xdr:twoCellAnchor>
    <xdr:from>
      <xdr:col>12</xdr:col>
      <xdr:colOff>364842</xdr:colOff>
      <xdr:row>8</xdr:row>
      <xdr:rowOff>84789</xdr:rowOff>
    </xdr:from>
    <xdr:to>
      <xdr:col>13</xdr:col>
      <xdr:colOff>232023</xdr:colOff>
      <xdr:row>9</xdr:row>
      <xdr:rowOff>124193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13B34FE0-4B16-4EE6-8DAF-2CE52B3A61BE}"/>
            </a:ext>
          </a:extLst>
        </xdr:cNvPr>
        <xdr:cNvSpPr/>
      </xdr:nvSpPr>
      <xdr:spPr>
        <a:xfrm>
          <a:off x="9784251" y="1544563"/>
          <a:ext cx="653129" cy="22228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11,2%</a:t>
          </a:r>
        </a:p>
      </xdr:txBody>
    </xdr:sp>
    <xdr:clientData/>
  </xdr:twoCellAnchor>
  <xdr:twoCellAnchor>
    <xdr:from>
      <xdr:col>11</xdr:col>
      <xdr:colOff>194115</xdr:colOff>
      <xdr:row>9</xdr:row>
      <xdr:rowOff>9483</xdr:rowOff>
    </xdr:from>
    <xdr:to>
      <xdr:col>12</xdr:col>
      <xdr:colOff>59118</xdr:colOff>
      <xdr:row>10</xdr:row>
      <xdr:rowOff>52625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856218A4-7C85-4314-8D7E-850698213A99}"/>
            </a:ext>
          </a:extLst>
        </xdr:cNvPr>
        <xdr:cNvSpPr/>
      </xdr:nvSpPr>
      <xdr:spPr>
        <a:xfrm>
          <a:off x="8829752" y="1652137"/>
          <a:ext cx="648775" cy="228199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10,4%</a:t>
          </a:r>
        </a:p>
      </xdr:txBody>
    </xdr:sp>
    <xdr:clientData/>
  </xdr:twoCellAnchor>
  <xdr:twoCellAnchor>
    <xdr:from>
      <xdr:col>10</xdr:col>
      <xdr:colOff>26048</xdr:colOff>
      <xdr:row>11</xdr:row>
      <xdr:rowOff>92553</xdr:rowOff>
    </xdr:from>
    <xdr:to>
      <xdr:col>10</xdr:col>
      <xdr:colOff>666719</xdr:colOff>
      <xdr:row>12</xdr:row>
      <xdr:rowOff>119983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21045B02-F703-4A94-A12A-AE50B2E3C2D6}"/>
            </a:ext>
          </a:extLst>
        </xdr:cNvPr>
        <xdr:cNvSpPr/>
      </xdr:nvSpPr>
      <xdr:spPr>
        <a:xfrm>
          <a:off x="7877914" y="2103144"/>
          <a:ext cx="636316" cy="213576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6,5%</a:t>
          </a:r>
        </a:p>
      </xdr:txBody>
    </xdr:sp>
    <xdr:clientData/>
  </xdr:twoCellAnchor>
  <xdr:twoCellAnchor>
    <xdr:from>
      <xdr:col>8</xdr:col>
      <xdr:colOff>632076</xdr:colOff>
      <xdr:row>13</xdr:row>
      <xdr:rowOff>47513</xdr:rowOff>
    </xdr:from>
    <xdr:to>
      <xdr:col>9</xdr:col>
      <xdr:colOff>470459</xdr:colOff>
      <xdr:row>14</xdr:row>
      <xdr:rowOff>84123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FD400B95-4480-4F90-B0A7-A488DF1C5FD4}"/>
            </a:ext>
          </a:extLst>
        </xdr:cNvPr>
        <xdr:cNvSpPr/>
      </xdr:nvSpPr>
      <xdr:spPr>
        <a:xfrm>
          <a:off x="6912045" y="2421687"/>
          <a:ext cx="618888" cy="224933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4,1%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67498</xdr:colOff>
      <xdr:row>41</xdr:row>
      <xdr:rowOff>77470</xdr:rowOff>
    </xdr:from>
    <xdr:to>
      <xdr:col>7</xdr:col>
      <xdr:colOff>8447</xdr:colOff>
      <xdr:row>57</xdr:row>
      <xdr:rowOff>100718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4FF1E1-6F1B-4A93-9885-1E05EC18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747912</xdr:colOff>
      <xdr:row>2</xdr:row>
      <xdr:rowOff>1088</xdr:rowOff>
    </xdr:from>
    <xdr:to>
      <xdr:col>13</xdr:col>
      <xdr:colOff>191878</xdr:colOff>
      <xdr:row>18</xdr:row>
      <xdr:rowOff>32451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5B60EAE-3B54-4B29-AC70-61E19D06B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7741</xdr:colOff>
      <xdr:row>20</xdr:row>
      <xdr:rowOff>133042</xdr:rowOff>
    </xdr:from>
    <xdr:to>
      <xdr:col>13</xdr:col>
      <xdr:colOff>310563</xdr:colOff>
      <xdr:row>36</xdr:row>
      <xdr:rowOff>160050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C4159B2-7FE3-405C-9666-CE64B25B8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5711</xdr:colOff>
      <xdr:row>40</xdr:row>
      <xdr:rowOff>126666</xdr:rowOff>
    </xdr:from>
    <xdr:to>
      <xdr:col>13</xdr:col>
      <xdr:colOff>195818</xdr:colOff>
      <xdr:row>56</xdr:row>
      <xdr:rowOff>138433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0DC6C1-87A1-430E-842F-D4F640227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779344</xdr:colOff>
      <xdr:row>2</xdr:row>
      <xdr:rowOff>1088</xdr:rowOff>
    </xdr:from>
    <xdr:to>
      <xdr:col>8</xdr:col>
      <xdr:colOff>190295</xdr:colOff>
      <xdr:row>18</xdr:row>
      <xdr:rowOff>32451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88893B-7716-420F-997B-C460FEE90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729402</xdr:colOff>
      <xdr:row>20</xdr:row>
      <xdr:rowOff>133042</xdr:rowOff>
    </xdr:from>
    <xdr:to>
      <xdr:col>8</xdr:col>
      <xdr:colOff>162398</xdr:colOff>
      <xdr:row>36</xdr:row>
      <xdr:rowOff>160050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82142B5-68DA-4295-A0DF-F6F819D9B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886407" y="614264"/>
    <xdr:ext cx="5380653" cy="2978021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835944-9808-4C1B-A9CB-6E2755058D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0.72584</cdr:x>
      <cdr:y>0.74387</cdr:y>
    </cdr:from>
    <cdr:to>
      <cdr:x>0.9785</cdr:x>
      <cdr:y>0.86719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919542" y="2276229"/>
          <a:ext cx="1364343" cy="377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800" b="1" dirty="0">
              <a:solidFill>
                <a:schemeClr val="bg1"/>
              </a:solidFill>
            </a:rPr>
            <a:t>210,5 M€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0.72584</cdr:x>
      <cdr:y>0.74387</cdr:y>
    </cdr:from>
    <cdr:to>
      <cdr:x>0.9785</cdr:x>
      <cdr:y>0.86719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919542" y="2276229"/>
          <a:ext cx="1364343" cy="377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800" b="1" dirty="0">
              <a:solidFill>
                <a:schemeClr val="bg1"/>
              </a:solidFill>
            </a:rPr>
            <a:t>128,4 M€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21742</xdr:colOff>
      <xdr:row>2</xdr:row>
      <xdr:rowOff>152400</xdr:rowOff>
    </xdr:from>
    <xdr:to>
      <xdr:col>14</xdr:col>
      <xdr:colOff>387023</xdr:colOff>
      <xdr:row>21</xdr:row>
      <xdr:rowOff>134590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7903FC-9A4F-4498-8FB2-AB6E2A976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</xdr:row>
      <xdr:rowOff>7695</xdr:rowOff>
    </xdr:from>
    <xdr:to>
      <xdr:col>7</xdr:col>
      <xdr:colOff>413923</xdr:colOff>
      <xdr:row>21</xdr:row>
      <xdr:rowOff>174944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016367D-0296-4124-92C9-DAFD809FA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782380</xdr:colOff>
      <xdr:row>24</xdr:row>
      <xdr:rowOff>35998</xdr:rowOff>
    </xdr:from>
    <xdr:to>
      <xdr:col>14</xdr:col>
      <xdr:colOff>370941</xdr:colOff>
      <xdr:row>43</xdr:row>
      <xdr:rowOff>27986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ED62299-D5A6-4180-A84A-2AD5BC9F4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7</xdr:col>
      <xdr:colOff>370453</xdr:colOff>
      <xdr:row>42</xdr:row>
      <xdr:rowOff>154953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0D4E75-0937-4B38-9822-B8957B853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40277</xdr:colOff>
      <xdr:row>4</xdr:row>
      <xdr:rowOff>153487</xdr:rowOff>
    </xdr:from>
    <xdr:to>
      <xdr:col>7</xdr:col>
      <xdr:colOff>616129</xdr:colOff>
      <xdr:row>18</xdr:row>
      <xdr:rowOff>65315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AE797E-0773-4A96-A266-04B184B97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770705</xdr:colOff>
      <xdr:row>4</xdr:row>
      <xdr:rowOff>30482</xdr:rowOff>
    </xdr:from>
    <xdr:to>
      <xdr:col>15</xdr:col>
      <xdr:colOff>274377</xdr:colOff>
      <xdr:row>20</xdr:row>
      <xdr:rowOff>42481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001C3B1-81DA-420F-B5DD-FB7521F1C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535576</xdr:colOff>
      <xdr:row>4</xdr:row>
      <xdr:rowOff>65315</xdr:rowOff>
    </xdr:from>
    <xdr:to>
      <xdr:col>23</xdr:col>
      <xdr:colOff>28669</xdr:colOff>
      <xdr:row>20</xdr:row>
      <xdr:rowOff>65341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E649933-DDC0-4209-AE2B-7A575BE09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6526</xdr:colOff>
      <xdr:row>5</xdr:row>
      <xdr:rowOff>12945</xdr:rowOff>
    </xdr:from>
    <xdr:to>
      <xdr:col>7</xdr:col>
      <xdr:colOff>264433</xdr:colOff>
      <xdr:row>16</xdr:row>
      <xdr:rowOff>64381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9B43A2-05C8-44FA-8B23-1C00D1291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463726</xdr:colOff>
      <xdr:row>5</xdr:row>
      <xdr:rowOff>63422</xdr:rowOff>
    </xdr:from>
    <xdr:to>
      <xdr:col>15</xdr:col>
      <xdr:colOff>272222</xdr:colOff>
      <xdr:row>17</xdr:row>
      <xdr:rowOff>177721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4545BDA-CE6B-4D41-B9B3-FD299C13D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383178</xdr:colOff>
      <xdr:row>5</xdr:row>
      <xdr:rowOff>178293</xdr:rowOff>
    </xdr:from>
    <xdr:to>
      <xdr:col>22</xdr:col>
      <xdr:colOff>600496</xdr:colOff>
      <xdr:row>17</xdr:row>
      <xdr:rowOff>31163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DE46C77-8C88-40F3-9E54-42B554645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30480</xdr:colOff>
      <xdr:row>17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367AE9-2B6D-47A3-9A19-6F803DDEA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277090</xdr:colOff>
      <xdr:row>142</xdr:row>
      <xdr:rowOff>0</xdr:rowOff>
    </xdr:from>
    <xdr:to>
      <xdr:col>15</xdr:col>
      <xdr:colOff>381388</xdr:colOff>
      <xdr:row>144</xdr:row>
      <xdr:rowOff>144328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FF8B6C-109B-4E0B-BA36-6ECF11715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304" y="21663660"/>
          <a:ext cx="4054724" cy="450196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8</xdr:col>
      <xdr:colOff>158720</xdr:colOff>
      <xdr:row>20</xdr:row>
      <xdr:rowOff>154899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2363D3-D3FA-4C61-8B8B-C22A91512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172289</xdr:colOff>
      <xdr:row>5</xdr:row>
      <xdr:rowOff>0</xdr:rowOff>
    </xdr:from>
    <xdr:to>
      <xdr:col>15</xdr:col>
      <xdr:colOff>302607</xdr:colOff>
      <xdr:row>20</xdr:row>
      <xdr:rowOff>154899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5A6CCB-C89D-471E-BAD4-B18AACF86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234338</xdr:colOff>
      <xdr:row>23</xdr:row>
      <xdr:rowOff>123007</xdr:rowOff>
    </xdr:from>
    <xdr:to>
      <xdr:col>15</xdr:col>
      <xdr:colOff>363567</xdr:colOff>
      <xdr:row>39</xdr:row>
      <xdr:rowOff>92850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59C9C84-8175-461D-B0C0-C9B15C893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30480</xdr:colOff>
      <xdr:row>23</xdr:row>
      <xdr:rowOff>123007</xdr:rowOff>
    </xdr:from>
    <xdr:to>
      <xdr:col>8</xdr:col>
      <xdr:colOff>191377</xdr:colOff>
      <xdr:row>39</xdr:row>
      <xdr:rowOff>92850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FF51E9-653E-4A84-BFFC-31CC4A810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</xdr:row>
      <xdr:rowOff>152401</xdr:rowOff>
    </xdr:from>
    <xdr:to>
      <xdr:col>7</xdr:col>
      <xdr:colOff>739140</xdr:colOff>
      <xdr:row>18</xdr:row>
      <xdr:rowOff>106680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199D78-8CC6-403A-B867-27F0CB26C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.sharepoint.com/Users/fcamara/Desktop/Modelo%20v17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00madrid\grupos\DGFCG\DPFP\ComunDPFP\Nuevo%20Convenio%20ADIF-MFOM\Cuadros%20de%20financiaci&#243;n\20190722%20ajuste%20posterior%20SEDPI\Propuesta%20Priorizaci&#243;n%20CORREDORES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S UNO"/>
      <sheetName val="INPUTS DOS"/>
      <sheetName val="INPUTS TRES"/>
      <sheetName val="aux. A LyC"/>
      <sheetName val="aux. B OTI"/>
      <sheetName val="aux. C AMORTIZACIONES"/>
      <sheetName val="aux. D CALMAT"/>
      <sheetName val="OUTPUT FINANCIERO"/>
      <sheetName val="OUTPUT ACB"/>
      <sheetName val="OUTPUT SENSIBILIDAD"/>
      <sheetName val="OUTPUT TABLAS"/>
      <sheetName val="OUTPUT GRÁFICOS"/>
      <sheetName val="INPUTS ALTERNATIVAS"/>
      <sheetName val="RESUMEN ALTERNATIVAS"/>
      <sheetName val="DATOS PARA INPUTS"/>
    </sheetNames>
    <sheetDataSet>
      <sheetData sheetId="0" refreshError="1"/>
      <sheetData sheetId="1"/>
      <sheetData sheetId="2" refreshError="1"/>
      <sheetData sheetId="3" refreshError="1"/>
      <sheetData sheetId="4">
        <row r="32">
          <cell r="S32">
            <v>2020</v>
          </cell>
        </row>
        <row r="33">
          <cell r="S33">
            <v>2021</v>
          </cell>
        </row>
        <row r="34">
          <cell r="S34">
            <v>2022</v>
          </cell>
        </row>
        <row r="35">
          <cell r="S35">
            <v>2023</v>
          </cell>
        </row>
        <row r="36">
          <cell r="S36">
            <v>2024</v>
          </cell>
        </row>
        <row r="37">
          <cell r="S37">
            <v>2025</v>
          </cell>
        </row>
        <row r="38">
          <cell r="S38">
            <v>2026</v>
          </cell>
        </row>
        <row r="39">
          <cell r="S39">
            <v>2027</v>
          </cell>
        </row>
        <row r="40">
          <cell r="S40">
            <v>2028</v>
          </cell>
        </row>
        <row r="41">
          <cell r="S41">
            <v>2029</v>
          </cell>
        </row>
        <row r="42">
          <cell r="S42">
            <v>2030</v>
          </cell>
        </row>
        <row r="43">
          <cell r="S43">
            <v>2031</v>
          </cell>
        </row>
        <row r="44">
          <cell r="S44">
            <v>2032</v>
          </cell>
        </row>
        <row r="45">
          <cell r="S45">
            <v>2033</v>
          </cell>
        </row>
        <row r="46">
          <cell r="S46">
            <v>2034</v>
          </cell>
        </row>
        <row r="47">
          <cell r="S47">
            <v>2035</v>
          </cell>
        </row>
        <row r="48">
          <cell r="S48">
            <v>2036</v>
          </cell>
        </row>
        <row r="49">
          <cell r="S49">
            <v>2037</v>
          </cell>
        </row>
        <row r="50">
          <cell r="S50">
            <v>2038</v>
          </cell>
        </row>
        <row r="51">
          <cell r="S51">
            <v>2039</v>
          </cell>
        </row>
        <row r="52">
          <cell r="S52">
            <v>2040</v>
          </cell>
        </row>
        <row r="53">
          <cell r="S53">
            <v>2041</v>
          </cell>
        </row>
        <row r="54">
          <cell r="S54">
            <v>2042</v>
          </cell>
        </row>
        <row r="55">
          <cell r="S55">
            <v>2043</v>
          </cell>
        </row>
        <row r="56">
          <cell r="S56">
            <v>2044</v>
          </cell>
        </row>
        <row r="57">
          <cell r="S57">
            <v>2045</v>
          </cell>
        </row>
        <row r="58">
          <cell r="S58">
            <v>2046</v>
          </cell>
        </row>
        <row r="59">
          <cell r="S59">
            <v>2047</v>
          </cell>
        </row>
        <row r="60">
          <cell r="S60">
            <v>2048</v>
          </cell>
        </row>
        <row r="61">
          <cell r="S61">
            <v>2049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ón CONVENIO"/>
      <sheetName val="ADIF PGE 2019"/>
      <sheetName val="Hoja1"/>
      <sheetName val="Versión JV"/>
      <sheetName val="PROVINCIALIZACION"/>
      <sheetName val="CCAA_PROV"/>
      <sheetName val="RESUMEN TOTAL"/>
      <sheetName val="RESUMEN CORREDORES"/>
      <sheetName val="Previsiones"/>
      <sheetName val="RESUMEN total 2019"/>
      <sheetName val="C.MEDITERÁNEO"/>
      <sheetName val="C.ATLÁNTICO"/>
      <sheetName val="C.EXTREMADURA"/>
      <sheetName val="C. NOROESTE"/>
      <sheetName val="C. CANTÁBRICO-MEDITERRÁNEO"/>
      <sheetName val="C.NORTE"/>
      <sheetName val="ACTUACIONES EN OTRAS LÍNEAS DE "/>
      <sheetName val="Cronograma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P3" t="str">
            <v>0009</v>
          </cell>
          <cell r="X3" t="str">
            <v>N/A</v>
          </cell>
          <cell r="AA3" t="str">
            <v>X</v>
          </cell>
          <cell r="AM3">
            <v>302500</v>
          </cell>
          <cell r="AN3">
            <v>3176250</v>
          </cell>
          <cell r="AO3">
            <v>3478750</v>
          </cell>
          <cell r="AP3">
            <v>302500</v>
          </cell>
          <cell r="AQ3">
            <v>0</v>
          </cell>
          <cell r="AT3">
            <v>302500</v>
          </cell>
        </row>
        <row r="4">
          <cell r="P4" t="str">
            <v>0009</v>
          </cell>
          <cell r="X4" t="str">
            <v>N/A</v>
          </cell>
          <cell r="AA4" t="str">
            <v>X</v>
          </cell>
          <cell r="AM4">
            <v>363000</v>
          </cell>
          <cell r="AN4">
            <v>3448500</v>
          </cell>
          <cell r="AO4">
            <v>3448500</v>
          </cell>
          <cell r="AP4">
            <v>0</v>
          </cell>
          <cell r="AQ4">
            <v>0</v>
          </cell>
          <cell r="AT4">
            <v>363000</v>
          </cell>
        </row>
        <row r="5">
          <cell r="P5" t="str">
            <v>0005</v>
          </cell>
          <cell r="X5" t="str">
            <v>N/A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M5">
            <v>320650</v>
          </cell>
          <cell r="AN5">
            <v>181500</v>
          </cell>
          <cell r="AO5">
            <v>60500</v>
          </cell>
          <cell r="AP5">
            <v>60500</v>
          </cell>
          <cell r="AQ5">
            <v>30250</v>
          </cell>
          <cell r="AT5">
            <v>64130</v>
          </cell>
        </row>
        <row r="6">
          <cell r="P6" t="str">
            <v>0009</v>
          </cell>
          <cell r="X6" t="str">
            <v>N/A</v>
          </cell>
          <cell r="AA6" t="str">
            <v>X</v>
          </cell>
          <cell r="AB6" t="str">
            <v>X</v>
          </cell>
          <cell r="AC6" t="str">
            <v>X</v>
          </cell>
          <cell r="AD6" t="str">
            <v>X</v>
          </cell>
          <cell r="AE6" t="str">
            <v>X</v>
          </cell>
          <cell r="AM6">
            <v>0</v>
          </cell>
          <cell r="AN6">
            <v>326700</v>
          </cell>
          <cell r="AO6">
            <v>326700</v>
          </cell>
          <cell r="AP6">
            <v>121000</v>
          </cell>
          <cell r="AQ6">
            <v>0</v>
          </cell>
          <cell r="AT6">
            <v>0</v>
          </cell>
        </row>
        <row r="7">
          <cell r="P7" t="str">
            <v>9043</v>
          </cell>
          <cell r="X7" t="str">
            <v>UPGRADE</v>
          </cell>
          <cell r="AA7" t="str">
            <v>X</v>
          </cell>
          <cell r="AB7" t="str">
            <v>X</v>
          </cell>
          <cell r="AC7" t="str">
            <v>X</v>
          </cell>
          <cell r="AD7" t="str">
            <v>X</v>
          </cell>
          <cell r="AE7" t="str">
            <v>X</v>
          </cell>
          <cell r="AM7">
            <v>0</v>
          </cell>
          <cell r="AN7">
            <v>0</v>
          </cell>
          <cell r="AO7">
            <v>15125000</v>
          </cell>
          <cell r="AP7">
            <v>21780000</v>
          </cell>
          <cell r="AQ7">
            <v>14880000</v>
          </cell>
          <cell r="AT7">
            <v>0</v>
          </cell>
        </row>
        <row r="8">
          <cell r="P8" t="str">
            <v>0013</v>
          </cell>
          <cell r="X8" t="str">
            <v>RENOVACIÓN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M8">
            <v>0</v>
          </cell>
          <cell r="AN8">
            <v>7260000</v>
          </cell>
          <cell r="AO8">
            <v>30250000</v>
          </cell>
          <cell r="AP8">
            <v>12705000</v>
          </cell>
          <cell r="AQ8">
            <v>12705000</v>
          </cell>
          <cell r="AT8">
            <v>0</v>
          </cell>
        </row>
        <row r="9">
          <cell r="P9" t="str">
            <v>0013</v>
          </cell>
          <cell r="X9" t="str">
            <v>UPGRADE</v>
          </cell>
          <cell r="AA9" t="str">
            <v>X</v>
          </cell>
          <cell r="AB9" t="str">
            <v>X</v>
          </cell>
          <cell r="AC9" t="str">
            <v>X</v>
          </cell>
          <cell r="AD9" t="str">
            <v>X</v>
          </cell>
          <cell r="AM9">
            <v>605000</v>
          </cell>
          <cell r="AN9">
            <v>14520000</v>
          </cell>
          <cell r="AO9">
            <v>15125000</v>
          </cell>
          <cell r="AP9">
            <v>0</v>
          </cell>
          <cell r="AQ9">
            <v>0</v>
          </cell>
          <cell r="AT9">
            <v>151250</v>
          </cell>
        </row>
        <row r="10">
          <cell r="P10" t="str">
            <v>0001</v>
          </cell>
          <cell r="X10" t="str">
            <v>N/A</v>
          </cell>
          <cell r="AA10" t="str">
            <v>X</v>
          </cell>
          <cell r="AB10" t="str">
            <v>X</v>
          </cell>
          <cell r="AC10" t="str">
            <v>X</v>
          </cell>
          <cell r="AD10" t="str">
            <v>X</v>
          </cell>
          <cell r="AE10" t="str">
            <v>X</v>
          </cell>
          <cell r="AM10">
            <v>484000</v>
          </cell>
          <cell r="AN10">
            <v>968000</v>
          </cell>
          <cell r="AO10">
            <v>665500</v>
          </cell>
          <cell r="AP10">
            <v>665500</v>
          </cell>
          <cell r="AQ10">
            <v>665500</v>
          </cell>
          <cell r="AT10">
            <v>96800</v>
          </cell>
        </row>
        <row r="11">
          <cell r="P11" t="str">
            <v>0009</v>
          </cell>
          <cell r="X11" t="str">
            <v>N/A</v>
          </cell>
          <cell r="AE11" t="str">
            <v>X</v>
          </cell>
          <cell r="AM11">
            <v>0</v>
          </cell>
          <cell r="AN11">
            <v>1270500</v>
          </cell>
          <cell r="AO11">
            <v>1270500</v>
          </cell>
          <cell r="AP11">
            <v>0</v>
          </cell>
          <cell r="AQ11">
            <v>0</v>
          </cell>
          <cell r="AT11">
            <v>0</v>
          </cell>
        </row>
        <row r="12">
          <cell r="P12" t="str">
            <v>0009</v>
          </cell>
          <cell r="X12" t="str">
            <v>N/A</v>
          </cell>
          <cell r="AE12" t="str">
            <v>X</v>
          </cell>
          <cell r="AM12">
            <v>266200</v>
          </cell>
          <cell r="AN12">
            <v>302500</v>
          </cell>
          <cell r="AO12">
            <v>302500</v>
          </cell>
          <cell r="AP12">
            <v>302500</v>
          </cell>
          <cell r="AQ12">
            <v>0</v>
          </cell>
          <cell r="AT12">
            <v>266200</v>
          </cell>
        </row>
        <row r="13">
          <cell r="P13" t="str">
            <v>0009</v>
          </cell>
          <cell r="X13" t="str">
            <v>N/A</v>
          </cell>
          <cell r="AE13" t="str">
            <v>X</v>
          </cell>
          <cell r="AM13">
            <v>96800</v>
          </cell>
          <cell r="AN13">
            <v>90750</v>
          </cell>
          <cell r="AO13">
            <v>84700</v>
          </cell>
          <cell r="AP13">
            <v>90750</v>
          </cell>
          <cell r="AQ13">
            <v>0</v>
          </cell>
          <cell r="AT13">
            <v>96800</v>
          </cell>
        </row>
        <row r="14">
          <cell r="P14" t="str">
            <v>0008</v>
          </cell>
          <cell r="X14" t="str">
            <v>N/A</v>
          </cell>
          <cell r="AE14" t="str">
            <v>X</v>
          </cell>
          <cell r="AM14">
            <v>0</v>
          </cell>
          <cell r="AN14">
            <v>1210000</v>
          </cell>
          <cell r="AO14">
            <v>1210000</v>
          </cell>
          <cell r="AP14">
            <v>1210000</v>
          </cell>
          <cell r="AQ14">
            <v>2780000</v>
          </cell>
          <cell r="AT14">
            <v>0</v>
          </cell>
        </row>
        <row r="15">
          <cell r="P15" t="str">
            <v>0002</v>
          </cell>
          <cell r="X15" t="str">
            <v>UPGRADE</v>
          </cell>
          <cell r="AC15" t="str">
            <v>X</v>
          </cell>
          <cell r="AM15">
            <v>87203.550499999998</v>
          </cell>
          <cell r="AN15">
            <v>76676.550499999998</v>
          </cell>
          <cell r="AO15">
            <v>0</v>
          </cell>
          <cell r="AP15">
            <v>0</v>
          </cell>
          <cell r="AQ15">
            <v>0</v>
          </cell>
          <cell r="AT15">
            <v>87203.550499999998</v>
          </cell>
        </row>
        <row r="16">
          <cell r="P16" t="str">
            <v>0003</v>
          </cell>
          <cell r="X16" t="str">
            <v>N/A</v>
          </cell>
          <cell r="AA16" t="str">
            <v>X</v>
          </cell>
          <cell r="AB16" t="str">
            <v>X</v>
          </cell>
          <cell r="AC16" t="str">
            <v>X</v>
          </cell>
          <cell r="AD16" t="str">
            <v>X</v>
          </cell>
          <cell r="AE16" t="str">
            <v>X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T16">
            <v>0</v>
          </cell>
        </row>
        <row r="17">
          <cell r="P17" t="str">
            <v>0003</v>
          </cell>
          <cell r="X17" t="str">
            <v>N/A</v>
          </cell>
          <cell r="AA17" t="str">
            <v>X</v>
          </cell>
          <cell r="AB17" t="str">
            <v>X</v>
          </cell>
          <cell r="AC17" t="str">
            <v>X</v>
          </cell>
          <cell r="AD17" t="str">
            <v>X</v>
          </cell>
          <cell r="AE17" t="str">
            <v>X</v>
          </cell>
          <cell r="AM17">
            <v>15592.06</v>
          </cell>
          <cell r="AN17">
            <v>69773.000000000044</v>
          </cell>
          <cell r="AO17">
            <v>208719.99999999994</v>
          </cell>
          <cell r="AP17">
            <v>59359.999999999993</v>
          </cell>
          <cell r="AQ17">
            <v>126000</v>
          </cell>
          <cell r="AT17">
            <v>3118.4119999999998</v>
          </cell>
        </row>
        <row r="18">
          <cell r="P18" t="str">
            <v>0003</v>
          </cell>
          <cell r="X18" t="str">
            <v>N/A</v>
          </cell>
          <cell r="AA18" t="str">
            <v>X</v>
          </cell>
          <cell r="AB18" t="str">
            <v>X</v>
          </cell>
          <cell r="AC18" t="str">
            <v>X</v>
          </cell>
          <cell r="AD18" t="str">
            <v>X</v>
          </cell>
          <cell r="AE18" t="str">
            <v>X</v>
          </cell>
          <cell r="AM18">
            <v>7796.03</v>
          </cell>
          <cell r="AN18">
            <v>34886.500000000022</v>
          </cell>
          <cell r="AO18">
            <v>104359.99999999997</v>
          </cell>
          <cell r="AP18">
            <v>29679.999999999996</v>
          </cell>
          <cell r="AQ18">
            <v>63000</v>
          </cell>
          <cell r="AT18">
            <v>1559.2059999999999</v>
          </cell>
        </row>
        <row r="19">
          <cell r="P19" t="str">
            <v>0003</v>
          </cell>
          <cell r="X19" t="str">
            <v>N/A</v>
          </cell>
          <cell r="AA19" t="str">
            <v>X</v>
          </cell>
          <cell r="AB19" t="str">
            <v>X</v>
          </cell>
          <cell r="AC19" t="str">
            <v>X</v>
          </cell>
          <cell r="AD19" t="str">
            <v>X</v>
          </cell>
          <cell r="AE19" t="str">
            <v>X</v>
          </cell>
          <cell r="AM19">
            <v>15592.06</v>
          </cell>
          <cell r="AN19">
            <v>69773.000000000044</v>
          </cell>
          <cell r="AO19">
            <v>208719.99999999994</v>
          </cell>
          <cell r="AP19">
            <v>59359.999999999993</v>
          </cell>
          <cell r="AQ19">
            <v>126000</v>
          </cell>
          <cell r="AT19">
            <v>3118.4119999999998</v>
          </cell>
        </row>
        <row r="20">
          <cell r="P20" t="str">
            <v>0003</v>
          </cell>
          <cell r="X20" t="str">
            <v>N/A</v>
          </cell>
          <cell r="AA20" t="str">
            <v>X</v>
          </cell>
          <cell r="AB20" t="str">
            <v>X</v>
          </cell>
          <cell r="AC20" t="str">
            <v>X</v>
          </cell>
          <cell r="AD20" t="str">
            <v>X</v>
          </cell>
          <cell r="AE20" t="str">
            <v>X</v>
          </cell>
          <cell r="AM20">
            <v>7796.03</v>
          </cell>
          <cell r="AN20">
            <v>34886.500000000022</v>
          </cell>
          <cell r="AO20">
            <v>104359.99999999997</v>
          </cell>
          <cell r="AP20">
            <v>29679.999999999996</v>
          </cell>
          <cell r="AQ20">
            <v>63000</v>
          </cell>
          <cell r="AT20">
            <v>1559.2059999999999</v>
          </cell>
        </row>
        <row r="21">
          <cell r="P21" t="str">
            <v>0003</v>
          </cell>
          <cell r="X21" t="str">
            <v>N/A</v>
          </cell>
          <cell r="AA21" t="str">
            <v>X</v>
          </cell>
          <cell r="AB21" t="str">
            <v>X</v>
          </cell>
          <cell r="AC21" t="str">
            <v>X</v>
          </cell>
          <cell r="AD21" t="str">
            <v>X</v>
          </cell>
          <cell r="AE21" t="str">
            <v>X</v>
          </cell>
          <cell r="AM21">
            <v>15592.06</v>
          </cell>
          <cell r="AN21">
            <v>69773.000000000044</v>
          </cell>
          <cell r="AO21">
            <v>208719.99999999994</v>
          </cell>
          <cell r="AP21">
            <v>59359.999999999993</v>
          </cell>
          <cell r="AQ21">
            <v>126000</v>
          </cell>
          <cell r="AT21">
            <v>3118.4119999999998</v>
          </cell>
        </row>
        <row r="22">
          <cell r="P22" t="str">
            <v>0003</v>
          </cell>
          <cell r="X22" t="str">
            <v>N/A</v>
          </cell>
          <cell r="AA22" t="str">
            <v>X</v>
          </cell>
          <cell r="AB22" t="str">
            <v>X</v>
          </cell>
          <cell r="AC22" t="str">
            <v>X</v>
          </cell>
          <cell r="AD22" t="str">
            <v>X</v>
          </cell>
          <cell r="AE22" t="str">
            <v>X</v>
          </cell>
          <cell r="AM22">
            <v>15592.06</v>
          </cell>
          <cell r="AN22">
            <v>69773.000000000044</v>
          </cell>
          <cell r="AO22">
            <v>208719.99999999994</v>
          </cell>
          <cell r="AP22">
            <v>59359.999999999993</v>
          </cell>
          <cell r="AQ22">
            <v>126000</v>
          </cell>
          <cell r="AT22">
            <v>3118.4119999999998</v>
          </cell>
        </row>
        <row r="23">
          <cell r="P23" t="str">
            <v>0003</v>
          </cell>
          <cell r="X23" t="str">
            <v>N/A</v>
          </cell>
          <cell r="AA23" t="str">
            <v>X</v>
          </cell>
          <cell r="AB23" t="str">
            <v>X</v>
          </cell>
          <cell r="AC23" t="str">
            <v>X</v>
          </cell>
          <cell r="AD23" t="str">
            <v>X</v>
          </cell>
          <cell r="AE23" t="str">
            <v>X</v>
          </cell>
          <cell r="AM23">
            <v>46776.18</v>
          </cell>
          <cell r="AN23">
            <v>209319.00000000015</v>
          </cell>
          <cell r="AO23">
            <v>626159.99999999977</v>
          </cell>
          <cell r="AP23">
            <v>178079.99999999997</v>
          </cell>
          <cell r="AQ23">
            <v>378000</v>
          </cell>
          <cell r="AT23">
            <v>9355.2360000000008</v>
          </cell>
        </row>
        <row r="24">
          <cell r="P24" t="str">
            <v>0003</v>
          </cell>
          <cell r="X24" t="str">
            <v>N/A</v>
          </cell>
          <cell r="AA24" t="str">
            <v>X</v>
          </cell>
          <cell r="AB24" t="str">
            <v>X</v>
          </cell>
          <cell r="AC24" t="str">
            <v>X</v>
          </cell>
          <cell r="AD24" t="str">
            <v>X</v>
          </cell>
          <cell r="AE24" t="str">
            <v>X</v>
          </cell>
          <cell r="AM24">
            <v>15592.06</v>
          </cell>
          <cell r="AN24">
            <v>69773.000000000044</v>
          </cell>
          <cell r="AO24">
            <v>208719.99999999994</v>
          </cell>
          <cell r="AP24">
            <v>59359.999999999993</v>
          </cell>
          <cell r="AQ24">
            <v>126000</v>
          </cell>
          <cell r="AT24">
            <v>3118.4119999999998</v>
          </cell>
        </row>
        <row r="25">
          <cell r="P25" t="str">
            <v>0003</v>
          </cell>
          <cell r="X25" t="str">
            <v>N/A</v>
          </cell>
          <cell r="AA25" t="str">
            <v>X</v>
          </cell>
          <cell r="AB25" t="str">
            <v>X</v>
          </cell>
          <cell r="AC25" t="str">
            <v>X</v>
          </cell>
          <cell r="AD25" t="str">
            <v>X</v>
          </cell>
          <cell r="AE25" t="str">
            <v>X</v>
          </cell>
          <cell r="AM25">
            <v>15592.06</v>
          </cell>
          <cell r="AN25">
            <v>69773.000000000044</v>
          </cell>
          <cell r="AO25">
            <v>208719.99999999994</v>
          </cell>
          <cell r="AP25">
            <v>59359.999999999993</v>
          </cell>
          <cell r="AQ25">
            <v>126000</v>
          </cell>
          <cell r="AT25">
            <v>3118.4119999999998</v>
          </cell>
        </row>
        <row r="26">
          <cell r="P26" t="str">
            <v>0003</v>
          </cell>
          <cell r="X26" t="str">
            <v>N/A</v>
          </cell>
          <cell r="AA26" t="str">
            <v>X</v>
          </cell>
          <cell r="AB26" t="str">
            <v>X</v>
          </cell>
          <cell r="AC26" t="str">
            <v>X</v>
          </cell>
          <cell r="AD26" t="str">
            <v>X</v>
          </cell>
          <cell r="AE26" t="str">
            <v>X</v>
          </cell>
          <cell r="AM26">
            <v>15592.06</v>
          </cell>
          <cell r="AN26">
            <v>69773.000000000044</v>
          </cell>
          <cell r="AO26">
            <v>208719.99999999994</v>
          </cell>
          <cell r="AP26">
            <v>59359.999999999993</v>
          </cell>
          <cell r="AQ26">
            <v>126000</v>
          </cell>
          <cell r="AT26">
            <v>3118.4119999999998</v>
          </cell>
        </row>
        <row r="27">
          <cell r="P27" t="str">
            <v>0003</v>
          </cell>
          <cell r="X27" t="str">
            <v>N/A</v>
          </cell>
          <cell r="AA27" t="str">
            <v>X</v>
          </cell>
          <cell r="AB27" t="str">
            <v>X</v>
          </cell>
          <cell r="AC27" t="str">
            <v>X</v>
          </cell>
          <cell r="AD27" t="str">
            <v>X</v>
          </cell>
          <cell r="AE27" t="str">
            <v>X</v>
          </cell>
          <cell r="AM27">
            <v>15592.06</v>
          </cell>
          <cell r="AN27">
            <v>69773.000000000044</v>
          </cell>
          <cell r="AO27">
            <v>208719.99999999994</v>
          </cell>
          <cell r="AP27">
            <v>59359.999999999993</v>
          </cell>
          <cell r="AQ27">
            <v>126000</v>
          </cell>
          <cell r="AT27">
            <v>3118.4119999999998</v>
          </cell>
        </row>
        <row r="28">
          <cell r="P28" t="str">
            <v>0003</v>
          </cell>
          <cell r="X28" t="str">
            <v>N/A</v>
          </cell>
          <cell r="AA28" t="str">
            <v>X</v>
          </cell>
          <cell r="AB28" t="str">
            <v>X</v>
          </cell>
          <cell r="AC28" t="str">
            <v>X</v>
          </cell>
          <cell r="AD28" t="str">
            <v>X</v>
          </cell>
          <cell r="AE28" t="str">
            <v>X</v>
          </cell>
          <cell r="AM28">
            <v>7796.03</v>
          </cell>
          <cell r="AN28">
            <v>34886.500000000022</v>
          </cell>
          <cell r="AO28">
            <v>104359.99999999997</v>
          </cell>
          <cell r="AP28">
            <v>29679.999999999996</v>
          </cell>
          <cell r="AQ28">
            <v>63000</v>
          </cell>
          <cell r="AT28">
            <v>1559.2059999999999</v>
          </cell>
        </row>
        <row r="29">
          <cell r="P29" t="str">
            <v>0003</v>
          </cell>
          <cell r="X29" t="str">
            <v>N/A</v>
          </cell>
          <cell r="AA29" t="str">
            <v>X</v>
          </cell>
          <cell r="AB29" t="str">
            <v>X</v>
          </cell>
          <cell r="AC29" t="str">
            <v>X</v>
          </cell>
          <cell r="AD29" t="str">
            <v>X</v>
          </cell>
          <cell r="AE29" t="str">
            <v>X</v>
          </cell>
          <cell r="AM29">
            <v>15592.06</v>
          </cell>
          <cell r="AN29">
            <v>69773.000000000044</v>
          </cell>
          <cell r="AO29">
            <v>208719.99999999994</v>
          </cell>
          <cell r="AP29">
            <v>59359.999999999993</v>
          </cell>
          <cell r="AQ29">
            <v>126000</v>
          </cell>
          <cell r="AT29">
            <v>3118.4119999999998</v>
          </cell>
        </row>
        <row r="30">
          <cell r="P30" t="str">
            <v>0003</v>
          </cell>
          <cell r="X30" t="str">
            <v>N/A</v>
          </cell>
          <cell r="AA30" t="str">
            <v>X</v>
          </cell>
          <cell r="AB30" t="str">
            <v>X</v>
          </cell>
          <cell r="AC30" t="str">
            <v>X</v>
          </cell>
          <cell r="AD30" t="str">
            <v>X</v>
          </cell>
          <cell r="AE30" t="str">
            <v>X</v>
          </cell>
          <cell r="AM30">
            <v>23388.09</v>
          </cell>
          <cell r="AN30">
            <v>104659.50000000007</v>
          </cell>
          <cell r="AO30">
            <v>313079.99999999988</v>
          </cell>
          <cell r="AP30">
            <v>89039.999999999985</v>
          </cell>
          <cell r="AQ30">
            <v>189000</v>
          </cell>
          <cell r="AT30">
            <v>4677.6180000000004</v>
          </cell>
        </row>
        <row r="31">
          <cell r="P31" t="str">
            <v>0003</v>
          </cell>
          <cell r="X31" t="str">
            <v>N/A</v>
          </cell>
          <cell r="AA31" t="str">
            <v>X</v>
          </cell>
          <cell r="AB31" t="str">
            <v>X</v>
          </cell>
          <cell r="AC31" t="str">
            <v>X</v>
          </cell>
          <cell r="AD31" t="str">
            <v>X</v>
          </cell>
          <cell r="AE31" t="str">
            <v>X</v>
          </cell>
          <cell r="AM31">
            <v>7796.03</v>
          </cell>
          <cell r="AN31">
            <v>34886.500000000022</v>
          </cell>
          <cell r="AO31">
            <v>104359.99999999997</v>
          </cell>
          <cell r="AP31">
            <v>29679.999999999996</v>
          </cell>
          <cell r="AQ31">
            <v>63000</v>
          </cell>
          <cell r="AT31">
            <v>1559.2059999999999</v>
          </cell>
        </row>
        <row r="32">
          <cell r="P32" t="str">
            <v>0003</v>
          </cell>
          <cell r="X32" t="str">
            <v>N/A</v>
          </cell>
          <cell r="AA32" t="str">
            <v>X</v>
          </cell>
          <cell r="AB32" t="str">
            <v>X</v>
          </cell>
          <cell r="AC32" t="str">
            <v>X</v>
          </cell>
          <cell r="AD32" t="str">
            <v>X</v>
          </cell>
          <cell r="AE32" t="str">
            <v>X</v>
          </cell>
          <cell r="AM32">
            <v>23388.09</v>
          </cell>
          <cell r="AN32">
            <v>104659.50000000007</v>
          </cell>
          <cell r="AO32">
            <v>313079.99999999988</v>
          </cell>
          <cell r="AP32">
            <v>89039.999999999985</v>
          </cell>
          <cell r="AQ32">
            <v>189000</v>
          </cell>
          <cell r="AT32">
            <v>4677.6180000000004</v>
          </cell>
        </row>
        <row r="33">
          <cell r="P33" t="str">
            <v>0003</v>
          </cell>
          <cell r="X33" t="str">
            <v>N/A</v>
          </cell>
          <cell r="AA33" t="str">
            <v>X</v>
          </cell>
          <cell r="AB33" t="str">
            <v>X</v>
          </cell>
          <cell r="AC33" t="str">
            <v>X</v>
          </cell>
          <cell r="AD33" t="str">
            <v>X</v>
          </cell>
          <cell r="AE33" t="str">
            <v>X</v>
          </cell>
          <cell r="AM33">
            <v>15592.06</v>
          </cell>
          <cell r="AN33">
            <v>69773.000000000044</v>
          </cell>
          <cell r="AO33">
            <v>208719.99999999994</v>
          </cell>
          <cell r="AP33">
            <v>59359.999999999993</v>
          </cell>
          <cell r="AQ33">
            <v>126000</v>
          </cell>
          <cell r="AT33">
            <v>3118.4119999999998</v>
          </cell>
        </row>
        <row r="34">
          <cell r="P34" t="str">
            <v>0003</v>
          </cell>
          <cell r="X34" t="str">
            <v>N/A</v>
          </cell>
          <cell r="AA34" t="str">
            <v>X</v>
          </cell>
          <cell r="AB34" t="str">
            <v>X</v>
          </cell>
          <cell r="AC34" t="str">
            <v>X</v>
          </cell>
          <cell r="AD34" t="str">
            <v>X</v>
          </cell>
          <cell r="AE34" t="str">
            <v>X</v>
          </cell>
          <cell r="AM34">
            <v>7796.03</v>
          </cell>
          <cell r="AN34">
            <v>34886.500000000022</v>
          </cell>
          <cell r="AO34">
            <v>104359.99999999997</v>
          </cell>
          <cell r="AP34">
            <v>29679.999999999996</v>
          </cell>
          <cell r="AQ34">
            <v>63000</v>
          </cell>
          <cell r="AT34">
            <v>1559.2059999999999</v>
          </cell>
        </row>
        <row r="35">
          <cell r="P35" t="str">
            <v>0003</v>
          </cell>
          <cell r="X35" t="str">
            <v>N/A</v>
          </cell>
          <cell r="AA35" t="str">
            <v>X</v>
          </cell>
          <cell r="AB35" t="str">
            <v>X</v>
          </cell>
          <cell r="AC35" t="str">
            <v>X</v>
          </cell>
          <cell r="AD35" t="str">
            <v>X</v>
          </cell>
          <cell r="AE35" t="str">
            <v>X</v>
          </cell>
          <cell r="AM35">
            <v>23388.09</v>
          </cell>
          <cell r="AN35">
            <v>104659.50000000007</v>
          </cell>
          <cell r="AO35">
            <v>313079.99999999988</v>
          </cell>
          <cell r="AP35">
            <v>89039.999999999985</v>
          </cell>
          <cell r="AQ35">
            <v>189000</v>
          </cell>
          <cell r="AT35">
            <v>4677.6180000000004</v>
          </cell>
        </row>
        <row r="36">
          <cell r="P36" t="str">
            <v>0003</v>
          </cell>
          <cell r="X36" t="str">
            <v>N/A</v>
          </cell>
          <cell r="AA36" t="str">
            <v>X</v>
          </cell>
          <cell r="AB36" t="str">
            <v>X</v>
          </cell>
          <cell r="AC36" t="str">
            <v>X</v>
          </cell>
          <cell r="AD36" t="str">
            <v>X</v>
          </cell>
          <cell r="AE36" t="str">
            <v>X</v>
          </cell>
          <cell r="AM36">
            <v>15592.06</v>
          </cell>
          <cell r="AN36">
            <v>69773.000000000044</v>
          </cell>
          <cell r="AO36">
            <v>208719.99999999994</v>
          </cell>
          <cell r="AP36">
            <v>59359.999999999993</v>
          </cell>
          <cell r="AQ36">
            <v>126000</v>
          </cell>
          <cell r="AT36">
            <v>3118.4119999999998</v>
          </cell>
        </row>
        <row r="37">
          <cell r="P37" t="str">
            <v>0003</v>
          </cell>
          <cell r="X37" t="str">
            <v>N/A</v>
          </cell>
          <cell r="AA37" t="str">
            <v>X</v>
          </cell>
          <cell r="AB37" t="str">
            <v>X</v>
          </cell>
          <cell r="AC37" t="str">
            <v>X</v>
          </cell>
          <cell r="AD37" t="str">
            <v>X</v>
          </cell>
          <cell r="AE37" t="str">
            <v>X</v>
          </cell>
          <cell r="AM37">
            <v>15592.06</v>
          </cell>
          <cell r="AN37">
            <v>69773.000000000044</v>
          </cell>
          <cell r="AO37">
            <v>208719.99999999994</v>
          </cell>
          <cell r="AP37">
            <v>59359.999999999993</v>
          </cell>
          <cell r="AQ37">
            <v>126000</v>
          </cell>
          <cell r="AT37">
            <v>3118.4119999999998</v>
          </cell>
        </row>
        <row r="38">
          <cell r="P38" t="str">
            <v>0003</v>
          </cell>
          <cell r="X38" t="str">
            <v>N/A</v>
          </cell>
          <cell r="AA38" t="str">
            <v>X</v>
          </cell>
          <cell r="AB38" t="str">
            <v>X</v>
          </cell>
          <cell r="AC38" t="str">
            <v>X</v>
          </cell>
          <cell r="AD38" t="str">
            <v>X</v>
          </cell>
          <cell r="AE38" t="str">
            <v>X</v>
          </cell>
          <cell r="AM38">
            <v>15592.06</v>
          </cell>
          <cell r="AN38">
            <v>69773.000000000044</v>
          </cell>
          <cell r="AO38">
            <v>208719.99999999994</v>
          </cell>
          <cell r="AP38">
            <v>59359.999999999993</v>
          </cell>
          <cell r="AQ38">
            <v>126000</v>
          </cell>
          <cell r="AT38">
            <v>3118.4119999999998</v>
          </cell>
        </row>
        <row r="39">
          <cell r="P39" t="str">
            <v>0003</v>
          </cell>
          <cell r="X39" t="str">
            <v>N/A</v>
          </cell>
          <cell r="AA39" t="str">
            <v>X</v>
          </cell>
          <cell r="AB39" t="str">
            <v>X</v>
          </cell>
          <cell r="AC39" t="str">
            <v>X</v>
          </cell>
          <cell r="AD39" t="str">
            <v>X</v>
          </cell>
          <cell r="AE39" t="str">
            <v>X</v>
          </cell>
          <cell r="AM39">
            <v>15592.06</v>
          </cell>
          <cell r="AN39">
            <v>69773.000000000044</v>
          </cell>
          <cell r="AO39">
            <v>208719.99999999994</v>
          </cell>
          <cell r="AP39">
            <v>59359.999999999993</v>
          </cell>
          <cell r="AQ39">
            <v>126000</v>
          </cell>
          <cell r="AT39">
            <v>3118.4119999999998</v>
          </cell>
        </row>
        <row r="40">
          <cell r="P40" t="str">
            <v>0003</v>
          </cell>
          <cell r="X40" t="str">
            <v>N/A</v>
          </cell>
          <cell r="AA40" t="str">
            <v>X</v>
          </cell>
          <cell r="AB40" t="str">
            <v>X</v>
          </cell>
          <cell r="AC40" t="str">
            <v>X</v>
          </cell>
          <cell r="AD40" t="str">
            <v>X</v>
          </cell>
          <cell r="AE40" t="str">
            <v>X</v>
          </cell>
          <cell r="AM40">
            <v>7796.03</v>
          </cell>
          <cell r="AN40">
            <v>34886.500000000022</v>
          </cell>
          <cell r="AO40">
            <v>104359.99999999997</v>
          </cell>
          <cell r="AP40">
            <v>29679.999999999996</v>
          </cell>
          <cell r="AQ40">
            <v>63000</v>
          </cell>
          <cell r="AT40">
            <v>1559.2059999999999</v>
          </cell>
        </row>
        <row r="41">
          <cell r="P41" t="str">
            <v>0003</v>
          </cell>
          <cell r="X41" t="str">
            <v>N/A</v>
          </cell>
          <cell r="AA41" t="str">
            <v>X</v>
          </cell>
          <cell r="AB41" t="str">
            <v>X</v>
          </cell>
          <cell r="AC41" t="str">
            <v>X</v>
          </cell>
          <cell r="AD41" t="str">
            <v>X</v>
          </cell>
          <cell r="AE41" t="str">
            <v>X</v>
          </cell>
          <cell r="AM41">
            <v>15592.06</v>
          </cell>
          <cell r="AN41">
            <v>69773.000000000044</v>
          </cell>
          <cell r="AO41">
            <v>208719.99999999994</v>
          </cell>
          <cell r="AP41">
            <v>59359.999999999993</v>
          </cell>
          <cell r="AQ41">
            <v>126000</v>
          </cell>
          <cell r="AT41">
            <v>3118.4119999999998</v>
          </cell>
        </row>
        <row r="42">
          <cell r="P42" t="str">
            <v>0003</v>
          </cell>
          <cell r="X42" t="str">
            <v>N/A</v>
          </cell>
          <cell r="AA42" t="str">
            <v>X</v>
          </cell>
          <cell r="AB42" t="str">
            <v>X</v>
          </cell>
          <cell r="AC42" t="str">
            <v>X</v>
          </cell>
          <cell r="AD42" t="str">
            <v>X</v>
          </cell>
          <cell r="AE42" t="str">
            <v>X</v>
          </cell>
          <cell r="AM42">
            <v>15592.06</v>
          </cell>
          <cell r="AN42">
            <v>69773.000000000044</v>
          </cell>
          <cell r="AO42">
            <v>208719.99999999994</v>
          </cell>
          <cell r="AP42">
            <v>59359.999999999993</v>
          </cell>
          <cell r="AQ42">
            <v>126000</v>
          </cell>
          <cell r="AT42">
            <v>3118.4119999999998</v>
          </cell>
        </row>
        <row r="43">
          <cell r="P43" t="str">
            <v>0003</v>
          </cell>
          <cell r="X43" t="str">
            <v>N/A</v>
          </cell>
          <cell r="AA43" t="str">
            <v>X</v>
          </cell>
          <cell r="AB43" t="str">
            <v>X</v>
          </cell>
          <cell r="AC43" t="str">
            <v>X</v>
          </cell>
          <cell r="AD43" t="str">
            <v>X</v>
          </cell>
          <cell r="AE43" t="str">
            <v>X</v>
          </cell>
          <cell r="AM43">
            <v>46776.18</v>
          </cell>
          <cell r="AN43">
            <v>209319.00000000015</v>
          </cell>
          <cell r="AO43">
            <v>626159.99999999977</v>
          </cell>
          <cell r="AP43">
            <v>178079.99999999997</v>
          </cell>
          <cell r="AQ43">
            <v>378000</v>
          </cell>
          <cell r="AT43">
            <v>9355.2360000000008</v>
          </cell>
        </row>
        <row r="44">
          <cell r="P44" t="str">
            <v>0003</v>
          </cell>
          <cell r="X44" t="str">
            <v>N/A</v>
          </cell>
          <cell r="AA44" t="str">
            <v>X</v>
          </cell>
          <cell r="AB44" t="str">
            <v>X</v>
          </cell>
          <cell r="AC44" t="str">
            <v>X</v>
          </cell>
          <cell r="AD44" t="str">
            <v>X</v>
          </cell>
          <cell r="AE44" t="str">
            <v>X</v>
          </cell>
          <cell r="AM44">
            <v>15592.06</v>
          </cell>
          <cell r="AN44">
            <v>69773.000000000044</v>
          </cell>
          <cell r="AO44">
            <v>208719.99999999994</v>
          </cell>
          <cell r="AP44">
            <v>59359.999999999993</v>
          </cell>
          <cell r="AQ44">
            <v>126000</v>
          </cell>
          <cell r="AT44">
            <v>3118.4119999999998</v>
          </cell>
        </row>
        <row r="45">
          <cell r="P45" t="str">
            <v>0003</v>
          </cell>
          <cell r="X45" t="str">
            <v>N/A</v>
          </cell>
          <cell r="AA45" t="str">
            <v>X</v>
          </cell>
          <cell r="AB45" t="str">
            <v>X</v>
          </cell>
          <cell r="AC45" t="str">
            <v>X</v>
          </cell>
          <cell r="AD45" t="str">
            <v>X</v>
          </cell>
          <cell r="AE45" t="str">
            <v>X</v>
          </cell>
          <cell r="AM45">
            <v>15592.06</v>
          </cell>
          <cell r="AN45">
            <v>69773.000000000044</v>
          </cell>
          <cell r="AO45">
            <v>208719.99999999994</v>
          </cell>
          <cell r="AP45">
            <v>59359.999999999993</v>
          </cell>
          <cell r="AQ45">
            <v>126000</v>
          </cell>
          <cell r="AT45">
            <v>3118.4119999999998</v>
          </cell>
        </row>
        <row r="46">
          <cell r="P46" t="str">
            <v>0003</v>
          </cell>
          <cell r="X46" t="str">
            <v>N/A</v>
          </cell>
          <cell r="AA46" t="str">
            <v>X</v>
          </cell>
          <cell r="AB46" t="str">
            <v>X</v>
          </cell>
          <cell r="AC46" t="str">
            <v>X</v>
          </cell>
          <cell r="AD46" t="str">
            <v>X</v>
          </cell>
          <cell r="AE46" t="str">
            <v>X</v>
          </cell>
          <cell r="AM46">
            <v>15592.06</v>
          </cell>
          <cell r="AN46">
            <v>69773.000000000044</v>
          </cell>
          <cell r="AO46">
            <v>208719.99999999994</v>
          </cell>
          <cell r="AP46">
            <v>59359.999999999993</v>
          </cell>
          <cell r="AQ46">
            <v>126000</v>
          </cell>
          <cell r="AT46">
            <v>3118.4119999999998</v>
          </cell>
        </row>
        <row r="47">
          <cell r="P47" t="str">
            <v>0003</v>
          </cell>
          <cell r="X47" t="str">
            <v>N/A</v>
          </cell>
          <cell r="AA47" t="str">
            <v>X</v>
          </cell>
          <cell r="AB47" t="str">
            <v>X</v>
          </cell>
          <cell r="AC47" t="str">
            <v>X</v>
          </cell>
          <cell r="AD47" t="str">
            <v>X</v>
          </cell>
          <cell r="AE47" t="str">
            <v>X</v>
          </cell>
          <cell r="AM47">
            <v>15592.06</v>
          </cell>
          <cell r="AN47">
            <v>69773.000000000044</v>
          </cell>
          <cell r="AO47">
            <v>208719.99999999994</v>
          </cell>
          <cell r="AP47">
            <v>59359.999999999993</v>
          </cell>
          <cell r="AQ47">
            <v>126000</v>
          </cell>
          <cell r="AT47">
            <v>3118.4119999999998</v>
          </cell>
        </row>
        <row r="48">
          <cell r="P48" t="str">
            <v>0003</v>
          </cell>
          <cell r="X48" t="str">
            <v>N/A</v>
          </cell>
          <cell r="AA48" t="str">
            <v>X</v>
          </cell>
          <cell r="AB48" t="str">
            <v>X</v>
          </cell>
          <cell r="AC48" t="str">
            <v>X</v>
          </cell>
          <cell r="AD48" t="str">
            <v>X</v>
          </cell>
          <cell r="AE48" t="str">
            <v>X</v>
          </cell>
          <cell r="AM48">
            <v>15592.06</v>
          </cell>
          <cell r="AN48">
            <v>69773.000000000044</v>
          </cell>
          <cell r="AO48">
            <v>208719.99999999994</v>
          </cell>
          <cell r="AP48">
            <v>59359.999999999993</v>
          </cell>
          <cell r="AQ48">
            <v>126000</v>
          </cell>
          <cell r="AT48">
            <v>3118.4119999999998</v>
          </cell>
        </row>
        <row r="49">
          <cell r="P49" t="str">
            <v>0003</v>
          </cell>
          <cell r="X49" t="str">
            <v>N/A</v>
          </cell>
          <cell r="AA49" t="str">
            <v>X</v>
          </cell>
          <cell r="AB49" t="str">
            <v>X</v>
          </cell>
          <cell r="AC49" t="str">
            <v>X</v>
          </cell>
          <cell r="AD49" t="str">
            <v>X</v>
          </cell>
          <cell r="AE49" t="str">
            <v>X</v>
          </cell>
          <cell r="AM49">
            <v>7796.03</v>
          </cell>
          <cell r="AN49">
            <v>34886.500000000022</v>
          </cell>
          <cell r="AO49">
            <v>104359.99999999997</v>
          </cell>
          <cell r="AP49">
            <v>29679.999999999996</v>
          </cell>
          <cell r="AQ49">
            <v>63000</v>
          </cell>
          <cell r="AT49">
            <v>1559.2059999999999</v>
          </cell>
        </row>
        <row r="50">
          <cell r="P50" t="str">
            <v>0003</v>
          </cell>
          <cell r="X50" t="str">
            <v>N/A</v>
          </cell>
          <cell r="AA50" t="str">
            <v>X</v>
          </cell>
          <cell r="AB50" t="str">
            <v>X</v>
          </cell>
          <cell r="AC50" t="str">
            <v>X</v>
          </cell>
          <cell r="AD50" t="str">
            <v>X</v>
          </cell>
          <cell r="AE50" t="str">
            <v>X</v>
          </cell>
          <cell r="AM50">
            <v>23388.09</v>
          </cell>
          <cell r="AN50">
            <v>104659.50000000007</v>
          </cell>
          <cell r="AO50">
            <v>313079.99999999988</v>
          </cell>
          <cell r="AP50">
            <v>89039.999999999985</v>
          </cell>
          <cell r="AQ50">
            <v>189000</v>
          </cell>
          <cell r="AT50">
            <v>4677.6180000000004</v>
          </cell>
        </row>
        <row r="51">
          <cell r="P51" t="str">
            <v>0003</v>
          </cell>
          <cell r="X51" t="str">
            <v>N/A</v>
          </cell>
          <cell r="AA51" t="str">
            <v>X</v>
          </cell>
          <cell r="AB51" t="str">
            <v>X</v>
          </cell>
          <cell r="AC51" t="str">
            <v>X</v>
          </cell>
          <cell r="AD51" t="str">
            <v>X</v>
          </cell>
          <cell r="AE51" t="str">
            <v>X</v>
          </cell>
          <cell r="AM51">
            <v>15592.06</v>
          </cell>
          <cell r="AN51">
            <v>69773.000000000044</v>
          </cell>
          <cell r="AO51">
            <v>208719.99999999994</v>
          </cell>
          <cell r="AP51">
            <v>59359.999999999993</v>
          </cell>
          <cell r="AQ51">
            <v>126000</v>
          </cell>
          <cell r="AT51">
            <v>3118.4119999999998</v>
          </cell>
        </row>
        <row r="52">
          <cell r="P52" t="str">
            <v>0003</v>
          </cell>
          <cell r="X52" t="str">
            <v>N/A</v>
          </cell>
          <cell r="AA52" t="str">
            <v>X</v>
          </cell>
          <cell r="AB52" t="str">
            <v>X</v>
          </cell>
          <cell r="AC52" t="str">
            <v>X</v>
          </cell>
          <cell r="AD52" t="str">
            <v>X</v>
          </cell>
          <cell r="AE52" t="str">
            <v>X</v>
          </cell>
          <cell r="AM52">
            <v>15592.06</v>
          </cell>
          <cell r="AN52">
            <v>69773.000000000044</v>
          </cell>
          <cell r="AO52">
            <v>208719.99999999994</v>
          </cell>
          <cell r="AP52">
            <v>59359.999999999993</v>
          </cell>
          <cell r="AQ52">
            <v>126000</v>
          </cell>
          <cell r="AT52">
            <v>3118.4119999999998</v>
          </cell>
        </row>
        <row r="53">
          <cell r="P53" t="str">
            <v>0003</v>
          </cell>
          <cell r="X53" t="str">
            <v>N/A</v>
          </cell>
          <cell r="AA53" t="str">
            <v>X</v>
          </cell>
          <cell r="AB53" t="str">
            <v>X</v>
          </cell>
          <cell r="AC53" t="str">
            <v>X</v>
          </cell>
          <cell r="AD53" t="str">
            <v>X</v>
          </cell>
          <cell r="AE53" t="str">
            <v>X</v>
          </cell>
          <cell r="AM53">
            <v>7796.03</v>
          </cell>
          <cell r="AN53">
            <v>34886.500000000022</v>
          </cell>
          <cell r="AO53">
            <v>104359.99999999997</v>
          </cell>
          <cell r="AP53">
            <v>29679.999999999996</v>
          </cell>
          <cell r="AQ53">
            <v>63000</v>
          </cell>
          <cell r="AT53">
            <v>1559.2059999999999</v>
          </cell>
        </row>
        <row r="54">
          <cell r="P54" t="str">
            <v>0003</v>
          </cell>
          <cell r="X54" t="str">
            <v>N/A</v>
          </cell>
          <cell r="AA54" t="str">
            <v>X</v>
          </cell>
          <cell r="AB54" t="str">
            <v>X</v>
          </cell>
          <cell r="AC54" t="str">
            <v>X</v>
          </cell>
          <cell r="AD54" t="str">
            <v>X</v>
          </cell>
          <cell r="AE54" t="str">
            <v>X</v>
          </cell>
          <cell r="AM54">
            <v>31184.12</v>
          </cell>
          <cell r="AN54">
            <v>139546.00000000009</v>
          </cell>
          <cell r="AO54">
            <v>417439.99999999988</v>
          </cell>
          <cell r="AP54">
            <v>118719.99999999999</v>
          </cell>
          <cell r="AQ54">
            <v>252000</v>
          </cell>
          <cell r="AT54">
            <v>6236.8239999999996</v>
          </cell>
        </row>
        <row r="55">
          <cell r="P55" t="str">
            <v>0003</v>
          </cell>
          <cell r="X55" t="str">
            <v>N/A</v>
          </cell>
          <cell r="AA55" t="str">
            <v>X</v>
          </cell>
          <cell r="AB55" t="str">
            <v>X</v>
          </cell>
          <cell r="AC55" t="str">
            <v>X</v>
          </cell>
          <cell r="AD55" t="str">
            <v>X</v>
          </cell>
          <cell r="AE55" t="str">
            <v>X</v>
          </cell>
          <cell r="AM55">
            <v>7796.03</v>
          </cell>
          <cell r="AN55">
            <v>34886.500000000022</v>
          </cell>
          <cell r="AO55">
            <v>104359.99999999997</v>
          </cell>
          <cell r="AP55">
            <v>29679.999999999996</v>
          </cell>
          <cell r="AQ55">
            <v>63000</v>
          </cell>
          <cell r="AT55">
            <v>1559.2059999999999</v>
          </cell>
        </row>
        <row r="56">
          <cell r="P56" t="str">
            <v>0003</v>
          </cell>
          <cell r="X56" t="str">
            <v>N/A</v>
          </cell>
          <cell r="AA56" t="str">
            <v>X</v>
          </cell>
          <cell r="AB56" t="str">
            <v>X</v>
          </cell>
          <cell r="AC56" t="str">
            <v>X</v>
          </cell>
          <cell r="AD56" t="str">
            <v>X</v>
          </cell>
          <cell r="AE56" t="str">
            <v>X</v>
          </cell>
          <cell r="AM56">
            <v>23388.09</v>
          </cell>
          <cell r="AN56">
            <v>104659.50000000007</v>
          </cell>
          <cell r="AO56">
            <v>313079.99999999988</v>
          </cell>
          <cell r="AP56">
            <v>89039.999999999985</v>
          </cell>
          <cell r="AQ56">
            <v>189000</v>
          </cell>
          <cell r="AT56">
            <v>4677.6180000000004</v>
          </cell>
        </row>
        <row r="57">
          <cell r="P57" t="str">
            <v>0003</v>
          </cell>
          <cell r="X57" t="str">
            <v>N/A</v>
          </cell>
          <cell r="AA57" t="str">
            <v>X</v>
          </cell>
          <cell r="AB57" t="str">
            <v>X</v>
          </cell>
          <cell r="AC57" t="str">
            <v>X</v>
          </cell>
          <cell r="AD57" t="str">
            <v>X</v>
          </cell>
          <cell r="AE57" t="str">
            <v>X</v>
          </cell>
          <cell r="AM57">
            <v>15592.06</v>
          </cell>
          <cell r="AN57">
            <v>69773.000000000044</v>
          </cell>
          <cell r="AO57">
            <v>208719.99999999994</v>
          </cell>
          <cell r="AP57">
            <v>59359.999999999993</v>
          </cell>
          <cell r="AQ57">
            <v>126000</v>
          </cell>
          <cell r="AT57">
            <v>3118.4119999999998</v>
          </cell>
        </row>
        <row r="58">
          <cell r="P58" t="str">
            <v>0003</v>
          </cell>
          <cell r="X58" t="str">
            <v>N/A</v>
          </cell>
          <cell r="AA58" t="str">
            <v>X</v>
          </cell>
          <cell r="AB58" t="str">
            <v>X</v>
          </cell>
          <cell r="AC58" t="str">
            <v>X</v>
          </cell>
          <cell r="AD58" t="str">
            <v>X</v>
          </cell>
          <cell r="AE58" t="str">
            <v>X</v>
          </cell>
          <cell r="AM58">
            <v>7796.03</v>
          </cell>
          <cell r="AN58">
            <v>34886.500000000022</v>
          </cell>
          <cell r="AO58">
            <v>104359.99999999997</v>
          </cell>
          <cell r="AP58">
            <v>29679.999999999996</v>
          </cell>
          <cell r="AQ58">
            <v>63000</v>
          </cell>
          <cell r="AT58">
            <v>1559.2059999999999</v>
          </cell>
        </row>
        <row r="59">
          <cell r="P59" t="str">
            <v>0003</v>
          </cell>
          <cell r="X59" t="str">
            <v>N/A</v>
          </cell>
          <cell r="AA59" t="str">
            <v>X</v>
          </cell>
          <cell r="AB59" t="str">
            <v>X</v>
          </cell>
          <cell r="AC59" t="str">
            <v>X</v>
          </cell>
          <cell r="AD59" t="str">
            <v>X</v>
          </cell>
          <cell r="AE59" t="str">
            <v>X</v>
          </cell>
          <cell r="AM59">
            <v>31184.12</v>
          </cell>
          <cell r="AN59">
            <v>139546.00000000009</v>
          </cell>
          <cell r="AO59">
            <v>417439.99999999988</v>
          </cell>
          <cell r="AP59">
            <v>118719.99999999999</v>
          </cell>
          <cell r="AQ59">
            <v>252000</v>
          </cell>
          <cell r="AT59">
            <v>6236.8239999999996</v>
          </cell>
        </row>
        <row r="60">
          <cell r="P60" t="str">
            <v>0003</v>
          </cell>
          <cell r="X60" t="str">
            <v>N/A</v>
          </cell>
          <cell r="AA60" t="str">
            <v>X</v>
          </cell>
          <cell r="AB60" t="str">
            <v>X</v>
          </cell>
          <cell r="AC60" t="str">
            <v>X</v>
          </cell>
          <cell r="AD60" t="str">
            <v>X</v>
          </cell>
          <cell r="AE60" t="str">
            <v>X</v>
          </cell>
          <cell r="AM60">
            <v>15592.06</v>
          </cell>
          <cell r="AN60">
            <v>69773.000000000044</v>
          </cell>
          <cell r="AO60">
            <v>208719.99999999994</v>
          </cell>
          <cell r="AP60">
            <v>59359.999999999993</v>
          </cell>
          <cell r="AQ60">
            <v>126000</v>
          </cell>
          <cell r="AT60">
            <v>3118.4119999999998</v>
          </cell>
        </row>
        <row r="61">
          <cell r="P61" t="str">
            <v>0003</v>
          </cell>
          <cell r="X61" t="str">
            <v>N/A</v>
          </cell>
          <cell r="AA61" t="str">
            <v>X</v>
          </cell>
          <cell r="AB61" t="str">
            <v>X</v>
          </cell>
          <cell r="AC61" t="str">
            <v>X</v>
          </cell>
          <cell r="AD61" t="str">
            <v>X</v>
          </cell>
          <cell r="AE61" t="str">
            <v>X</v>
          </cell>
          <cell r="AM61">
            <v>23388.09</v>
          </cell>
          <cell r="AN61">
            <v>104659.50000000007</v>
          </cell>
          <cell r="AO61">
            <v>313079.99999999988</v>
          </cell>
          <cell r="AP61">
            <v>89039.999999999985</v>
          </cell>
          <cell r="AQ61">
            <v>189000</v>
          </cell>
          <cell r="AT61">
            <v>4677.6180000000004</v>
          </cell>
        </row>
        <row r="62">
          <cell r="P62" t="str">
            <v>0003</v>
          </cell>
          <cell r="X62" t="str">
            <v>N/A</v>
          </cell>
          <cell r="AA62" t="str">
            <v>X</v>
          </cell>
          <cell r="AB62" t="str">
            <v>X</v>
          </cell>
          <cell r="AC62" t="str">
            <v>X</v>
          </cell>
          <cell r="AD62" t="str">
            <v>X</v>
          </cell>
          <cell r="AE62" t="str">
            <v>X</v>
          </cell>
          <cell r="AM62">
            <v>7796.03</v>
          </cell>
          <cell r="AN62">
            <v>34886.500000000022</v>
          </cell>
          <cell r="AO62">
            <v>104359.99999999997</v>
          </cell>
          <cell r="AP62">
            <v>29679.999999999996</v>
          </cell>
          <cell r="AQ62">
            <v>63000</v>
          </cell>
          <cell r="AT62">
            <v>1559.2059999999999</v>
          </cell>
        </row>
        <row r="63">
          <cell r="P63" t="str">
            <v>0003</v>
          </cell>
          <cell r="X63" t="str">
            <v>N/A</v>
          </cell>
          <cell r="AA63" t="str">
            <v>X</v>
          </cell>
          <cell r="AB63" t="str">
            <v>X</v>
          </cell>
          <cell r="AC63" t="str">
            <v>X</v>
          </cell>
          <cell r="AD63" t="str">
            <v>X</v>
          </cell>
          <cell r="AE63" t="str">
            <v>X</v>
          </cell>
          <cell r="AM63">
            <v>7796.03</v>
          </cell>
          <cell r="AN63">
            <v>34886.500000000022</v>
          </cell>
          <cell r="AO63">
            <v>104359.99999999997</v>
          </cell>
          <cell r="AP63">
            <v>29679.999999999996</v>
          </cell>
          <cell r="AQ63">
            <v>63000</v>
          </cell>
          <cell r="AT63">
            <v>1559.2059999999999</v>
          </cell>
        </row>
        <row r="64">
          <cell r="P64" t="str">
            <v>0003</v>
          </cell>
          <cell r="X64" t="str">
            <v>N/A</v>
          </cell>
          <cell r="AA64" t="str">
            <v>X</v>
          </cell>
          <cell r="AB64" t="str">
            <v>X</v>
          </cell>
          <cell r="AC64" t="str">
            <v>X</v>
          </cell>
          <cell r="AD64" t="str">
            <v>X</v>
          </cell>
          <cell r="AE64" t="str">
            <v>X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1</v>
          </cell>
          <cell r="AT64">
            <v>0</v>
          </cell>
        </row>
        <row r="65">
          <cell r="P65" t="str">
            <v>0003</v>
          </cell>
          <cell r="X65" t="str">
            <v>N/A</v>
          </cell>
          <cell r="AA65" t="str">
            <v>X</v>
          </cell>
          <cell r="AB65" t="str">
            <v>X</v>
          </cell>
          <cell r="AC65" t="str">
            <v>X</v>
          </cell>
          <cell r="AD65" t="str">
            <v>X</v>
          </cell>
          <cell r="AE65" t="str">
            <v>X</v>
          </cell>
          <cell r="AM65">
            <v>147311.87349999999</v>
          </cell>
          <cell r="AN65">
            <v>359559.32669880032</v>
          </cell>
          <cell r="AO65">
            <v>754531.83036000107</v>
          </cell>
          <cell r="AP65">
            <v>898636.99320000072</v>
          </cell>
          <cell r="AQ65">
            <v>824675.07955399994</v>
          </cell>
          <cell r="AT65">
            <v>29462.374699999997</v>
          </cell>
        </row>
        <row r="66">
          <cell r="P66" t="str">
            <v>0003</v>
          </cell>
          <cell r="X66" t="str">
            <v>N/A</v>
          </cell>
          <cell r="AA66" t="str">
            <v>X</v>
          </cell>
          <cell r="AB66" t="str">
            <v>X</v>
          </cell>
          <cell r="AC66" t="str">
            <v>X</v>
          </cell>
          <cell r="AD66" t="str">
            <v>X</v>
          </cell>
          <cell r="AE66" t="str">
            <v>X</v>
          </cell>
          <cell r="AM66">
            <v>73655.936749999993</v>
          </cell>
          <cell r="AN66">
            <v>179779.66334940016</v>
          </cell>
          <cell r="AO66">
            <v>377265.91518000053</v>
          </cell>
          <cell r="AP66">
            <v>449318.49660000036</v>
          </cell>
          <cell r="AQ66">
            <v>412337.53977699997</v>
          </cell>
          <cell r="AT66">
            <v>14731.187349999998</v>
          </cell>
        </row>
        <row r="67">
          <cell r="P67" t="str">
            <v>0003</v>
          </cell>
          <cell r="X67" t="str">
            <v>N/A</v>
          </cell>
          <cell r="AA67" t="str">
            <v>X</v>
          </cell>
          <cell r="AB67" t="str">
            <v>X</v>
          </cell>
          <cell r="AC67" t="str">
            <v>X</v>
          </cell>
          <cell r="AD67" t="str">
            <v>X</v>
          </cell>
          <cell r="AE67" t="str">
            <v>X</v>
          </cell>
          <cell r="AM67">
            <v>147311.87349999999</v>
          </cell>
          <cell r="AN67">
            <v>359559.32669880032</v>
          </cell>
          <cell r="AO67">
            <v>754531.83036000107</v>
          </cell>
          <cell r="AP67">
            <v>898636.99320000072</v>
          </cell>
          <cell r="AQ67">
            <v>824675.07955399994</v>
          </cell>
          <cell r="AT67">
            <v>29462.374699999997</v>
          </cell>
        </row>
        <row r="68">
          <cell r="P68" t="str">
            <v>0003</v>
          </cell>
          <cell r="X68" t="str">
            <v>N/A</v>
          </cell>
          <cell r="AA68" t="str">
            <v>X</v>
          </cell>
          <cell r="AB68" t="str">
            <v>X</v>
          </cell>
          <cell r="AC68" t="str">
            <v>X</v>
          </cell>
          <cell r="AD68" t="str">
            <v>X</v>
          </cell>
          <cell r="AE68" t="str">
            <v>X</v>
          </cell>
          <cell r="AM68">
            <v>73655.936749999993</v>
          </cell>
          <cell r="AN68">
            <v>179779.66334940016</v>
          </cell>
          <cell r="AO68">
            <v>377265.91518000053</v>
          </cell>
          <cell r="AP68">
            <v>449318.49660000036</v>
          </cell>
          <cell r="AQ68">
            <v>412337.53977699997</v>
          </cell>
          <cell r="AT68">
            <v>14731.187349999998</v>
          </cell>
        </row>
        <row r="69">
          <cell r="P69" t="str">
            <v>0003</v>
          </cell>
          <cell r="X69" t="str">
            <v>N/A</v>
          </cell>
          <cell r="AA69" t="str">
            <v>X</v>
          </cell>
          <cell r="AB69" t="str">
            <v>X</v>
          </cell>
          <cell r="AC69" t="str">
            <v>X</v>
          </cell>
          <cell r="AD69" t="str">
            <v>X</v>
          </cell>
          <cell r="AE69" t="str">
            <v>X</v>
          </cell>
          <cell r="AM69">
            <v>147311.87349999999</v>
          </cell>
          <cell r="AN69">
            <v>359559.32669880032</v>
          </cell>
          <cell r="AO69">
            <v>754531.83036000107</v>
          </cell>
          <cell r="AP69">
            <v>898636.99320000072</v>
          </cell>
          <cell r="AQ69">
            <v>824675.07955399994</v>
          </cell>
          <cell r="AT69">
            <v>29462.374699999997</v>
          </cell>
        </row>
        <row r="70">
          <cell r="P70" t="str">
            <v>0003</v>
          </cell>
          <cell r="X70" t="str">
            <v>N/A</v>
          </cell>
          <cell r="AA70" t="str">
            <v>X</v>
          </cell>
          <cell r="AB70" t="str">
            <v>X</v>
          </cell>
          <cell r="AC70" t="str">
            <v>X</v>
          </cell>
          <cell r="AD70" t="str">
            <v>X</v>
          </cell>
          <cell r="AE70" t="str">
            <v>X</v>
          </cell>
          <cell r="AM70">
            <v>147311.87349999999</v>
          </cell>
          <cell r="AN70">
            <v>359559.32669880032</v>
          </cell>
          <cell r="AO70">
            <v>754531.83036000107</v>
          </cell>
          <cell r="AP70">
            <v>898636.99320000072</v>
          </cell>
          <cell r="AQ70">
            <v>824675.07955399994</v>
          </cell>
          <cell r="AT70">
            <v>29462.374699999997</v>
          </cell>
        </row>
        <row r="71">
          <cell r="P71" t="str">
            <v>0003</v>
          </cell>
          <cell r="X71" t="str">
            <v>N/A</v>
          </cell>
          <cell r="AA71" t="str">
            <v>X</v>
          </cell>
          <cell r="AB71" t="str">
            <v>X</v>
          </cell>
          <cell r="AC71" t="str">
            <v>X</v>
          </cell>
          <cell r="AD71" t="str">
            <v>X</v>
          </cell>
          <cell r="AE71" t="str">
            <v>X</v>
          </cell>
          <cell r="AM71">
            <v>441935.62049999996</v>
          </cell>
          <cell r="AN71">
            <v>1078677.9800964009</v>
          </cell>
          <cell r="AO71">
            <v>2263595.4910800029</v>
          </cell>
          <cell r="AP71">
            <v>2695910.9796000021</v>
          </cell>
          <cell r="AQ71">
            <v>2474025.2386619998</v>
          </cell>
          <cell r="AT71">
            <v>88387.124099999986</v>
          </cell>
        </row>
        <row r="72">
          <cell r="P72" t="str">
            <v>0003</v>
          </cell>
          <cell r="X72" t="str">
            <v>N/A</v>
          </cell>
          <cell r="AA72" t="str">
            <v>X</v>
          </cell>
          <cell r="AB72" t="str">
            <v>X</v>
          </cell>
          <cell r="AC72" t="str">
            <v>X</v>
          </cell>
          <cell r="AD72" t="str">
            <v>X</v>
          </cell>
          <cell r="AE72" t="str">
            <v>X</v>
          </cell>
          <cell r="AM72">
            <v>147311.87349999999</v>
          </cell>
          <cell r="AN72">
            <v>359559.32669880032</v>
          </cell>
          <cell r="AO72">
            <v>754531.83036000107</v>
          </cell>
          <cell r="AP72">
            <v>898636.99320000072</v>
          </cell>
          <cell r="AQ72">
            <v>824675.07955399994</v>
          </cell>
          <cell r="AT72">
            <v>29462.374699999997</v>
          </cell>
        </row>
        <row r="73">
          <cell r="P73" t="str">
            <v>0003</v>
          </cell>
          <cell r="X73" t="str">
            <v>N/A</v>
          </cell>
          <cell r="AA73" t="str">
            <v>X</v>
          </cell>
          <cell r="AB73" t="str">
            <v>X</v>
          </cell>
          <cell r="AC73" t="str">
            <v>X</v>
          </cell>
          <cell r="AD73" t="str">
            <v>X</v>
          </cell>
          <cell r="AE73" t="str">
            <v>X</v>
          </cell>
          <cell r="AM73">
            <v>147311.87349999999</v>
          </cell>
          <cell r="AN73">
            <v>359559.32669880032</v>
          </cell>
          <cell r="AO73">
            <v>754531.83036000107</v>
          </cell>
          <cell r="AP73">
            <v>898636.99320000072</v>
          </cell>
          <cell r="AQ73">
            <v>824675.07955399994</v>
          </cell>
          <cell r="AT73">
            <v>29462.374699999997</v>
          </cell>
        </row>
        <row r="74">
          <cell r="P74" t="str">
            <v>0003</v>
          </cell>
          <cell r="X74" t="str">
            <v>N/A</v>
          </cell>
          <cell r="AA74" t="str">
            <v>X</v>
          </cell>
          <cell r="AB74" t="str">
            <v>X</v>
          </cell>
          <cell r="AC74" t="str">
            <v>X</v>
          </cell>
          <cell r="AD74" t="str">
            <v>X</v>
          </cell>
          <cell r="AE74" t="str">
            <v>X</v>
          </cell>
          <cell r="AM74">
            <v>147311.87349999999</v>
          </cell>
          <cell r="AN74">
            <v>359559.32669880032</v>
          </cell>
          <cell r="AO74">
            <v>754531.83036000107</v>
          </cell>
          <cell r="AP74">
            <v>898636.99320000072</v>
          </cell>
          <cell r="AQ74">
            <v>824675.07955399994</v>
          </cell>
          <cell r="AT74">
            <v>29462.374699999997</v>
          </cell>
        </row>
        <row r="75">
          <cell r="P75" t="str">
            <v>0003</v>
          </cell>
          <cell r="X75" t="str">
            <v>N/A</v>
          </cell>
          <cell r="AA75" t="str">
            <v>X</v>
          </cell>
          <cell r="AB75" t="str">
            <v>X</v>
          </cell>
          <cell r="AC75" t="str">
            <v>X</v>
          </cell>
          <cell r="AD75" t="str">
            <v>X</v>
          </cell>
          <cell r="AE75" t="str">
            <v>X</v>
          </cell>
          <cell r="AM75">
            <v>147311.87349999999</v>
          </cell>
          <cell r="AN75">
            <v>359559.32669880032</v>
          </cell>
          <cell r="AO75">
            <v>754531.83036000107</v>
          </cell>
          <cell r="AP75">
            <v>898636.99320000072</v>
          </cell>
          <cell r="AQ75">
            <v>824675.07955399994</v>
          </cell>
          <cell r="AT75">
            <v>29462.374699999997</v>
          </cell>
        </row>
        <row r="76">
          <cell r="P76" t="str">
            <v>0003</v>
          </cell>
          <cell r="X76" t="str">
            <v>N/A</v>
          </cell>
          <cell r="AA76" t="str">
            <v>X</v>
          </cell>
          <cell r="AB76" t="str">
            <v>X</v>
          </cell>
          <cell r="AC76" t="str">
            <v>X</v>
          </cell>
          <cell r="AD76" t="str">
            <v>X</v>
          </cell>
          <cell r="AE76" t="str">
            <v>X</v>
          </cell>
          <cell r="AM76">
            <v>73655.936749999993</v>
          </cell>
          <cell r="AN76">
            <v>179779.66334940016</v>
          </cell>
          <cell r="AO76">
            <v>377265.91518000053</v>
          </cell>
          <cell r="AP76">
            <v>449318.49660000036</v>
          </cell>
          <cell r="AQ76">
            <v>412337.53977699997</v>
          </cell>
          <cell r="AT76">
            <v>14731.187349999998</v>
          </cell>
        </row>
        <row r="77">
          <cell r="P77" t="str">
            <v>0003</v>
          </cell>
          <cell r="X77" t="str">
            <v>N/A</v>
          </cell>
          <cell r="AA77" t="str">
            <v>X</v>
          </cell>
          <cell r="AB77" t="str">
            <v>X</v>
          </cell>
          <cell r="AC77" t="str">
            <v>X</v>
          </cell>
          <cell r="AD77" t="str">
            <v>X</v>
          </cell>
          <cell r="AE77" t="str">
            <v>X</v>
          </cell>
          <cell r="AM77">
            <v>147311.87349999999</v>
          </cell>
          <cell r="AN77">
            <v>359559.32669880032</v>
          </cell>
          <cell r="AO77">
            <v>754531.83036000107</v>
          </cell>
          <cell r="AP77">
            <v>898636.99320000072</v>
          </cell>
          <cell r="AQ77">
            <v>824675.07955399994</v>
          </cell>
          <cell r="AT77">
            <v>29462.374699999997</v>
          </cell>
        </row>
        <row r="78">
          <cell r="P78" t="str">
            <v>0003</v>
          </cell>
          <cell r="X78" t="str">
            <v>N/A</v>
          </cell>
          <cell r="AA78" t="str">
            <v>X</v>
          </cell>
          <cell r="AB78" t="str">
            <v>X</v>
          </cell>
          <cell r="AC78" t="str">
            <v>X</v>
          </cell>
          <cell r="AD78" t="str">
            <v>X</v>
          </cell>
          <cell r="AE78" t="str">
            <v>X</v>
          </cell>
          <cell r="AM78">
            <v>220967.81024999998</v>
          </cell>
          <cell r="AN78">
            <v>539338.99004820047</v>
          </cell>
          <cell r="AO78">
            <v>1131797.7455400014</v>
          </cell>
          <cell r="AP78">
            <v>1347955.489800001</v>
          </cell>
          <cell r="AQ78">
            <v>1237012.6193309999</v>
          </cell>
          <cell r="AT78">
            <v>44193.562049999993</v>
          </cell>
        </row>
        <row r="79">
          <cell r="P79" t="str">
            <v>0003</v>
          </cell>
          <cell r="X79" t="str">
            <v>N/A</v>
          </cell>
          <cell r="AA79" t="str">
            <v>X</v>
          </cell>
          <cell r="AB79" t="str">
            <v>X</v>
          </cell>
          <cell r="AC79" t="str">
            <v>X</v>
          </cell>
          <cell r="AD79" t="str">
            <v>X</v>
          </cell>
          <cell r="AE79" t="str">
            <v>X</v>
          </cell>
          <cell r="AM79">
            <v>73655.936749999993</v>
          </cell>
          <cell r="AN79">
            <v>179779.66334940016</v>
          </cell>
          <cell r="AO79">
            <v>377265.91518000053</v>
          </cell>
          <cell r="AP79">
            <v>449318.49660000036</v>
          </cell>
          <cell r="AQ79">
            <v>412337.53977699997</v>
          </cell>
          <cell r="AT79">
            <v>14731.187349999998</v>
          </cell>
        </row>
        <row r="80">
          <cell r="P80" t="str">
            <v>0003</v>
          </cell>
          <cell r="X80" t="str">
            <v>N/A</v>
          </cell>
          <cell r="AA80" t="str">
            <v>X</v>
          </cell>
          <cell r="AB80" t="str">
            <v>X</v>
          </cell>
          <cell r="AC80" t="str">
            <v>X</v>
          </cell>
          <cell r="AD80" t="str">
            <v>X</v>
          </cell>
          <cell r="AE80" t="str">
            <v>X</v>
          </cell>
          <cell r="AM80">
            <v>220967.81024999998</v>
          </cell>
          <cell r="AN80">
            <v>539338.99004820047</v>
          </cell>
          <cell r="AO80">
            <v>1131797.7455400014</v>
          </cell>
          <cell r="AP80">
            <v>1347955.489800001</v>
          </cell>
          <cell r="AQ80">
            <v>1237012.6193309999</v>
          </cell>
          <cell r="AT80">
            <v>44193.562049999993</v>
          </cell>
        </row>
        <row r="81">
          <cell r="P81" t="str">
            <v>0003</v>
          </cell>
          <cell r="X81" t="str">
            <v>N/A</v>
          </cell>
          <cell r="AA81" t="str">
            <v>X</v>
          </cell>
          <cell r="AB81" t="str">
            <v>X</v>
          </cell>
          <cell r="AC81" t="str">
            <v>X</v>
          </cell>
          <cell r="AD81" t="str">
            <v>X</v>
          </cell>
          <cell r="AE81" t="str">
            <v>X</v>
          </cell>
          <cell r="AM81">
            <v>147311.87349999999</v>
          </cell>
          <cell r="AN81">
            <v>359559.32669880032</v>
          </cell>
          <cell r="AO81">
            <v>754531.83036000107</v>
          </cell>
          <cell r="AP81">
            <v>898636.99320000072</v>
          </cell>
          <cell r="AQ81">
            <v>824675.07955399994</v>
          </cell>
          <cell r="AT81">
            <v>29462.374699999997</v>
          </cell>
        </row>
        <row r="82">
          <cell r="P82" t="str">
            <v>0003</v>
          </cell>
          <cell r="X82" t="str">
            <v>N/A</v>
          </cell>
          <cell r="AA82" t="str">
            <v>X</v>
          </cell>
          <cell r="AB82" t="str">
            <v>X</v>
          </cell>
          <cell r="AC82" t="str">
            <v>X</v>
          </cell>
          <cell r="AD82" t="str">
            <v>X</v>
          </cell>
          <cell r="AE82" t="str">
            <v>X</v>
          </cell>
          <cell r="AM82">
            <v>73655.936749999993</v>
          </cell>
          <cell r="AN82">
            <v>179779.66334940016</v>
          </cell>
          <cell r="AO82">
            <v>377265.91518000053</v>
          </cell>
          <cell r="AP82">
            <v>449318.49660000036</v>
          </cell>
          <cell r="AQ82">
            <v>412337.53977699997</v>
          </cell>
          <cell r="AT82">
            <v>14731.187349999998</v>
          </cell>
        </row>
        <row r="83">
          <cell r="P83" t="str">
            <v>0003</v>
          </cell>
          <cell r="X83" t="str">
            <v>N/A</v>
          </cell>
          <cell r="AA83" t="str">
            <v>X</v>
          </cell>
          <cell r="AB83" t="str">
            <v>X</v>
          </cell>
          <cell r="AC83" t="str">
            <v>X</v>
          </cell>
          <cell r="AD83" t="str">
            <v>X</v>
          </cell>
          <cell r="AE83" t="str">
            <v>X</v>
          </cell>
          <cell r="AM83">
            <v>220967.81024999998</v>
          </cell>
          <cell r="AN83">
            <v>539338.99004820047</v>
          </cell>
          <cell r="AO83">
            <v>1131797.7455400014</v>
          </cell>
          <cell r="AP83">
            <v>1347955.489800001</v>
          </cell>
          <cell r="AQ83">
            <v>1237012.6193309999</v>
          </cell>
          <cell r="AT83">
            <v>44193.562049999993</v>
          </cell>
        </row>
        <row r="84">
          <cell r="P84" t="str">
            <v>0003</v>
          </cell>
          <cell r="X84" t="str">
            <v>N/A</v>
          </cell>
          <cell r="AA84" t="str">
            <v>X</v>
          </cell>
          <cell r="AB84" t="str">
            <v>X</v>
          </cell>
          <cell r="AC84" t="str">
            <v>X</v>
          </cell>
          <cell r="AD84" t="str">
            <v>X</v>
          </cell>
          <cell r="AE84" t="str">
            <v>X</v>
          </cell>
          <cell r="AM84">
            <v>147311.87349999999</v>
          </cell>
          <cell r="AN84">
            <v>359559.32669880032</v>
          </cell>
          <cell r="AO84">
            <v>754531.83036000107</v>
          </cell>
          <cell r="AP84">
            <v>898636.99320000072</v>
          </cell>
          <cell r="AQ84">
            <v>824675.07955399994</v>
          </cell>
          <cell r="AT84">
            <v>29462.374699999997</v>
          </cell>
        </row>
        <row r="85">
          <cell r="P85" t="str">
            <v>0003</v>
          </cell>
          <cell r="X85" t="str">
            <v>N/A</v>
          </cell>
          <cell r="AA85" t="str">
            <v>X</v>
          </cell>
          <cell r="AB85" t="str">
            <v>X</v>
          </cell>
          <cell r="AC85" t="str">
            <v>X</v>
          </cell>
          <cell r="AD85" t="str">
            <v>X</v>
          </cell>
          <cell r="AE85" t="str">
            <v>X</v>
          </cell>
          <cell r="AM85">
            <v>147311.87349999999</v>
          </cell>
          <cell r="AN85">
            <v>359559.32669880032</v>
          </cell>
          <cell r="AO85">
            <v>754531.83036000107</v>
          </cell>
          <cell r="AP85">
            <v>898636.99320000072</v>
          </cell>
          <cell r="AQ85">
            <v>824675.07955399994</v>
          </cell>
          <cell r="AT85">
            <v>29462.374699999997</v>
          </cell>
        </row>
        <row r="86">
          <cell r="P86" t="str">
            <v>0003</v>
          </cell>
          <cell r="X86" t="str">
            <v>N/A</v>
          </cell>
          <cell r="AA86" t="str">
            <v>X</v>
          </cell>
          <cell r="AB86" t="str">
            <v>X</v>
          </cell>
          <cell r="AC86" t="str">
            <v>X</v>
          </cell>
          <cell r="AD86" t="str">
            <v>X</v>
          </cell>
          <cell r="AE86" t="str">
            <v>X</v>
          </cell>
          <cell r="AM86">
            <v>147311.87349999999</v>
          </cell>
          <cell r="AN86">
            <v>359559.32669880032</v>
          </cell>
          <cell r="AO86">
            <v>754531.83036000107</v>
          </cell>
          <cell r="AP86">
            <v>898636.99320000072</v>
          </cell>
          <cell r="AQ86">
            <v>824675.07955399994</v>
          </cell>
          <cell r="AT86">
            <v>29462.374699999997</v>
          </cell>
        </row>
        <row r="87">
          <cell r="P87" t="str">
            <v>0003</v>
          </cell>
          <cell r="X87" t="str">
            <v>N/A</v>
          </cell>
          <cell r="AA87" t="str">
            <v>X</v>
          </cell>
          <cell r="AB87" t="str">
            <v>X</v>
          </cell>
          <cell r="AC87" t="str">
            <v>X</v>
          </cell>
          <cell r="AD87" t="str">
            <v>X</v>
          </cell>
          <cell r="AE87" t="str">
            <v>X</v>
          </cell>
          <cell r="AM87">
            <v>147311.87349999999</v>
          </cell>
          <cell r="AN87">
            <v>359559.32669880032</v>
          </cell>
          <cell r="AO87">
            <v>754531.83036000107</v>
          </cell>
          <cell r="AP87">
            <v>898636.99320000072</v>
          </cell>
          <cell r="AQ87">
            <v>824675.07955399994</v>
          </cell>
          <cell r="AT87">
            <v>29462.374699999997</v>
          </cell>
        </row>
        <row r="88">
          <cell r="P88" t="str">
            <v>0003</v>
          </cell>
          <cell r="X88" t="str">
            <v>N/A</v>
          </cell>
          <cell r="AA88" t="str">
            <v>X</v>
          </cell>
          <cell r="AB88" t="str">
            <v>X</v>
          </cell>
          <cell r="AC88" t="str">
            <v>X</v>
          </cell>
          <cell r="AD88" t="str">
            <v>X</v>
          </cell>
          <cell r="AE88" t="str">
            <v>X</v>
          </cell>
          <cell r="AM88">
            <v>73655.936749999993</v>
          </cell>
          <cell r="AN88">
            <v>179779.66334940016</v>
          </cell>
          <cell r="AO88">
            <v>377265.91518000053</v>
          </cell>
          <cell r="AP88">
            <v>449318.49660000036</v>
          </cell>
          <cell r="AQ88">
            <v>412337.53977699997</v>
          </cell>
          <cell r="AT88">
            <v>14731.187349999998</v>
          </cell>
        </row>
        <row r="89">
          <cell r="P89" t="str">
            <v>0003</v>
          </cell>
          <cell r="X89" t="str">
            <v>N/A</v>
          </cell>
          <cell r="AA89" t="str">
            <v>X</v>
          </cell>
          <cell r="AB89" t="str">
            <v>X</v>
          </cell>
          <cell r="AC89" t="str">
            <v>X</v>
          </cell>
          <cell r="AD89" t="str">
            <v>X</v>
          </cell>
          <cell r="AE89" t="str">
            <v>X</v>
          </cell>
          <cell r="AM89">
            <v>147311.87349999999</v>
          </cell>
          <cell r="AN89">
            <v>359559.32669880032</v>
          </cell>
          <cell r="AO89">
            <v>754531.83036000107</v>
          </cell>
          <cell r="AP89">
            <v>898636.99320000072</v>
          </cell>
          <cell r="AQ89">
            <v>824675.07955399994</v>
          </cell>
          <cell r="AT89">
            <v>29462.374699999997</v>
          </cell>
        </row>
        <row r="90">
          <cell r="P90" t="str">
            <v>0003</v>
          </cell>
          <cell r="X90" t="str">
            <v>N/A</v>
          </cell>
          <cell r="AA90" t="str">
            <v>X</v>
          </cell>
          <cell r="AB90" t="str">
            <v>X</v>
          </cell>
          <cell r="AC90" t="str">
            <v>X</v>
          </cell>
          <cell r="AD90" t="str">
            <v>X</v>
          </cell>
          <cell r="AE90" t="str">
            <v>X</v>
          </cell>
          <cell r="AM90">
            <v>147311.87349999999</v>
          </cell>
          <cell r="AN90">
            <v>359559.32669880032</v>
          </cell>
          <cell r="AO90">
            <v>754531.83036000107</v>
          </cell>
          <cell r="AP90">
            <v>898636.99320000072</v>
          </cell>
          <cell r="AQ90">
            <v>824675.07955399994</v>
          </cell>
          <cell r="AT90">
            <v>29462.374699999997</v>
          </cell>
        </row>
        <row r="91">
          <cell r="P91" t="str">
            <v>0003</v>
          </cell>
          <cell r="X91" t="str">
            <v>N/A</v>
          </cell>
          <cell r="AA91" t="str">
            <v>X</v>
          </cell>
          <cell r="AB91" t="str">
            <v>X</v>
          </cell>
          <cell r="AC91" t="str">
            <v>X</v>
          </cell>
          <cell r="AD91" t="str">
            <v>X</v>
          </cell>
          <cell r="AE91" t="str">
            <v>X</v>
          </cell>
          <cell r="AM91">
            <v>441935.62049999996</v>
          </cell>
          <cell r="AN91">
            <v>1078677.9800964009</v>
          </cell>
          <cell r="AO91">
            <v>2263595.4910800029</v>
          </cell>
          <cell r="AP91">
            <v>2695910.9796000021</v>
          </cell>
          <cell r="AQ91">
            <v>2474025.2386619998</v>
          </cell>
          <cell r="AT91">
            <v>88387.124099999986</v>
          </cell>
        </row>
        <row r="92">
          <cell r="P92" t="str">
            <v>0003</v>
          </cell>
          <cell r="X92" t="str">
            <v>N/A</v>
          </cell>
          <cell r="AA92" t="str">
            <v>X</v>
          </cell>
          <cell r="AB92" t="str">
            <v>X</v>
          </cell>
          <cell r="AC92" t="str">
            <v>X</v>
          </cell>
          <cell r="AD92" t="str">
            <v>X</v>
          </cell>
          <cell r="AE92" t="str">
            <v>X</v>
          </cell>
          <cell r="AM92">
            <v>147311.87349999999</v>
          </cell>
          <cell r="AN92">
            <v>359559.32669880032</v>
          </cell>
          <cell r="AO92">
            <v>754531.83036000107</v>
          </cell>
          <cell r="AP92">
            <v>898636.99320000072</v>
          </cell>
          <cell r="AQ92">
            <v>824675.07955399994</v>
          </cell>
          <cell r="AT92">
            <v>29462.374699999997</v>
          </cell>
        </row>
        <row r="93">
          <cell r="P93" t="str">
            <v>0003</v>
          </cell>
          <cell r="X93" t="str">
            <v>N/A</v>
          </cell>
          <cell r="AA93" t="str">
            <v>X</v>
          </cell>
          <cell r="AB93" t="str">
            <v>X</v>
          </cell>
          <cell r="AC93" t="str">
            <v>X</v>
          </cell>
          <cell r="AD93" t="str">
            <v>X</v>
          </cell>
          <cell r="AE93" t="str">
            <v>X</v>
          </cell>
          <cell r="AM93">
            <v>147311.87349999999</v>
          </cell>
          <cell r="AN93">
            <v>359559.32669880032</v>
          </cell>
          <cell r="AO93">
            <v>754531.83036000107</v>
          </cell>
          <cell r="AP93">
            <v>898636.99320000072</v>
          </cell>
          <cell r="AQ93">
            <v>824675.07955399994</v>
          </cell>
          <cell r="AT93">
            <v>29462.374699999997</v>
          </cell>
        </row>
        <row r="94">
          <cell r="P94" t="str">
            <v>0003</v>
          </cell>
          <cell r="X94" t="str">
            <v>N/A</v>
          </cell>
          <cell r="AA94" t="str">
            <v>X</v>
          </cell>
          <cell r="AB94" t="str">
            <v>X</v>
          </cell>
          <cell r="AC94" t="str">
            <v>X</v>
          </cell>
          <cell r="AD94" t="str">
            <v>X</v>
          </cell>
          <cell r="AE94" t="str">
            <v>X</v>
          </cell>
          <cell r="AM94">
            <v>147311.87349999999</v>
          </cell>
          <cell r="AN94">
            <v>359559.32669880032</v>
          </cell>
          <cell r="AO94">
            <v>754531.83036000107</v>
          </cell>
          <cell r="AP94">
            <v>898636.99320000072</v>
          </cell>
          <cell r="AQ94">
            <v>824675.07955399994</v>
          </cell>
          <cell r="AT94">
            <v>29462.374699999997</v>
          </cell>
        </row>
        <row r="95">
          <cell r="P95" t="str">
            <v>0003</v>
          </cell>
          <cell r="X95" t="str">
            <v>N/A</v>
          </cell>
          <cell r="AA95" t="str">
            <v>X</v>
          </cell>
          <cell r="AB95" t="str">
            <v>X</v>
          </cell>
          <cell r="AC95" t="str">
            <v>X</v>
          </cell>
          <cell r="AD95" t="str">
            <v>X</v>
          </cell>
          <cell r="AE95" t="str">
            <v>X</v>
          </cell>
          <cell r="AM95">
            <v>147311.87349999999</v>
          </cell>
          <cell r="AN95">
            <v>359559.32669880032</v>
          </cell>
          <cell r="AO95">
            <v>754531.83036000107</v>
          </cell>
          <cell r="AP95">
            <v>898636.99320000072</v>
          </cell>
          <cell r="AQ95">
            <v>824675.07955399994</v>
          </cell>
          <cell r="AT95">
            <v>29462.374699999997</v>
          </cell>
        </row>
        <row r="96">
          <cell r="P96" t="str">
            <v>0003</v>
          </cell>
          <cell r="X96" t="str">
            <v>N/A</v>
          </cell>
          <cell r="AA96" t="str">
            <v>X</v>
          </cell>
          <cell r="AB96" t="str">
            <v>X</v>
          </cell>
          <cell r="AC96" t="str">
            <v>X</v>
          </cell>
          <cell r="AD96" t="str">
            <v>X</v>
          </cell>
          <cell r="AE96" t="str">
            <v>X</v>
          </cell>
          <cell r="AM96">
            <v>147311.87349999999</v>
          </cell>
          <cell r="AN96">
            <v>359559.32669880032</v>
          </cell>
          <cell r="AO96">
            <v>754531.83036000107</v>
          </cell>
          <cell r="AP96">
            <v>898636.99320000072</v>
          </cell>
          <cell r="AQ96">
            <v>824675.07955399994</v>
          </cell>
          <cell r="AT96">
            <v>29462.374699999997</v>
          </cell>
        </row>
        <row r="97">
          <cell r="P97" t="str">
            <v>0003</v>
          </cell>
          <cell r="X97" t="str">
            <v>N/A</v>
          </cell>
          <cell r="AA97" t="str">
            <v>X</v>
          </cell>
          <cell r="AB97" t="str">
            <v>X</v>
          </cell>
          <cell r="AC97" t="str">
            <v>X</v>
          </cell>
          <cell r="AD97" t="str">
            <v>X</v>
          </cell>
          <cell r="AE97" t="str">
            <v>X</v>
          </cell>
          <cell r="AM97">
            <v>73655.936749999993</v>
          </cell>
          <cell r="AN97">
            <v>179779.66334940016</v>
          </cell>
          <cell r="AO97">
            <v>377265.91518000053</v>
          </cell>
          <cell r="AP97">
            <v>449318.49660000036</v>
          </cell>
          <cell r="AQ97">
            <v>412337.53977699997</v>
          </cell>
          <cell r="AT97">
            <v>14731.187349999998</v>
          </cell>
        </row>
        <row r="98">
          <cell r="P98" t="str">
            <v>0003</v>
          </cell>
          <cell r="X98" t="str">
            <v>N/A</v>
          </cell>
          <cell r="AA98" t="str">
            <v>X</v>
          </cell>
          <cell r="AB98" t="str">
            <v>X</v>
          </cell>
          <cell r="AC98" t="str">
            <v>X</v>
          </cell>
          <cell r="AD98" t="str">
            <v>X</v>
          </cell>
          <cell r="AE98" t="str">
            <v>X</v>
          </cell>
          <cell r="AM98">
            <v>220967.81024999998</v>
          </cell>
          <cell r="AN98">
            <v>539338.99004820047</v>
          </cell>
          <cell r="AO98">
            <v>1131797.7455400014</v>
          </cell>
          <cell r="AP98">
            <v>1347955.489800001</v>
          </cell>
          <cell r="AQ98">
            <v>1237012.6193309999</v>
          </cell>
          <cell r="AT98">
            <v>44193.562049999993</v>
          </cell>
        </row>
        <row r="99">
          <cell r="P99" t="str">
            <v>0003</v>
          </cell>
          <cell r="X99" t="str">
            <v>N/A</v>
          </cell>
          <cell r="AA99" t="str">
            <v>X</v>
          </cell>
          <cell r="AB99" t="str">
            <v>X</v>
          </cell>
          <cell r="AC99" t="str">
            <v>X</v>
          </cell>
          <cell r="AD99" t="str">
            <v>X</v>
          </cell>
          <cell r="AE99" t="str">
            <v>X</v>
          </cell>
          <cell r="AM99">
            <v>147311.87349999999</v>
          </cell>
          <cell r="AN99">
            <v>359559.32669880032</v>
          </cell>
          <cell r="AO99">
            <v>754531.83036000107</v>
          </cell>
          <cell r="AP99">
            <v>898636.99320000072</v>
          </cell>
          <cell r="AQ99">
            <v>824675.07955399994</v>
          </cell>
          <cell r="AT99">
            <v>29462.374699999997</v>
          </cell>
        </row>
        <row r="100">
          <cell r="P100" t="str">
            <v>0003</v>
          </cell>
          <cell r="X100" t="str">
            <v>N/A</v>
          </cell>
          <cell r="AA100" t="str">
            <v>X</v>
          </cell>
          <cell r="AB100" t="str">
            <v>X</v>
          </cell>
          <cell r="AC100" t="str">
            <v>X</v>
          </cell>
          <cell r="AD100" t="str">
            <v>X</v>
          </cell>
          <cell r="AE100" t="str">
            <v>X</v>
          </cell>
          <cell r="AM100">
            <v>147311.87349999999</v>
          </cell>
          <cell r="AN100">
            <v>359559.32669880032</v>
          </cell>
          <cell r="AO100">
            <v>754531.83036000107</v>
          </cell>
          <cell r="AP100">
            <v>898636.99320000072</v>
          </cell>
          <cell r="AQ100">
            <v>824675.07955399994</v>
          </cell>
          <cell r="AT100">
            <v>29462.374699999997</v>
          </cell>
        </row>
        <row r="101">
          <cell r="P101" t="str">
            <v>0003</v>
          </cell>
          <cell r="X101" t="str">
            <v>N/A</v>
          </cell>
          <cell r="AA101" t="str">
            <v>X</v>
          </cell>
          <cell r="AB101" t="str">
            <v>X</v>
          </cell>
          <cell r="AC101" t="str">
            <v>X</v>
          </cell>
          <cell r="AD101" t="str">
            <v>X</v>
          </cell>
          <cell r="AE101" t="str">
            <v>X</v>
          </cell>
          <cell r="AM101">
            <v>73655.936749999993</v>
          </cell>
          <cell r="AN101">
            <v>179779.66334940016</v>
          </cell>
          <cell r="AO101">
            <v>377265.91518000053</v>
          </cell>
          <cell r="AP101">
            <v>449318.49660000036</v>
          </cell>
          <cell r="AQ101">
            <v>412337.53977699997</v>
          </cell>
          <cell r="AT101">
            <v>14731.187349999998</v>
          </cell>
        </row>
        <row r="102">
          <cell r="P102" t="str">
            <v>0003</v>
          </cell>
          <cell r="X102" t="str">
            <v>N/A</v>
          </cell>
          <cell r="AA102" t="str">
            <v>X</v>
          </cell>
          <cell r="AB102" t="str">
            <v>X</v>
          </cell>
          <cell r="AC102" t="str">
            <v>X</v>
          </cell>
          <cell r="AD102" t="str">
            <v>X</v>
          </cell>
          <cell r="AE102" t="str">
            <v>X</v>
          </cell>
          <cell r="AM102">
            <v>294623.74699999997</v>
          </cell>
          <cell r="AN102">
            <v>719118.65339760063</v>
          </cell>
          <cell r="AO102">
            <v>1509063.6607200021</v>
          </cell>
          <cell r="AP102">
            <v>1797273.9864000014</v>
          </cell>
          <cell r="AQ102">
            <v>1649350.1591079999</v>
          </cell>
          <cell r="AT102">
            <v>58924.749399999993</v>
          </cell>
        </row>
        <row r="103">
          <cell r="P103" t="str">
            <v>0003</v>
          </cell>
          <cell r="X103" t="str">
            <v>N/A</v>
          </cell>
          <cell r="AA103" t="str">
            <v>X</v>
          </cell>
          <cell r="AB103" t="str">
            <v>X</v>
          </cell>
          <cell r="AC103" t="str">
            <v>X</v>
          </cell>
          <cell r="AD103" t="str">
            <v>X</v>
          </cell>
          <cell r="AE103" t="str">
            <v>X</v>
          </cell>
          <cell r="AM103">
            <v>73655.936749999993</v>
          </cell>
          <cell r="AN103">
            <v>179779.66334940016</v>
          </cell>
          <cell r="AO103">
            <v>377265.91518000053</v>
          </cell>
          <cell r="AP103">
            <v>449318.49660000036</v>
          </cell>
          <cell r="AQ103">
            <v>412337.53977699997</v>
          </cell>
          <cell r="AT103">
            <v>14731.187349999998</v>
          </cell>
        </row>
        <row r="104">
          <cell r="P104" t="str">
            <v>0003</v>
          </cell>
          <cell r="X104" t="str">
            <v>N/A</v>
          </cell>
          <cell r="AA104" t="str">
            <v>X</v>
          </cell>
          <cell r="AB104" t="str">
            <v>X</v>
          </cell>
          <cell r="AC104" t="str">
            <v>X</v>
          </cell>
          <cell r="AD104" t="str">
            <v>X</v>
          </cell>
          <cell r="AE104" t="str">
            <v>X</v>
          </cell>
          <cell r="AM104">
            <v>220967.81024999998</v>
          </cell>
          <cell r="AN104">
            <v>539338.99004820047</v>
          </cell>
          <cell r="AO104">
            <v>1131797.7455400014</v>
          </cell>
          <cell r="AP104">
            <v>1347955.489800001</v>
          </cell>
          <cell r="AQ104">
            <v>1237012.6193309999</v>
          </cell>
          <cell r="AT104">
            <v>44193.562049999993</v>
          </cell>
        </row>
        <row r="105">
          <cell r="P105" t="str">
            <v>0003</v>
          </cell>
          <cell r="X105" t="str">
            <v>N/A</v>
          </cell>
          <cell r="AA105" t="str">
            <v>X</v>
          </cell>
          <cell r="AB105" t="str">
            <v>X</v>
          </cell>
          <cell r="AC105" t="str">
            <v>X</v>
          </cell>
          <cell r="AD105" t="str">
            <v>X</v>
          </cell>
          <cell r="AE105" t="str">
            <v>X</v>
          </cell>
          <cell r="AM105">
            <v>147311.87349999999</v>
          </cell>
          <cell r="AN105">
            <v>359559.32669880032</v>
          </cell>
          <cell r="AO105">
            <v>754531.83036000107</v>
          </cell>
          <cell r="AP105">
            <v>898636.99320000072</v>
          </cell>
          <cell r="AQ105">
            <v>824675.07955399994</v>
          </cell>
          <cell r="AT105">
            <v>29462.374699999997</v>
          </cell>
        </row>
        <row r="106">
          <cell r="P106" t="str">
            <v>0003</v>
          </cell>
          <cell r="X106" t="str">
            <v>N/A</v>
          </cell>
          <cell r="AA106" t="str">
            <v>X</v>
          </cell>
          <cell r="AB106" t="str">
            <v>X</v>
          </cell>
          <cell r="AC106" t="str">
            <v>X</v>
          </cell>
          <cell r="AD106" t="str">
            <v>X</v>
          </cell>
          <cell r="AE106" t="str">
            <v>X</v>
          </cell>
          <cell r="AM106">
            <v>73655.936749999993</v>
          </cell>
          <cell r="AN106">
            <v>179779.66334940016</v>
          </cell>
          <cell r="AO106">
            <v>377265.91518000053</v>
          </cell>
          <cell r="AP106">
            <v>449318.49660000036</v>
          </cell>
          <cell r="AQ106">
            <v>412337.53977699997</v>
          </cell>
          <cell r="AT106">
            <v>14731.187349999998</v>
          </cell>
        </row>
        <row r="107">
          <cell r="P107" t="str">
            <v>0003</v>
          </cell>
          <cell r="X107" t="str">
            <v>N/A</v>
          </cell>
          <cell r="AA107" t="str">
            <v>X</v>
          </cell>
          <cell r="AB107" t="str">
            <v>X</v>
          </cell>
          <cell r="AC107" t="str">
            <v>X</v>
          </cell>
          <cell r="AD107" t="str">
            <v>X</v>
          </cell>
          <cell r="AE107" t="str">
            <v>X</v>
          </cell>
          <cell r="AM107">
            <v>294623.74699999997</v>
          </cell>
          <cell r="AN107">
            <v>719118.65339760063</v>
          </cell>
          <cell r="AO107">
            <v>1509063.6607200021</v>
          </cell>
          <cell r="AP107">
            <v>1797273.9864000014</v>
          </cell>
          <cell r="AQ107">
            <v>1649350.1591079999</v>
          </cell>
          <cell r="AT107">
            <v>58924.749399999993</v>
          </cell>
        </row>
        <row r="108">
          <cell r="P108" t="str">
            <v>0003</v>
          </cell>
          <cell r="X108" t="str">
            <v>N/A</v>
          </cell>
          <cell r="AA108" t="str">
            <v>X</v>
          </cell>
          <cell r="AB108" t="str">
            <v>X</v>
          </cell>
          <cell r="AC108" t="str">
            <v>X</v>
          </cell>
          <cell r="AD108" t="str">
            <v>X</v>
          </cell>
          <cell r="AE108" t="str">
            <v>X</v>
          </cell>
          <cell r="AM108">
            <v>147311.87349999999</v>
          </cell>
          <cell r="AN108">
            <v>359559.32669880032</v>
          </cell>
          <cell r="AO108">
            <v>754531.83036000107</v>
          </cell>
          <cell r="AP108">
            <v>898636.99320000072</v>
          </cell>
          <cell r="AQ108">
            <v>824675.07955399994</v>
          </cell>
          <cell r="AT108">
            <v>29462.374699999997</v>
          </cell>
        </row>
        <row r="109">
          <cell r="P109" t="str">
            <v>0003</v>
          </cell>
          <cell r="X109" t="str">
            <v>N/A</v>
          </cell>
          <cell r="AA109" t="str">
            <v>X</v>
          </cell>
          <cell r="AB109" t="str">
            <v>X</v>
          </cell>
          <cell r="AC109" t="str">
            <v>X</v>
          </cell>
          <cell r="AD109" t="str">
            <v>X</v>
          </cell>
          <cell r="AE109" t="str">
            <v>X</v>
          </cell>
          <cell r="AM109">
            <v>220967.81024999998</v>
          </cell>
          <cell r="AN109">
            <v>539338.99004820047</v>
          </cell>
          <cell r="AO109">
            <v>1131797.7455400014</v>
          </cell>
          <cell r="AP109">
            <v>1347955.489800001</v>
          </cell>
          <cell r="AQ109">
            <v>1237012.6193309999</v>
          </cell>
          <cell r="AT109">
            <v>44193.562049999993</v>
          </cell>
        </row>
        <row r="110">
          <cell r="P110" t="str">
            <v>0003</v>
          </cell>
          <cell r="X110" t="str">
            <v>N/A</v>
          </cell>
          <cell r="AA110" t="str">
            <v>X</v>
          </cell>
          <cell r="AB110" t="str">
            <v>X</v>
          </cell>
          <cell r="AC110" t="str">
            <v>X</v>
          </cell>
          <cell r="AD110" t="str">
            <v>X</v>
          </cell>
          <cell r="AE110" t="str">
            <v>X</v>
          </cell>
          <cell r="AM110">
            <v>73655.936749999993</v>
          </cell>
          <cell r="AN110">
            <v>179779.66334940016</v>
          </cell>
          <cell r="AO110">
            <v>377265.91518000053</v>
          </cell>
          <cell r="AP110">
            <v>449318.49660000036</v>
          </cell>
          <cell r="AQ110">
            <v>412337.53977699997</v>
          </cell>
          <cell r="AT110">
            <v>14731.187349999998</v>
          </cell>
        </row>
        <row r="111">
          <cell r="P111" t="str">
            <v>0003</v>
          </cell>
          <cell r="X111" t="str">
            <v>N/A</v>
          </cell>
          <cell r="AA111" t="str">
            <v>X</v>
          </cell>
          <cell r="AB111" t="str">
            <v>X</v>
          </cell>
          <cell r="AC111" t="str">
            <v>X</v>
          </cell>
          <cell r="AD111" t="str">
            <v>X</v>
          </cell>
          <cell r="AE111" t="str">
            <v>X</v>
          </cell>
          <cell r="AM111">
            <v>73655.936749999993</v>
          </cell>
          <cell r="AN111">
            <v>179779.66334940016</v>
          </cell>
          <cell r="AO111">
            <v>377265.91518000053</v>
          </cell>
          <cell r="AP111">
            <v>449318.49660000036</v>
          </cell>
          <cell r="AQ111">
            <v>412337.53977699997</v>
          </cell>
          <cell r="AT111">
            <v>14731.187349999998</v>
          </cell>
        </row>
        <row r="112">
          <cell r="P112" t="str">
            <v>4002</v>
          </cell>
          <cell r="X112" t="str">
            <v>N/A</v>
          </cell>
          <cell r="AA112" t="str">
            <v>X</v>
          </cell>
          <cell r="AB112" t="str">
            <v>X</v>
          </cell>
          <cell r="AC112" t="str">
            <v>X</v>
          </cell>
          <cell r="AD112" t="str">
            <v>X</v>
          </cell>
          <cell r="AE112" t="str">
            <v>X</v>
          </cell>
          <cell r="AM112">
            <v>628576.22080000001</v>
          </cell>
          <cell r="AN112">
            <v>8310010.1294</v>
          </cell>
          <cell r="AO112">
            <v>4070200</v>
          </cell>
          <cell r="AP112">
            <v>13260000</v>
          </cell>
          <cell r="AQ112">
            <v>28657399.999999996</v>
          </cell>
          <cell r="AT112">
            <v>125715.24416</v>
          </cell>
        </row>
        <row r="113">
          <cell r="P113" t="str">
            <v>3004</v>
          </cell>
          <cell r="X113" t="str">
            <v>RENOVACIÓN</v>
          </cell>
          <cell r="AA113" t="str">
            <v>X</v>
          </cell>
          <cell r="AM113">
            <v>0</v>
          </cell>
          <cell r="AN113">
            <v>6765.2249499999998</v>
          </cell>
          <cell r="AO113">
            <v>6765.2249499999998</v>
          </cell>
          <cell r="AP113">
            <v>6765.2249499999998</v>
          </cell>
          <cell r="AQ113">
            <v>6765.2249499999998</v>
          </cell>
          <cell r="AT113">
            <v>0</v>
          </cell>
        </row>
        <row r="114">
          <cell r="P114" t="str">
            <v>3032</v>
          </cell>
          <cell r="X114" t="str">
            <v>RENOVACIÓN</v>
          </cell>
          <cell r="AD114" t="str">
            <v>X</v>
          </cell>
          <cell r="AM114">
            <v>0</v>
          </cell>
          <cell r="AN114">
            <v>0</v>
          </cell>
          <cell r="AO114">
            <v>0</v>
          </cell>
          <cell r="AP114">
            <v>307461</v>
          </cell>
          <cell r="AQ114">
            <v>0</v>
          </cell>
          <cell r="AT114">
            <v>0</v>
          </cell>
        </row>
        <row r="115">
          <cell r="P115" t="str">
            <v>4003</v>
          </cell>
          <cell r="X115" t="str">
            <v>RENOVACIÓN</v>
          </cell>
          <cell r="AD115" t="str">
            <v>X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T115">
            <v>0</v>
          </cell>
        </row>
        <row r="116">
          <cell r="P116" t="str">
            <v>4003</v>
          </cell>
          <cell r="X116" t="str">
            <v>RENOVACIÓN</v>
          </cell>
          <cell r="AD116" t="str">
            <v>X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T116">
            <v>0</v>
          </cell>
        </row>
        <row r="117">
          <cell r="P117" t="str">
            <v>3014</v>
          </cell>
          <cell r="X117" t="str">
            <v>RENOVACIÓN</v>
          </cell>
          <cell r="AD117" t="str">
            <v>X</v>
          </cell>
          <cell r="AM117">
            <v>299404.64365146973</v>
          </cell>
          <cell r="AN117">
            <v>1273839.9431395319</v>
          </cell>
          <cell r="AO117">
            <v>2203417.7115553259</v>
          </cell>
          <cell r="AP117">
            <v>3587760.7016536635</v>
          </cell>
          <cell r="AQ117">
            <v>0</v>
          </cell>
          <cell r="AT117">
            <v>299404.64365146973</v>
          </cell>
        </row>
        <row r="118">
          <cell r="P118" t="str">
            <v>9014</v>
          </cell>
          <cell r="X118" t="str">
            <v>RENOVACIÓN</v>
          </cell>
          <cell r="AD118" t="str">
            <v>X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T118">
            <v>0</v>
          </cell>
        </row>
        <row r="119">
          <cell r="P119" t="str">
            <v>3007</v>
          </cell>
          <cell r="X119" t="str">
            <v>UPGRADE</v>
          </cell>
          <cell r="AA119" t="str">
            <v>X</v>
          </cell>
          <cell r="AM119">
            <v>0</v>
          </cell>
          <cell r="AN119">
            <v>542776.66960000002</v>
          </cell>
          <cell r="AO119">
            <v>542776.66960000002</v>
          </cell>
          <cell r="AP119">
            <v>542776.66960000002</v>
          </cell>
          <cell r="AQ119">
            <v>542776.66960000002</v>
          </cell>
          <cell r="AT119">
            <v>0</v>
          </cell>
        </row>
        <row r="120">
          <cell r="P120" t="str">
            <v>4009</v>
          </cell>
          <cell r="X120" t="str">
            <v>UPGRADE</v>
          </cell>
          <cell r="AC120" t="str">
            <v>X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T120">
            <v>0</v>
          </cell>
        </row>
        <row r="121">
          <cell r="P121" t="str">
            <v>4003</v>
          </cell>
          <cell r="X121" t="str">
            <v>UPGRADE</v>
          </cell>
          <cell r="AA121" t="str">
            <v>X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T121">
            <v>0</v>
          </cell>
        </row>
        <row r="122">
          <cell r="P122" t="str">
            <v>4006</v>
          </cell>
          <cell r="AB122" t="str">
            <v>X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T122">
            <v>0</v>
          </cell>
        </row>
        <row r="123">
          <cell r="P123" t="str">
            <v>4005</v>
          </cell>
          <cell r="X123" t="str">
            <v>RENOVACIÓN</v>
          </cell>
          <cell r="AC123" t="str">
            <v>X</v>
          </cell>
          <cell r="AM123">
            <v>251680</v>
          </cell>
          <cell r="AN123">
            <v>260693</v>
          </cell>
          <cell r="AO123">
            <v>0</v>
          </cell>
          <cell r="AP123">
            <v>0</v>
          </cell>
          <cell r="AQ123">
            <v>0</v>
          </cell>
          <cell r="AT123">
            <v>251680</v>
          </cell>
        </row>
        <row r="124">
          <cell r="P124" t="str">
            <v>4015</v>
          </cell>
          <cell r="X124" t="str">
            <v>RENOVACIÓN</v>
          </cell>
          <cell r="AB124" t="str">
            <v>X</v>
          </cell>
          <cell r="AM124">
            <v>423500</v>
          </cell>
          <cell r="AN124">
            <v>166434.522925</v>
          </cell>
          <cell r="AO124">
            <v>75803.570000000007</v>
          </cell>
          <cell r="AP124">
            <v>0</v>
          </cell>
          <cell r="AQ124">
            <v>0</v>
          </cell>
          <cell r="AT124">
            <v>423500</v>
          </cell>
        </row>
        <row r="125">
          <cell r="P125" t="str">
            <v>4006</v>
          </cell>
          <cell r="X125" t="str">
            <v>RENOVACIÓN</v>
          </cell>
          <cell r="AB125" t="str">
            <v>X</v>
          </cell>
          <cell r="AM125">
            <v>665300</v>
          </cell>
          <cell r="AN125">
            <v>462.29</v>
          </cell>
          <cell r="AO125">
            <v>0</v>
          </cell>
          <cell r="AP125">
            <v>0</v>
          </cell>
          <cell r="AQ125">
            <v>0</v>
          </cell>
          <cell r="AT125">
            <v>665300</v>
          </cell>
        </row>
        <row r="126">
          <cell r="P126" t="str">
            <v>9012</v>
          </cell>
          <cell r="X126" t="str">
            <v>RENOVACIÓN</v>
          </cell>
          <cell r="AA126" t="str">
            <v>X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T126">
            <v>0</v>
          </cell>
        </row>
        <row r="127">
          <cell r="P127" t="str">
            <v>4006</v>
          </cell>
          <cell r="X127" t="str">
            <v>RENOVACIÓN</v>
          </cell>
          <cell r="AA127" t="str">
            <v>X</v>
          </cell>
          <cell r="AM127">
            <v>0</v>
          </cell>
          <cell r="AN127">
            <v>423500</v>
          </cell>
          <cell r="AO127">
            <v>217798.55</v>
          </cell>
          <cell r="AP127">
            <v>0</v>
          </cell>
          <cell r="AQ127">
            <v>0</v>
          </cell>
          <cell r="AT127">
            <v>0</v>
          </cell>
        </row>
        <row r="128">
          <cell r="P128" t="str">
            <v>4005</v>
          </cell>
          <cell r="X128" t="str">
            <v>RENOVACIÓN</v>
          </cell>
          <cell r="AC128" t="str">
            <v>X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T128">
            <v>0</v>
          </cell>
        </row>
        <row r="129">
          <cell r="P129" t="str">
            <v>3004</v>
          </cell>
          <cell r="X129" t="str">
            <v>RENOVACIÓN</v>
          </cell>
          <cell r="AA129" t="str">
            <v>X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T129">
            <v>0</v>
          </cell>
        </row>
        <row r="130">
          <cell r="P130" t="str">
            <v>4006</v>
          </cell>
          <cell r="X130" t="str">
            <v>RENOVACIÓN</v>
          </cell>
          <cell r="AB130" t="str">
            <v>X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T130">
            <v>0</v>
          </cell>
        </row>
        <row r="131">
          <cell r="P131" t="str">
            <v>3004</v>
          </cell>
          <cell r="X131" t="str">
            <v>RENOVACIÓN</v>
          </cell>
          <cell r="AA131" t="str">
            <v>X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T131">
            <v>0</v>
          </cell>
        </row>
        <row r="132">
          <cell r="P132" t="str">
            <v>3004</v>
          </cell>
          <cell r="X132" t="str">
            <v>RENOVACIÓN</v>
          </cell>
          <cell r="AA132" t="str">
            <v>X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T132">
            <v>0</v>
          </cell>
        </row>
        <row r="133">
          <cell r="P133" t="str">
            <v>3004</v>
          </cell>
          <cell r="X133" t="str">
            <v>RENOVACIÓN</v>
          </cell>
          <cell r="AA133" t="str">
            <v>X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T133">
            <v>0</v>
          </cell>
        </row>
        <row r="134">
          <cell r="P134" t="str">
            <v>4002</v>
          </cell>
          <cell r="X134" t="str">
            <v>RENOVACIÓN</v>
          </cell>
          <cell r="AA134" t="str">
            <v>X</v>
          </cell>
          <cell r="AM134">
            <v>3596.0715999999998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T134">
            <v>3596.0715999999998</v>
          </cell>
        </row>
        <row r="135">
          <cell r="P135" t="str">
            <v>4002</v>
          </cell>
          <cell r="X135" t="str">
            <v>RENOVACIÓN</v>
          </cell>
          <cell r="AB135" t="str">
            <v>X</v>
          </cell>
          <cell r="AM135">
            <v>0</v>
          </cell>
          <cell r="AN135">
            <v>6500.8550749999995</v>
          </cell>
          <cell r="AO135">
            <v>6500.8550749999995</v>
          </cell>
          <cell r="AP135">
            <v>6500.8550749999995</v>
          </cell>
          <cell r="AQ135">
            <v>6500.8550749999995</v>
          </cell>
          <cell r="AT135">
            <v>0</v>
          </cell>
        </row>
        <row r="136">
          <cell r="P136" t="str">
            <v>4002</v>
          </cell>
          <cell r="X136" t="str">
            <v>RENOVACIÓN</v>
          </cell>
          <cell r="AB136" t="str">
            <v>X</v>
          </cell>
          <cell r="AM136">
            <v>0</v>
          </cell>
          <cell r="AN136">
            <v>5045.8784749999995</v>
          </cell>
          <cell r="AO136">
            <v>5045.8784749999995</v>
          </cell>
          <cell r="AP136">
            <v>5045.8784749999995</v>
          </cell>
          <cell r="AQ136">
            <v>5045.8784749999995</v>
          </cell>
          <cell r="AT136">
            <v>0</v>
          </cell>
        </row>
        <row r="137">
          <cell r="P137" t="str">
            <v>4002</v>
          </cell>
          <cell r="X137" t="str">
            <v>RENOVACIÓN</v>
          </cell>
          <cell r="AB137" t="str">
            <v>X</v>
          </cell>
          <cell r="AM137">
            <v>0</v>
          </cell>
          <cell r="AN137">
            <v>148.84209999999999</v>
          </cell>
          <cell r="AO137">
            <v>148.84209999999999</v>
          </cell>
          <cell r="AP137">
            <v>148.84209999999999</v>
          </cell>
          <cell r="AQ137">
            <v>148.84209999999999</v>
          </cell>
          <cell r="AT137">
            <v>0</v>
          </cell>
        </row>
        <row r="138">
          <cell r="P138" t="str">
            <v>4002</v>
          </cell>
          <cell r="X138" t="str">
            <v>RENOVACIÓN</v>
          </cell>
          <cell r="AB138" t="str">
            <v>X</v>
          </cell>
          <cell r="AM138">
            <v>507728.1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T138">
            <v>507728.1</v>
          </cell>
        </row>
        <row r="139">
          <cell r="P139" t="str">
            <v>4005</v>
          </cell>
          <cell r="X139" t="str">
            <v>RENOVACIÓN</v>
          </cell>
          <cell r="AC139" t="str">
            <v>X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T139">
            <v>0</v>
          </cell>
        </row>
        <row r="140">
          <cell r="P140" t="str">
            <v>3004</v>
          </cell>
          <cell r="X140" t="str">
            <v>RENOVACIÓN</v>
          </cell>
          <cell r="AA140" t="str">
            <v>X</v>
          </cell>
          <cell r="AM140">
            <v>0</v>
          </cell>
          <cell r="AN140">
            <v>68040.971074999994</v>
          </cell>
          <cell r="AO140">
            <v>68040.971074999994</v>
          </cell>
          <cell r="AP140">
            <v>68040.971074999994</v>
          </cell>
          <cell r="AQ140">
            <v>68040.971074999994</v>
          </cell>
          <cell r="AT140">
            <v>0</v>
          </cell>
        </row>
        <row r="141">
          <cell r="P141" t="str">
            <v>3019</v>
          </cell>
          <cell r="X141" t="str">
            <v>RENOVACIÓN</v>
          </cell>
          <cell r="AB141" t="str">
            <v>X</v>
          </cell>
          <cell r="AM141">
            <v>0</v>
          </cell>
          <cell r="AN141">
            <v>138968.5</v>
          </cell>
          <cell r="AO141">
            <v>0</v>
          </cell>
          <cell r="AP141">
            <v>0</v>
          </cell>
          <cell r="AQ141">
            <v>0</v>
          </cell>
          <cell r="AT141">
            <v>0</v>
          </cell>
        </row>
        <row r="142">
          <cell r="P142" t="str">
            <v>4006</v>
          </cell>
          <cell r="X142" t="str">
            <v>RENOVACIÓN</v>
          </cell>
          <cell r="AB142" t="str">
            <v>X</v>
          </cell>
          <cell r="AM142">
            <v>0</v>
          </cell>
          <cell r="AN142">
            <v>19659.063599999998</v>
          </cell>
          <cell r="AO142">
            <v>19659.063599999998</v>
          </cell>
          <cell r="AP142">
            <v>19659.063599999998</v>
          </cell>
          <cell r="AQ142">
            <v>19659.063599999998</v>
          </cell>
          <cell r="AT142">
            <v>0</v>
          </cell>
        </row>
        <row r="143">
          <cell r="P143" t="str">
            <v>3004</v>
          </cell>
          <cell r="X143" t="str">
            <v>RENOVACIÓN</v>
          </cell>
          <cell r="AA143" t="str">
            <v>X</v>
          </cell>
          <cell r="AM143">
            <v>0</v>
          </cell>
          <cell r="AN143">
            <v>44447.931274999995</v>
          </cell>
          <cell r="AO143">
            <v>44447.931274999995</v>
          </cell>
          <cell r="AP143">
            <v>44447.931274999995</v>
          </cell>
          <cell r="AQ143">
            <v>44447.931274999995</v>
          </cell>
          <cell r="AT143">
            <v>0</v>
          </cell>
        </row>
        <row r="144">
          <cell r="P144" t="str">
            <v>9012</v>
          </cell>
          <cell r="X144" t="str">
            <v>RENOVACIÓN</v>
          </cell>
          <cell r="AA144" t="str">
            <v>X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T144">
            <v>0</v>
          </cell>
        </row>
        <row r="145">
          <cell r="P145" t="str">
            <v>3004</v>
          </cell>
          <cell r="X145" t="str">
            <v>RENOVACIÓN</v>
          </cell>
          <cell r="AA145" t="str">
            <v>X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T145">
            <v>0</v>
          </cell>
        </row>
        <row r="146">
          <cell r="P146" t="str">
            <v>3004</v>
          </cell>
          <cell r="X146" t="str">
            <v>RENOVACIÓN</v>
          </cell>
          <cell r="AA146" t="str">
            <v>X</v>
          </cell>
          <cell r="AM146">
            <v>0</v>
          </cell>
          <cell r="AN146">
            <v>37404.430524999996</v>
          </cell>
          <cell r="AO146">
            <v>37404.430524999996</v>
          </cell>
          <cell r="AP146">
            <v>37404.430524999996</v>
          </cell>
          <cell r="AQ146">
            <v>37404.430524999996</v>
          </cell>
          <cell r="AT146">
            <v>0</v>
          </cell>
        </row>
        <row r="147">
          <cell r="P147" t="str">
            <v>3004</v>
          </cell>
          <cell r="X147" t="str">
            <v>RENOVACIÓN</v>
          </cell>
          <cell r="AA147" t="str">
            <v>X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T147">
            <v>0</v>
          </cell>
        </row>
        <row r="148">
          <cell r="P148" t="str">
            <v>3004</v>
          </cell>
          <cell r="X148" t="str">
            <v>RENOVACIÓN</v>
          </cell>
          <cell r="AA148" t="str">
            <v>X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T148">
            <v>0</v>
          </cell>
        </row>
        <row r="149">
          <cell r="P149" t="str">
            <v>9012</v>
          </cell>
          <cell r="X149" t="str">
            <v>RENOVACIÓN</v>
          </cell>
          <cell r="AA149" t="str">
            <v>X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T149">
            <v>0</v>
          </cell>
        </row>
        <row r="150">
          <cell r="P150" t="str">
            <v>4002</v>
          </cell>
          <cell r="X150" t="str">
            <v>RENOVACIÓN</v>
          </cell>
          <cell r="AD150" t="str">
            <v>X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T150">
            <v>0</v>
          </cell>
        </row>
        <row r="151">
          <cell r="P151" t="str">
            <v>9012</v>
          </cell>
          <cell r="X151" t="str">
            <v>RENOVACIÓN</v>
          </cell>
          <cell r="AA151" t="str">
            <v>X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T151">
            <v>0</v>
          </cell>
        </row>
        <row r="152">
          <cell r="P152" t="str">
            <v>3021</v>
          </cell>
          <cell r="X152" t="str">
            <v>RENOVACIÓN</v>
          </cell>
          <cell r="AA152" t="str">
            <v>X</v>
          </cell>
          <cell r="AM152">
            <v>0</v>
          </cell>
          <cell r="AN152">
            <v>11261.545624999999</v>
          </cell>
          <cell r="AO152">
            <v>11261.545624999999</v>
          </cell>
          <cell r="AP152">
            <v>11261.545624999999</v>
          </cell>
          <cell r="AQ152">
            <v>11261.545624999999</v>
          </cell>
          <cell r="AT152">
            <v>0</v>
          </cell>
        </row>
        <row r="153">
          <cell r="P153" t="str">
            <v>4002</v>
          </cell>
          <cell r="X153" t="str">
            <v>RENOVACIÓN</v>
          </cell>
          <cell r="AA153" t="str">
            <v>X</v>
          </cell>
          <cell r="AM153">
            <v>0</v>
          </cell>
          <cell r="AN153">
            <v>21873.596525000001</v>
          </cell>
          <cell r="AO153">
            <v>21873.596525000001</v>
          </cell>
          <cell r="AP153">
            <v>21873.596525000001</v>
          </cell>
          <cell r="AQ153">
            <v>21873.596525000001</v>
          </cell>
          <cell r="AT153">
            <v>0</v>
          </cell>
        </row>
        <row r="154">
          <cell r="P154" t="str">
            <v>4006</v>
          </cell>
          <cell r="X154" t="str">
            <v>RENOVACIÓN</v>
          </cell>
          <cell r="AB154" t="str">
            <v>X</v>
          </cell>
          <cell r="AM154">
            <v>0</v>
          </cell>
          <cell r="AN154">
            <v>11217.985624999999</v>
          </cell>
          <cell r="AO154">
            <v>11217.985624999999</v>
          </cell>
          <cell r="AP154">
            <v>11217.985624999999</v>
          </cell>
          <cell r="AQ154">
            <v>11217.985624999999</v>
          </cell>
          <cell r="AT154">
            <v>0</v>
          </cell>
        </row>
        <row r="155">
          <cell r="P155" t="str">
            <v>9012</v>
          </cell>
          <cell r="X155" t="str">
            <v>RENOVACIÓN</v>
          </cell>
          <cell r="AA155" t="str">
            <v>X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T155">
            <v>0</v>
          </cell>
        </row>
        <row r="156">
          <cell r="P156" t="str">
            <v>3008</v>
          </cell>
          <cell r="X156" t="str">
            <v>RENOVACIÓN</v>
          </cell>
          <cell r="AA156" t="str">
            <v>X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T156">
            <v>0</v>
          </cell>
        </row>
        <row r="157">
          <cell r="P157" t="str">
            <v>3009</v>
          </cell>
          <cell r="X157" t="str">
            <v>RENOVACIÓN</v>
          </cell>
          <cell r="AA157" t="str">
            <v>X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T157">
            <v>0</v>
          </cell>
        </row>
        <row r="158">
          <cell r="P158" t="str">
            <v>3009</v>
          </cell>
          <cell r="X158" t="str">
            <v>RENOVACIÓN</v>
          </cell>
          <cell r="AA158" t="str">
            <v>X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T158">
            <v>0</v>
          </cell>
        </row>
        <row r="159">
          <cell r="P159" t="str">
            <v>9012</v>
          </cell>
          <cell r="X159" t="str">
            <v>RENOVACIÓN</v>
          </cell>
          <cell r="AA159" t="str">
            <v>X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T159">
            <v>0</v>
          </cell>
        </row>
        <row r="160">
          <cell r="P160" t="str">
            <v>9012</v>
          </cell>
          <cell r="X160" t="str">
            <v>RENOVACIÓN</v>
          </cell>
          <cell r="AA160" t="str">
            <v>X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T160">
            <v>0</v>
          </cell>
        </row>
        <row r="161">
          <cell r="P161" t="str">
            <v>9012</v>
          </cell>
          <cell r="X161" t="str">
            <v>RENOVACIÓN</v>
          </cell>
          <cell r="AC161" t="str">
            <v>X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T161">
            <v>0</v>
          </cell>
        </row>
        <row r="162">
          <cell r="P162" t="str">
            <v>3004</v>
          </cell>
          <cell r="X162" t="str">
            <v>RENOVACIÓN</v>
          </cell>
          <cell r="AA162" t="str">
            <v>X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T162">
            <v>0</v>
          </cell>
        </row>
        <row r="163">
          <cell r="P163" t="str">
            <v>4035</v>
          </cell>
          <cell r="X163" t="str">
            <v>RENOVACIÓN</v>
          </cell>
          <cell r="AB163" t="str">
            <v>X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2158.8000000000002</v>
          </cell>
          <cell r="AT163">
            <v>0</v>
          </cell>
        </row>
        <row r="164">
          <cell r="P164" t="str">
            <v>4006</v>
          </cell>
          <cell r="X164" t="str">
            <v>RENOVACIÓN</v>
          </cell>
          <cell r="AB164" t="str">
            <v>X</v>
          </cell>
          <cell r="AM164">
            <v>0</v>
          </cell>
          <cell r="AN164">
            <v>14058.98395</v>
          </cell>
          <cell r="AO164">
            <v>14058.98395</v>
          </cell>
          <cell r="AP164">
            <v>14058.98395</v>
          </cell>
          <cell r="AQ164">
            <v>14058.98395</v>
          </cell>
          <cell r="AT164">
            <v>0</v>
          </cell>
        </row>
        <row r="165">
          <cell r="P165" t="str">
            <v>4006</v>
          </cell>
          <cell r="X165" t="str">
            <v>RENOVACIÓN</v>
          </cell>
          <cell r="AB165" t="str">
            <v>X</v>
          </cell>
          <cell r="AM165">
            <v>0</v>
          </cell>
          <cell r="AN165">
            <v>49227.712599999999</v>
          </cell>
          <cell r="AO165">
            <v>49227.712599999999</v>
          </cell>
          <cell r="AP165">
            <v>49227.712599999999</v>
          </cell>
          <cell r="AQ165">
            <v>49227.712599999999</v>
          </cell>
          <cell r="AT165">
            <v>0</v>
          </cell>
        </row>
        <row r="166">
          <cell r="P166" t="str">
            <v>4006</v>
          </cell>
          <cell r="X166" t="str">
            <v>RENOVACIÓN</v>
          </cell>
          <cell r="AB166" t="str">
            <v>X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T166">
            <v>0</v>
          </cell>
        </row>
        <row r="167">
          <cell r="P167" t="str">
            <v>4006</v>
          </cell>
          <cell r="X167" t="str">
            <v>RENOVACIÓN</v>
          </cell>
          <cell r="AB167" t="str">
            <v>X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T167">
            <v>0</v>
          </cell>
        </row>
        <row r="168">
          <cell r="P168" t="str">
            <v>4063</v>
          </cell>
          <cell r="X168" t="str">
            <v>RENOVACIÓN</v>
          </cell>
          <cell r="AB168" t="str">
            <v>X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T168">
            <v>0</v>
          </cell>
        </row>
        <row r="169">
          <cell r="P169" t="str">
            <v>3004</v>
          </cell>
          <cell r="X169" t="str">
            <v>RENOVACIÓN</v>
          </cell>
          <cell r="AA169" t="str">
            <v>X</v>
          </cell>
          <cell r="AM169">
            <v>0</v>
          </cell>
          <cell r="AN169">
            <v>5957.6286</v>
          </cell>
          <cell r="AO169">
            <v>5957.6286</v>
          </cell>
          <cell r="AP169">
            <v>5957.6286</v>
          </cell>
          <cell r="AQ169">
            <v>5957.6286</v>
          </cell>
          <cell r="AT169">
            <v>0</v>
          </cell>
        </row>
        <row r="170">
          <cell r="P170" t="str">
            <v>3004</v>
          </cell>
          <cell r="X170" t="str">
            <v>RENOVACIÓN</v>
          </cell>
          <cell r="AA170" t="str">
            <v>X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T170">
            <v>0</v>
          </cell>
        </row>
        <row r="171">
          <cell r="P171" t="str">
            <v>3004</v>
          </cell>
          <cell r="X171" t="str">
            <v>RENOVACIÓN</v>
          </cell>
          <cell r="AA171" t="str">
            <v>X</v>
          </cell>
          <cell r="AM171">
            <v>0</v>
          </cell>
          <cell r="AN171">
            <v>2403.2838499999998</v>
          </cell>
          <cell r="AO171">
            <v>2403.2838499999998</v>
          </cell>
          <cell r="AP171">
            <v>2403.2838499999998</v>
          </cell>
          <cell r="AQ171">
            <v>2403.2838499999998</v>
          </cell>
          <cell r="AT171">
            <v>0</v>
          </cell>
        </row>
        <row r="172">
          <cell r="P172" t="str">
            <v>9012</v>
          </cell>
          <cell r="X172" t="str">
            <v>RENOVACIÓN</v>
          </cell>
          <cell r="AA172" t="str">
            <v>X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T172">
            <v>0</v>
          </cell>
        </row>
        <row r="173">
          <cell r="P173" t="str">
            <v>9012</v>
          </cell>
          <cell r="X173" t="str">
            <v>RENOVACIÓN</v>
          </cell>
          <cell r="AA173" t="str">
            <v>X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T173">
            <v>0</v>
          </cell>
        </row>
        <row r="174">
          <cell r="P174" t="str">
            <v>4002</v>
          </cell>
          <cell r="X174" t="str">
            <v>RENOVACIÓN</v>
          </cell>
          <cell r="AB174" t="str">
            <v>X</v>
          </cell>
          <cell r="AM174">
            <v>0</v>
          </cell>
          <cell r="AN174">
            <v>60198.945950000001</v>
          </cell>
          <cell r="AO174">
            <v>60198.945950000001</v>
          </cell>
          <cell r="AP174">
            <v>60198.945950000001</v>
          </cell>
          <cell r="AQ174">
            <v>60198.945950000001</v>
          </cell>
          <cell r="AT174">
            <v>0</v>
          </cell>
        </row>
        <row r="175">
          <cell r="P175" t="str">
            <v>4006</v>
          </cell>
          <cell r="X175" t="str">
            <v>RENOVACIÓN</v>
          </cell>
          <cell r="AB175" t="str">
            <v>X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T175">
            <v>0</v>
          </cell>
        </row>
        <row r="176">
          <cell r="P176" t="str">
            <v>4006</v>
          </cell>
          <cell r="X176" t="str">
            <v>RENOVACIÓN</v>
          </cell>
          <cell r="AB176" t="str">
            <v>X</v>
          </cell>
          <cell r="AM176">
            <v>0</v>
          </cell>
          <cell r="AN176">
            <v>6791.7057999999997</v>
          </cell>
          <cell r="AO176">
            <v>6791.7057999999997</v>
          </cell>
          <cell r="AP176">
            <v>6791.7057999999997</v>
          </cell>
          <cell r="AQ176">
            <v>6791.7057999999997</v>
          </cell>
          <cell r="AT176">
            <v>0</v>
          </cell>
        </row>
        <row r="177">
          <cell r="P177" t="str">
            <v>4005</v>
          </cell>
          <cell r="X177" t="str">
            <v>RENOVACIÓN</v>
          </cell>
          <cell r="AC177" t="str">
            <v>X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T177">
            <v>0</v>
          </cell>
        </row>
        <row r="178">
          <cell r="P178" t="str">
            <v>3004</v>
          </cell>
          <cell r="X178" t="str">
            <v>RENOVACIÓN</v>
          </cell>
          <cell r="AA178" t="str">
            <v>X</v>
          </cell>
          <cell r="AM178">
            <v>290.39999999999998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T178">
            <v>290.39999999999998</v>
          </cell>
        </row>
        <row r="179">
          <cell r="P179" t="str">
            <v>9012</v>
          </cell>
          <cell r="X179" t="str">
            <v>RENOVACIÓN</v>
          </cell>
          <cell r="AA179" t="str">
            <v>X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T179">
            <v>0</v>
          </cell>
        </row>
        <row r="180">
          <cell r="P180" t="str">
            <v>4006</v>
          </cell>
          <cell r="X180" t="str">
            <v>RENOVACIÓN</v>
          </cell>
          <cell r="AB180" t="str">
            <v>X</v>
          </cell>
          <cell r="AM180">
            <v>0</v>
          </cell>
          <cell r="AN180">
            <v>195098.11914999998</v>
          </cell>
          <cell r="AO180">
            <v>195098.11914999998</v>
          </cell>
          <cell r="AP180">
            <v>195098.11914999998</v>
          </cell>
          <cell r="AQ180">
            <v>195098.11914999998</v>
          </cell>
          <cell r="AT180">
            <v>0</v>
          </cell>
        </row>
        <row r="181">
          <cell r="P181" t="str">
            <v>4002</v>
          </cell>
          <cell r="X181" t="str">
            <v>RENOVACIÓN</v>
          </cell>
          <cell r="AB181" t="str">
            <v>X</v>
          </cell>
          <cell r="AM181">
            <v>447482.2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T181">
            <v>447482.2</v>
          </cell>
        </row>
        <row r="182">
          <cell r="P182" t="str">
            <v>3014</v>
          </cell>
          <cell r="X182" t="str">
            <v>RENOVACIÓN</v>
          </cell>
          <cell r="AC182" t="str">
            <v>X</v>
          </cell>
          <cell r="AM182">
            <v>175692</v>
          </cell>
          <cell r="AN182">
            <v>366025</v>
          </cell>
          <cell r="AO182">
            <v>0</v>
          </cell>
          <cell r="AP182">
            <v>0</v>
          </cell>
          <cell r="AQ182">
            <v>0</v>
          </cell>
          <cell r="AT182">
            <v>175692</v>
          </cell>
        </row>
        <row r="183">
          <cell r="P183" t="str">
            <v>9012</v>
          </cell>
          <cell r="X183" t="str">
            <v>RENOVACIÓN</v>
          </cell>
          <cell r="AA183" t="str">
            <v>X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T183">
            <v>0</v>
          </cell>
        </row>
        <row r="184">
          <cell r="P184" t="str">
            <v>4009</v>
          </cell>
          <cell r="X184" t="str">
            <v>RENOVACIÓN</v>
          </cell>
          <cell r="AB184" t="str">
            <v>X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T184">
            <v>0</v>
          </cell>
        </row>
        <row r="185">
          <cell r="P185" t="str">
            <v>0003</v>
          </cell>
          <cell r="X185" t="str">
            <v>RENOVACIÓN</v>
          </cell>
          <cell r="AA185" t="str">
            <v>X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T185">
            <v>0</v>
          </cell>
        </row>
        <row r="186">
          <cell r="P186" t="str">
            <v>9005</v>
          </cell>
          <cell r="AA186" t="str">
            <v>X</v>
          </cell>
          <cell r="AB186" t="str">
            <v>X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T186">
            <v>0</v>
          </cell>
        </row>
        <row r="187">
          <cell r="P187" t="str">
            <v>0005</v>
          </cell>
          <cell r="AA187" t="str">
            <v>X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T187">
            <v>0</v>
          </cell>
        </row>
        <row r="188">
          <cell r="P188" t="str">
            <v>9020</v>
          </cell>
          <cell r="AA188" t="str">
            <v>X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T188">
            <v>0</v>
          </cell>
        </row>
        <row r="189">
          <cell r="P189" t="str">
            <v>4001</v>
          </cell>
          <cell r="X189" t="str">
            <v>N/A</v>
          </cell>
          <cell r="AE189" t="str">
            <v>X</v>
          </cell>
          <cell r="AM189">
            <v>242000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T189">
            <v>242000</v>
          </cell>
        </row>
        <row r="190">
          <cell r="P190" t="str">
            <v>4002</v>
          </cell>
          <cell r="X190" t="str">
            <v>N/A</v>
          </cell>
          <cell r="AE190" t="str">
            <v>X</v>
          </cell>
          <cell r="AM190">
            <v>572814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T190">
            <v>572814</v>
          </cell>
        </row>
        <row r="191">
          <cell r="P191" t="str">
            <v>9020</v>
          </cell>
          <cell r="AD191" t="str">
            <v>X</v>
          </cell>
          <cell r="AM191">
            <v>367332.76799999998</v>
          </cell>
          <cell r="AN191">
            <v>244888.51200000002</v>
          </cell>
          <cell r="AO191">
            <v>0</v>
          </cell>
          <cell r="AP191">
            <v>0</v>
          </cell>
          <cell r="AQ191">
            <v>0</v>
          </cell>
          <cell r="AT191">
            <v>367332.76799999998</v>
          </cell>
        </row>
        <row r="192">
          <cell r="P192" t="str">
            <v>4006</v>
          </cell>
          <cell r="X192" t="str">
            <v>RENOVACIÓN</v>
          </cell>
          <cell r="AB192" t="str">
            <v>X</v>
          </cell>
          <cell r="AM192">
            <v>0</v>
          </cell>
          <cell r="AN192">
            <v>184199.8125</v>
          </cell>
          <cell r="AO192">
            <v>184199.8125</v>
          </cell>
          <cell r="AP192">
            <v>184199.8125</v>
          </cell>
          <cell r="AQ192">
            <v>184199.8125</v>
          </cell>
          <cell r="AT192">
            <v>0</v>
          </cell>
        </row>
        <row r="193">
          <cell r="P193" t="str">
            <v>9013</v>
          </cell>
          <cell r="AD193" t="str">
            <v>X</v>
          </cell>
          <cell r="AM193">
            <v>0</v>
          </cell>
          <cell r="AN193">
            <v>2450329.8979789717</v>
          </cell>
          <cell r="AO193">
            <v>1318900</v>
          </cell>
          <cell r="AP193">
            <v>937670</v>
          </cell>
          <cell r="AQ193">
            <v>0</v>
          </cell>
          <cell r="AT193">
            <v>0</v>
          </cell>
        </row>
        <row r="194">
          <cell r="P194" t="str">
            <v>4006</v>
          </cell>
          <cell r="X194" t="str">
            <v>RENOVACIÓN</v>
          </cell>
          <cell r="AB194" t="str">
            <v>X</v>
          </cell>
          <cell r="AM194">
            <v>300000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T194">
            <v>300000</v>
          </cell>
        </row>
        <row r="195">
          <cell r="P195" t="str">
            <v>0019</v>
          </cell>
          <cell r="X195" t="str">
            <v>RENOVACIÓN</v>
          </cell>
          <cell r="AA195" t="str">
            <v>X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T195">
            <v>0</v>
          </cell>
        </row>
        <row r="196">
          <cell r="P196" t="str">
            <v>4009</v>
          </cell>
          <cell r="X196" t="str">
            <v>UPGRADE</v>
          </cell>
          <cell r="AB196" t="str">
            <v>X</v>
          </cell>
          <cell r="AM196">
            <v>132880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T196">
            <v>132880</v>
          </cell>
        </row>
        <row r="197">
          <cell r="P197" t="str">
            <v>3008</v>
          </cell>
          <cell r="X197" t="str">
            <v>UPGRADE</v>
          </cell>
          <cell r="AA197" t="str">
            <v>X</v>
          </cell>
          <cell r="AB197" t="str">
            <v>X</v>
          </cell>
          <cell r="AC197" t="str">
            <v>X</v>
          </cell>
          <cell r="AD197" t="str">
            <v>X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T197">
            <v>0</v>
          </cell>
        </row>
        <row r="198">
          <cell r="P198" t="str">
            <v>4040</v>
          </cell>
          <cell r="X198" t="str">
            <v>UPGRADE</v>
          </cell>
          <cell r="AA198" t="str">
            <v>X</v>
          </cell>
          <cell r="AB198" t="str">
            <v>X</v>
          </cell>
          <cell r="AC198" t="str">
            <v>X</v>
          </cell>
          <cell r="AD198" t="str">
            <v>X</v>
          </cell>
          <cell r="AM198">
            <v>2100000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T198">
            <v>525000</v>
          </cell>
        </row>
        <row r="199">
          <cell r="P199" t="str">
            <v>3032</v>
          </cell>
          <cell r="X199" t="str">
            <v>UPGRADE</v>
          </cell>
          <cell r="AA199" t="str">
            <v>X</v>
          </cell>
          <cell r="AB199" t="str">
            <v>X</v>
          </cell>
          <cell r="AC199" t="str">
            <v>X</v>
          </cell>
          <cell r="AD199" t="str">
            <v>X</v>
          </cell>
          <cell r="AM199">
            <v>0</v>
          </cell>
          <cell r="AN199">
            <v>0</v>
          </cell>
          <cell r="AO199">
            <v>6588450</v>
          </cell>
          <cell r="AP199">
            <v>11712800</v>
          </cell>
          <cell r="AQ199">
            <v>11712800</v>
          </cell>
          <cell r="AT199">
            <v>0</v>
          </cell>
        </row>
        <row r="200">
          <cell r="P200" t="str">
            <v>APPL</v>
          </cell>
          <cell r="X200" t="str">
            <v>UPGRADE</v>
          </cell>
          <cell r="AA200" t="str">
            <v>X</v>
          </cell>
          <cell r="AB200" t="str">
            <v>X</v>
          </cell>
          <cell r="AC200" t="str">
            <v>X</v>
          </cell>
          <cell r="AD200" t="str">
            <v>X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T200">
            <v>0</v>
          </cell>
        </row>
        <row r="201">
          <cell r="P201" t="str">
            <v>3014</v>
          </cell>
          <cell r="X201" t="str">
            <v>UPGRADE</v>
          </cell>
          <cell r="AA201" t="str">
            <v>X</v>
          </cell>
          <cell r="AB201" t="str">
            <v>X</v>
          </cell>
          <cell r="AC201" t="str">
            <v>X</v>
          </cell>
          <cell r="AD201" t="str">
            <v>X</v>
          </cell>
          <cell r="AM201">
            <v>0</v>
          </cell>
          <cell r="AN201">
            <v>66037.716249999998</v>
          </cell>
          <cell r="AO201">
            <v>66037.716249999998</v>
          </cell>
          <cell r="AP201">
            <v>66037.716249999998</v>
          </cell>
          <cell r="AQ201">
            <v>66037.716249999998</v>
          </cell>
          <cell r="AT201">
            <v>0</v>
          </cell>
        </row>
        <row r="202">
          <cell r="P202" t="str">
            <v>8000</v>
          </cell>
          <cell r="X202" t="str">
            <v>UPGRADE</v>
          </cell>
          <cell r="AA202" t="str">
            <v>X</v>
          </cell>
          <cell r="AB202" t="str">
            <v>X</v>
          </cell>
          <cell r="AC202" t="str">
            <v>X</v>
          </cell>
          <cell r="AD202" t="str">
            <v>X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T202">
            <v>0</v>
          </cell>
        </row>
        <row r="203">
          <cell r="P203" t="str">
            <v>3027</v>
          </cell>
          <cell r="X203" t="str">
            <v>UPGRADE</v>
          </cell>
          <cell r="AA203" t="str">
            <v>X</v>
          </cell>
          <cell r="AB203" t="str">
            <v>X</v>
          </cell>
          <cell r="AC203" t="str">
            <v>X</v>
          </cell>
          <cell r="AD203" t="str">
            <v>X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</row>
        <row r="204">
          <cell r="P204" t="str">
            <v>2013</v>
          </cell>
          <cell r="X204" t="str">
            <v>UPGRADE</v>
          </cell>
          <cell r="AA204" t="str">
            <v>X</v>
          </cell>
          <cell r="AB204" t="str">
            <v>X</v>
          </cell>
          <cell r="AC204" t="str">
            <v>X</v>
          </cell>
          <cell r="AD204" t="str">
            <v>X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336957.85740000103</v>
          </cell>
          <cell r="AT204">
            <v>0</v>
          </cell>
        </row>
        <row r="205">
          <cell r="P205" t="str">
            <v>4001</v>
          </cell>
          <cell r="X205" t="str">
            <v>UPGRADE</v>
          </cell>
          <cell r="AA205" t="str">
            <v>X</v>
          </cell>
          <cell r="AB205" t="str">
            <v>X</v>
          </cell>
          <cell r="AC205" t="str">
            <v>X</v>
          </cell>
          <cell r="AD205" t="str">
            <v>X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T205">
            <v>0</v>
          </cell>
        </row>
        <row r="206">
          <cell r="P206" t="str">
            <v>4081</v>
          </cell>
          <cell r="X206" t="str">
            <v>UPGRADE</v>
          </cell>
          <cell r="AB206" t="str">
            <v>X</v>
          </cell>
          <cell r="AM206">
            <v>1263421.5</v>
          </cell>
          <cell r="AN206">
            <v>5000000</v>
          </cell>
          <cell r="AO206">
            <v>13737000</v>
          </cell>
          <cell r="AP206">
            <v>25000000</v>
          </cell>
          <cell r="AQ206">
            <v>35000000</v>
          </cell>
          <cell r="AT206">
            <v>1263421.5</v>
          </cell>
        </row>
        <row r="207">
          <cell r="P207" t="str">
            <v>3008</v>
          </cell>
          <cell r="X207" t="str">
            <v>UPGRADE</v>
          </cell>
          <cell r="AA207" t="str">
            <v>X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T207">
            <v>0</v>
          </cell>
        </row>
        <row r="208">
          <cell r="P208" t="str">
            <v>0005</v>
          </cell>
          <cell r="X208" t="str">
            <v>N/A</v>
          </cell>
          <cell r="AE208" t="str">
            <v>X</v>
          </cell>
          <cell r="AM208">
            <v>145457.43959999998</v>
          </cell>
          <cell r="AN208">
            <v>145457.43959999998</v>
          </cell>
          <cell r="AO208">
            <v>48400</v>
          </cell>
          <cell r="AP208">
            <v>0</v>
          </cell>
          <cell r="AQ208">
            <v>0</v>
          </cell>
          <cell r="AT208">
            <v>145457.43959999998</v>
          </cell>
        </row>
        <row r="209">
          <cell r="P209" t="str">
            <v>4002</v>
          </cell>
          <cell r="X209" t="str">
            <v>UPGRADE</v>
          </cell>
          <cell r="AC209" t="str">
            <v>X</v>
          </cell>
          <cell r="AM209">
            <v>745095.68760000006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T209">
            <v>745095.68760000006</v>
          </cell>
        </row>
        <row r="210">
          <cell r="P210" t="str">
            <v>9020</v>
          </cell>
          <cell r="X210" t="str">
            <v>RENOVACIÓN</v>
          </cell>
          <cell r="AA210" t="str">
            <v>X</v>
          </cell>
          <cell r="AB210" t="str">
            <v>X</v>
          </cell>
          <cell r="AM210">
            <v>281620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T210">
            <v>140810</v>
          </cell>
        </row>
        <row r="211">
          <cell r="P211" t="str">
            <v>0009</v>
          </cell>
          <cell r="X211" t="str">
            <v>N/A</v>
          </cell>
          <cell r="AA211" t="str">
            <v>X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T211">
            <v>0</v>
          </cell>
        </row>
        <row r="212">
          <cell r="P212" t="str">
            <v>0003</v>
          </cell>
          <cell r="X212" t="str">
            <v>RENOVACIÓN</v>
          </cell>
          <cell r="AA212" t="str">
            <v>X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T212">
            <v>0</v>
          </cell>
        </row>
        <row r="213">
          <cell r="P213" t="str">
            <v>0001</v>
          </cell>
          <cell r="X213" t="str">
            <v>UPGRADE</v>
          </cell>
          <cell r="AA213" t="str">
            <v>X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T213">
            <v>0</v>
          </cell>
        </row>
        <row r="214">
          <cell r="P214" t="str">
            <v>0009</v>
          </cell>
          <cell r="X214" t="str">
            <v>N/A</v>
          </cell>
          <cell r="AA214" t="str">
            <v>X</v>
          </cell>
          <cell r="AM214">
            <v>43840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T214">
            <v>43840</v>
          </cell>
        </row>
        <row r="215">
          <cell r="P215" t="str">
            <v>0003</v>
          </cell>
          <cell r="X215" t="str">
            <v>RENOVACIÓN</v>
          </cell>
          <cell r="AA215" t="str">
            <v>X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T215">
            <v>0</v>
          </cell>
        </row>
        <row r="216">
          <cell r="P216" t="str">
            <v>4012</v>
          </cell>
          <cell r="X216" t="str">
            <v>RENOVACIÓN</v>
          </cell>
          <cell r="AA216" t="str">
            <v>X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T216">
            <v>0</v>
          </cell>
        </row>
        <row r="217">
          <cell r="P217" t="str">
            <v>0003</v>
          </cell>
          <cell r="X217" t="str">
            <v>RENOVACIÓN</v>
          </cell>
          <cell r="AA217" t="str">
            <v>X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T217">
            <v>0</v>
          </cell>
        </row>
        <row r="218">
          <cell r="P218" t="str">
            <v>0001</v>
          </cell>
          <cell r="X218" t="str">
            <v>UPGRADE</v>
          </cell>
          <cell r="AA218" t="str">
            <v>X</v>
          </cell>
          <cell r="AB218" t="str">
            <v>X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T218">
            <v>0</v>
          </cell>
        </row>
        <row r="219">
          <cell r="P219" t="str">
            <v>0003</v>
          </cell>
          <cell r="X219" t="str">
            <v>RENOVACIÓN</v>
          </cell>
          <cell r="AA219" t="str">
            <v>X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T219">
            <v>0</v>
          </cell>
        </row>
        <row r="220">
          <cell r="P220" t="str">
            <v>4005</v>
          </cell>
          <cell r="X220" t="str">
            <v>RENOVACIÓN</v>
          </cell>
          <cell r="AC220" t="str">
            <v>X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T220">
            <v>0</v>
          </cell>
        </row>
        <row r="221">
          <cell r="P221" t="str">
            <v>4005</v>
          </cell>
          <cell r="X221" t="str">
            <v>RENOVACIÓN</v>
          </cell>
          <cell r="AC221" t="str">
            <v>X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T221">
            <v>0</v>
          </cell>
        </row>
        <row r="222">
          <cell r="P222" t="str">
            <v>4005</v>
          </cell>
          <cell r="X222" t="str">
            <v>RENOVACIÓN</v>
          </cell>
          <cell r="AC222" t="str">
            <v>X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T222">
            <v>0</v>
          </cell>
        </row>
        <row r="223">
          <cell r="P223" t="str">
            <v>4005</v>
          </cell>
          <cell r="X223" t="str">
            <v>RENOVACIÓN</v>
          </cell>
          <cell r="AC223" t="str">
            <v>X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T223">
            <v>0</v>
          </cell>
        </row>
        <row r="224">
          <cell r="P224" t="str">
            <v>3007</v>
          </cell>
          <cell r="X224" t="str">
            <v>RENOVACIÓN</v>
          </cell>
          <cell r="AC224" t="str">
            <v>X</v>
          </cell>
          <cell r="AM224">
            <v>185200</v>
          </cell>
          <cell r="AN224">
            <v>189732.4</v>
          </cell>
          <cell r="AO224">
            <v>0</v>
          </cell>
          <cell r="AP224">
            <v>0</v>
          </cell>
          <cell r="AQ224">
            <v>0</v>
          </cell>
          <cell r="AT224">
            <v>185200</v>
          </cell>
        </row>
        <row r="225">
          <cell r="P225" t="str">
            <v>3008</v>
          </cell>
          <cell r="X225" t="str">
            <v>UPGRADE</v>
          </cell>
          <cell r="AD225" t="str">
            <v>X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T225">
            <v>0</v>
          </cell>
        </row>
        <row r="226">
          <cell r="P226" t="str">
            <v>9020</v>
          </cell>
          <cell r="X226" t="str">
            <v>RENOVACIÓN</v>
          </cell>
          <cell r="AA226" t="str">
            <v>X</v>
          </cell>
          <cell r="AB226" t="str">
            <v>X</v>
          </cell>
          <cell r="AC226" t="str">
            <v>X</v>
          </cell>
          <cell r="AD226" t="str">
            <v>X</v>
          </cell>
          <cell r="AE226" t="str">
            <v>X</v>
          </cell>
          <cell r="AM226">
            <v>2000000</v>
          </cell>
          <cell r="AN226">
            <v>4907355.5793000003</v>
          </cell>
          <cell r="AO226">
            <v>7667320.2792999996</v>
          </cell>
          <cell r="AP226">
            <v>7667320.2792999996</v>
          </cell>
          <cell r="AQ226">
            <v>7667320.2792999996</v>
          </cell>
          <cell r="AT226">
            <v>400000</v>
          </cell>
        </row>
        <row r="227">
          <cell r="P227" t="str">
            <v>4005</v>
          </cell>
          <cell r="X227" t="str">
            <v>RENOVACIÓN</v>
          </cell>
          <cell r="AC227" t="str">
            <v>X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T227">
            <v>0</v>
          </cell>
        </row>
        <row r="228">
          <cell r="P228" t="str">
            <v>3004</v>
          </cell>
          <cell r="X228" t="str">
            <v>RENOVACIÓN</v>
          </cell>
          <cell r="AA228" t="str">
            <v>X</v>
          </cell>
          <cell r="AM228">
            <v>0</v>
          </cell>
          <cell r="AN228">
            <v>59523.345475000002</v>
          </cell>
          <cell r="AO228">
            <v>59523.345475000002</v>
          </cell>
          <cell r="AP228">
            <v>59523.345475000002</v>
          </cell>
          <cell r="AQ228">
            <v>59523.345475000002</v>
          </cell>
          <cell r="AT228">
            <v>0</v>
          </cell>
        </row>
        <row r="229">
          <cell r="P229" t="str">
            <v>3032</v>
          </cell>
          <cell r="X229" t="str">
            <v>UPGRADE</v>
          </cell>
          <cell r="AC229" t="str">
            <v>X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T229">
            <v>0</v>
          </cell>
        </row>
        <row r="230">
          <cell r="P230" t="str">
            <v>4005</v>
          </cell>
          <cell r="X230" t="str">
            <v>RENOVACIÓN</v>
          </cell>
          <cell r="AC230" t="str">
            <v>X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T230">
            <v>0</v>
          </cell>
        </row>
        <row r="231">
          <cell r="P231" t="str">
            <v>3004</v>
          </cell>
          <cell r="X231" t="str">
            <v>RENOVACIÓN</v>
          </cell>
          <cell r="AA231" t="str">
            <v>X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T231">
            <v>0</v>
          </cell>
        </row>
        <row r="232">
          <cell r="P232" t="str">
            <v>3004</v>
          </cell>
          <cell r="X232" t="str">
            <v>RENOVACIÓN</v>
          </cell>
          <cell r="AA232" t="str">
            <v>X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T232">
            <v>0</v>
          </cell>
        </row>
        <row r="233">
          <cell r="P233" t="str">
            <v>3004</v>
          </cell>
          <cell r="X233" t="str">
            <v>RENOVACIÓN</v>
          </cell>
          <cell r="AA233" t="str">
            <v>X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T233">
            <v>0</v>
          </cell>
        </row>
        <row r="234">
          <cell r="P234" t="str">
            <v>3004</v>
          </cell>
          <cell r="X234" t="str">
            <v>RENOVACIÓN</v>
          </cell>
          <cell r="AA234" t="str">
            <v>X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T234">
            <v>0</v>
          </cell>
        </row>
        <row r="235">
          <cell r="P235" t="str">
            <v>3004</v>
          </cell>
          <cell r="X235" t="str">
            <v>RENOVACIÓN</v>
          </cell>
          <cell r="AA235" t="str">
            <v>X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T235">
            <v>0</v>
          </cell>
        </row>
        <row r="236">
          <cell r="P236" t="str">
            <v>4076</v>
          </cell>
          <cell r="X236" t="str">
            <v>RENOVACIÓN</v>
          </cell>
          <cell r="AC236" t="str">
            <v>X</v>
          </cell>
          <cell r="AM236">
            <v>221388.33305299687</v>
          </cell>
          <cell r="AN236">
            <v>0</v>
          </cell>
          <cell r="AO236">
            <v>1992494.9974769708</v>
          </cell>
          <cell r="AP236">
            <v>0</v>
          </cell>
          <cell r="AQ236">
            <v>0</v>
          </cell>
          <cell r="AT236">
            <v>221388.33305299687</v>
          </cell>
        </row>
        <row r="237">
          <cell r="P237" t="str">
            <v>9012</v>
          </cell>
          <cell r="X237" t="str">
            <v>RENOVACIÓN</v>
          </cell>
          <cell r="AA237" t="str">
            <v>X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T237">
            <v>0</v>
          </cell>
        </row>
        <row r="238">
          <cell r="P238" t="str">
            <v>3004</v>
          </cell>
          <cell r="X238" t="str">
            <v>RENOVACIÓN</v>
          </cell>
          <cell r="AA238" t="str">
            <v>X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T238">
            <v>0</v>
          </cell>
        </row>
        <row r="239">
          <cell r="P239" t="str">
            <v>9012</v>
          </cell>
          <cell r="X239" t="str">
            <v>RENOVACIÓN</v>
          </cell>
          <cell r="AA239" t="str">
            <v>X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T239">
            <v>0</v>
          </cell>
        </row>
        <row r="240">
          <cell r="P240" t="str">
            <v>4038</v>
          </cell>
          <cell r="X240" t="str">
            <v>RENOVACIÓN</v>
          </cell>
          <cell r="AA240" t="str">
            <v>X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T240">
            <v>0</v>
          </cell>
        </row>
        <row r="241">
          <cell r="P241" t="str">
            <v>9020</v>
          </cell>
          <cell r="X241" t="str">
            <v>RENOVACIÓN</v>
          </cell>
          <cell r="AA241" t="str">
            <v>X</v>
          </cell>
          <cell r="AB241" t="str">
            <v>X</v>
          </cell>
          <cell r="AC241" t="str">
            <v>X</v>
          </cell>
          <cell r="AD241" t="str">
            <v>X</v>
          </cell>
          <cell r="AM241">
            <v>1410200</v>
          </cell>
          <cell r="AN241">
            <v>400000</v>
          </cell>
          <cell r="AO241">
            <v>3000000</v>
          </cell>
          <cell r="AP241">
            <v>0</v>
          </cell>
          <cell r="AQ241">
            <v>0</v>
          </cell>
          <cell r="AT241">
            <v>352550</v>
          </cell>
        </row>
        <row r="242">
          <cell r="P242" t="str">
            <v>9020</v>
          </cell>
          <cell r="X242" t="str">
            <v>RENOVACIÓN</v>
          </cell>
          <cell r="AA242" t="str">
            <v>X</v>
          </cell>
          <cell r="AB242" t="str">
            <v>X</v>
          </cell>
          <cell r="AC242" t="str">
            <v>X</v>
          </cell>
          <cell r="AD242" t="str">
            <v>X</v>
          </cell>
          <cell r="AM242">
            <v>0</v>
          </cell>
          <cell r="AN242">
            <v>0</v>
          </cell>
          <cell r="AO242">
            <v>338623.29160000122</v>
          </cell>
          <cell r="AP242">
            <v>9130047.6916000005</v>
          </cell>
          <cell r="AQ242">
            <v>9888777.7916000001</v>
          </cell>
          <cell r="AT242">
            <v>0</v>
          </cell>
        </row>
        <row r="243">
          <cell r="P243" t="str">
            <v>0017</v>
          </cell>
          <cell r="X243" t="str">
            <v>UPGRADE</v>
          </cell>
          <cell r="AA243" t="str">
            <v>X</v>
          </cell>
          <cell r="AB243" t="str">
            <v>X</v>
          </cell>
          <cell r="AC243" t="str">
            <v>X</v>
          </cell>
          <cell r="AD243" t="str">
            <v>X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T243">
            <v>0</v>
          </cell>
        </row>
        <row r="244">
          <cell r="P244" t="str">
            <v>4012</v>
          </cell>
          <cell r="X244" t="str">
            <v>RENOVACIÓN</v>
          </cell>
          <cell r="AC244" t="str">
            <v>X</v>
          </cell>
          <cell r="AM244">
            <v>300000</v>
          </cell>
          <cell r="AN244">
            <v>0</v>
          </cell>
          <cell r="AO244">
            <v>1573000</v>
          </cell>
          <cell r="AP244">
            <v>242000</v>
          </cell>
          <cell r="AQ244">
            <v>0</v>
          </cell>
          <cell r="AT244">
            <v>300000</v>
          </cell>
        </row>
        <row r="245">
          <cell r="P245" t="str">
            <v>3007</v>
          </cell>
          <cell r="X245" t="str">
            <v>RENOVACIÓN</v>
          </cell>
          <cell r="AA245" t="str">
            <v>X</v>
          </cell>
          <cell r="AB245" t="str">
            <v>X</v>
          </cell>
          <cell r="AC245" t="str">
            <v>X</v>
          </cell>
          <cell r="AD245" t="str">
            <v>X</v>
          </cell>
          <cell r="AM245">
            <v>1136156.1877599999</v>
          </cell>
          <cell r="AN245">
            <v>3187478.978112</v>
          </cell>
          <cell r="AO245">
            <v>1763363.5162</v>
          </cell>
          <cell r="AP245">
            <v>0</v>
          </cell>
          <cell r="AQ245">
            <v>0</v>
          </cell>
          <cell r="AT245">
            <v>284039.04693999997</v>
          </cell>
        </row>
        <row r="246">
          <cell r="P246" t="str">
            <v>3004</v>
          </cell>
          <cell r="X246" t="str">
            <v>RENOVACIÓN</v>
          </cell>
          <cell r="AA246" t="str">
            <v>X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T246">
            <v>0</v>
          </cell>
        </row>
        <row r="247">
          <cell r="P247" t="str">
            <v>3014</v>
          </cell>
          <cell r="X247" t="str">
            <v>RENOVACIÓN</v>
          </cell>
          <cell r="AA247" t="str">
            <v>X</v>
          </cell>
          <cell r="AM247">
            <v>407165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T247">
            <v>407165</v>
          </cell>
        </row>
        <row r="248">
          <cell r="P248" t="str">
            <v>4002</v>
          </cell>
          <cell r="X248" t="str">
            <v>UPGRADE</v>
          </cell>
          <cell r="AA248" t="str">
            <v>X</v>
          </cell>
          <cell r="AM248">
            <v>0</v>
          </cell>
          <cell r="AN248">
            <v>297569.25</v>
          </cell>
          <cell r="AO248">
            <v>297569.25</v>
          </cell>
          <cell r="AP248">
            <v>297569.25</v>
          </cell>
          <cell r="AQ248">
            <v>297569.25</v>
          </cell>
          <cell r="AT248">
            <v>0</v>
          </cell>
        </row>
        <row r="249">
          <cell r="P249" t="str">
            <v>4002</v>
          </cell>
          <cell r="X249" t="str">
            <v>UPGRADE</v>
          </cell>
          <cell r="AB249" t="str">
            <v>X</v>
          </cell>
          <cell r="AM249">
            <v>0</v>
          </cell>
          <cell r="AN249">
            <v>478918</v>
          </cell>
          <cell r="AO249">
            <v>478918</v>
          </cell>
          <cell r="AP249">
            <v>478918</v>
          </cell>
          <cell r="AQ249">
            <v>478918</v>
          </cell>
          <cell r="AT249">
            <v>0</v>
          </cell>
        </row>
        <row r="250">
          <cell r="P250" t="str">
            <v>4002</v>
          </cell>
          <cell r="X250" t="str">
            <v>UPGRADE</v>
          </cell>
          <cell r="AB250" t="str">
            <v>X</v>
          </cell>
          <cell r="AM250">
            <v>989392.79999999993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T250">
            <v>989392.79999999993</v>
          </cell>
        </row>
        <row r="251">
          <cell r="P251" t="str">
            <v>0003</v>
          </cell>
          <cell r="X251" t="str">
            <v>RENOVACIÓN</v>
          </cell>
          <cell r="AA251" t="str">
            <v>X</v>
          </cell>
          <cell r="AB251" t="str">
            <v>X</v>
          </cell>
          <cell r="AC251" t="str">
            <v>X</v>
          </cell>
          <cell r="AD251" t="str">
            <v>X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T251">
            <v>0</v>
          </cell>
        </row>
        <row r="252">
          <cell r="P252" t="str">
            <v>4002</v>
          </cell>
          <cell r="X252" t="str">
            <v>UPGRADE</v>
          </cell>
          <cell r="AC252" t="str">
            <v>X</v>
          </cell>
          <cell r="AM252">
            <v>363000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T252">
            <v>363000</v>
          </cell>
        </row>
        <row r="253">
          <cell r="P253" t="str">
            <v>4002</v>
          </cell>
          <cell r="X253" t="str">
            <v>UPGRADE</v>
          </cell>
          <cell r="AC253" t="str">
            <v>X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T253">
            <v>0</v>
          </cell>
        </row>
        <row r="254">
          <cell r="P254" t="str">
            <v>4002</v>
          </cell>
          <cell r="X254" t="str">
            <v>UPGRADE</v>
          </cell>
          <cell r="AD254" t="str">
            <v>X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T254">
            <v>0</v>
          </cell>
        </row>
        <row r="255">
          <cell r="P255" t="str">
            <v>0001</v>
          </cell>
          <cell r="X255" t="str">
            <v>UPGRADE</v>
          </cell>
          <cell r="AE255" t="str">
            <v>X</v>
          </cell>
          <cell r="AM255">
            <v>60500</v>
          </cell>
          <cell r="AN255">
            <v>60500</v>
          </cell>
          <cell r="AO255">
            <v>60500</v>
          </cell>
          <cell r="AP255">
            <v>60500</v>
          </cell>
          <cell r="AQ255">
            <v>60500</v>
          </cell>
          <cell r="AT255">
            <v>60500</v>
          </cell>
        </row>
        <row r="256">
          <cell r="P256" t="str">
            <v>4005</v>
          </cell>
          <cell r="X256" t="str">
            <v>UPGRADE</v>
          </cell>
          <cell r="AC256" t="str">
            <v>X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T256">
            <v>0</v>
          </cell>
        </row>
        <row r="257">
          <cell r="P257" t="str">
            <v>4063</v>
          </cell>
          <cell r="X257" t="str">
            <v>RENOVACIÓN</v>
          </cell>
          <cell r="AA257" t="str">
            <v>X</v>
          </cell>
          <cell r="AB257" t="str">
            <v>X</v>
          </cell>
          <cell r="AC257" t="str">
            <v>X</v>
          </cell>
          <cell r="AD257" t="str">
            <v>X</v>
          </cell>
          <cell r="AM257">
            <v>0</v>
          </cell>
          <cell r="AN257">
            <v>9817884.3096500058</v>
          </cell>
          <cell r="AO257">
            <v>14321784.309649961</v>
          </cell>
          <cell r="AP257">
            <v>24430195.409650002</v>
          </cell>
          <cell r="AQ257">
            <v>31810884.311749995</v>
          </cell>
          <cell r="AT257">
            <v>0</v>
          </cell>
        </row>
        <row r="258">
          <cell r="P258" t="str">
            <v>4063</v>
          </cell>
          <cell r="X258" t="str">
            <v>RENOVACIÓN</v>
          </cell>
          <cell r="AA258" t="str">
            <v>X</v>
          </cell>
          <cell r="AB258" t="str">
            <v>X</v>
          </cell>
          <cell r="AC258" t="str">
            <v>X</v>
          </cell>
          <cell r="AD258" t="str">
            <v>X</v>
          </cell>
          <cell r="AM258">
            <v>1028500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T258">
            <v>257125</v>
          </cell>
        </row>
        <row r="259">
          <cell r="P259" t="str">
            <v>9013</v>
          </cell>
          <cell r="X259" t="str">
            <v>RENOVACIÓN</v>
          </cell>
          <cell r="AD259" t="str">
            <v>X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T259">
            <v>0</v>
          </cell>
        </row>
        <row r="260">
          <cell r="P260" t="str">
            <v>9005</v>
          </cell>
          <cell r="X260" t="str">
            <v>RENOVACIÓN</v>
          </cell>
          <cell r="AC260" t="str">
            <v>X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T260">
            <v>0</v>
          </cell>
        </row>
        <row r="261">
          <cell r="P261" t="str">
            <v>9013</v>
          </cell>
          <cell r="X261" t="str">
            <v>RENOVACIÓN</v>
          </cell>
          <cell r="AD261" t="str">
            <v>X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T261">
            <v>0</v>
          </cell>
        </row>
        <row r="262">
          <cell r="P262" t="str">
            <v>9075</v>
          </cell>
          <cell r="X262" t="str">
            <v>RENOVACIÓN</v>
          </cell>
          <cell r="AA262" t="str">
            <v>X</v>
          </cell>
          <cell r="AB262" t="str">
            <v>X</v>
          </cell>
          <cell r="AC262" t="str">
            <v>X</v>
          </cell>
          <cell r="AD262" t="str">
            <v>X</v>
          </cell>
          <cell r="AM262">
            <v>1254000</v>
          </cell>
          <cell r="AN262">
            <v>749000</v>
          </cell>
          <cell r="AO262">
            <v>0</v>
          </cell>
          <cell r="AP262">
            <v>0</v>
          </cell>
          <cell r="AQ262">
            <v>0</v>
          </cell>
          <cell r="AT262">
            <v>313500</v>
          </cell>
        </row>
        <row r="263">
          <cell r="P263" t="str">
            <v>9013</v>
          </cell>
          <cell r="X263" t="str">
            <v>RENOVACIÓN</v>
          </cell>
          <cell r="AD263" t="str">
            <v>X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T263">
            <v>0</v>
          </cell>
        </row>
        <row r="264">
          <cell r="P264" t="str">
            <v>3021</v>
          </cell>
          <cell r="X264" t="str">
            <v>RENOVACIÓN</v>
          </cell>
          <cell r="AA264" t="str">
            <v>X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T264">
            <v>0</v>
          </cell>
        </row>
        <row r="265">
          <cell r="P265" t="str">
            <v>3021</v>
          </cell>
          <cell r="X265" t="str">
            <v>RENOVACIÓN</v>
          </cell>
          <cell r="AA265" t="str">
            <v>X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T265">
            <v>0</v>
          </cell>
        </row>
        <row r="266">
          <cell r="P266" t="str">
            <v>3021</v>
          </cell>
          <cell r="X266" t="str">
            <v>RENOVACIÓN</v>
          </cell>
          <cell r="AA266" t="str">
            <v>X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T266">
            <v>0</v>
          </cell>
        </row>
        <row r="267">
          <cell r="P267" t="str">
            <v>3021</v>
          </cell>
          <cell r="X267" t="str">
            <v>RENOVACIÓN</v>
          </cell>
          <cell r="AA267" t="str">
            <v>X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T267">
            <v>0</v>
          </cell>
        </row>
        <row r="268">
          <cell r="P268" t="str">
            <v>3004</v>
          </cell>
          <cell r="X268" t="str">
            <v>RENOVACIÓN</v>
          </cell>
          <cell r="AA268" t="str">
            <v>X</v>
          </cell>
          <cell r="AM268">
            <v>0</v>
          </cell>
          <cell r="AN268">
            <v>7320500</v>
          </cell>
          <cell r="AO268">
            <v>7320500</v>
          </cell>
          <cell r="AP268">
            <v>7320500</v>
          </cell>
          <cell r="AQ268">
            <v>7320500</v>
          </cell>
          <cell r="AT268">
            <v>0</v>
          </cell>
        </row>
        <row r="269">
          <cell r="P269" t="str">
            <v>9012</v>
          </cell>
          <cell r="X269" t="str">
            <v>RENOVACIÓN</v>
          </cell>
          <cell r="AA269" t="str">
            <v>X</v>
          </cell>
          <cell r="AM269">
            <v>1938960</v>
          </cell>
          <cell r="AN269">
            <v>3320500</v>
          </cell>
          <cell r="AO269">
            <v>7320500</v>
          </cell>
          <cell r="AP269">
            <v>7320500</v>
          </cell>
          <cell r="AQ269">
            <v>7400000</v>
          </cell>
          <cell r="AT269">
            <v>1938960</v>
          </cell>
        </row>
        <row r="270">
          <cell r="P270" t="str">
            <v>9056</v>
          </cell>
          <cell r="X270" t="str">
            <v>RENOVACIÓN</v>
          </cell>
          <cell r="AA270" t="str">
            <v>X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T270">
            <v>0</v>
          </cell>
        </row>
        <row r="271">
          <cell r="P271" t="str">
            <v>9056</v>
          </cell>
          <cell r="X271" t="str">
            <v>N/A</v>
          </cell>
          <cell r="AA271" t="str">
            <v>X</v>
          </cell>
          <cell r="AM271">
            <v>146410</v>
          </cell>
          <cell r="AN271">
            <v>300000</v>
          </cell>
          <cell r="AO271">
            <v>500000</v>
          </cell>
          <cell r="AP271">
            <v>400000</v>
          </cell>
          <cell r="AQ271">
            <v>197580.00000000012</v>
          </cell>
          <cell r="AT271">
            <v>146410</v>
          </cell>
        </row>
        <row r="272">
          <cell r="P272" t="str">
            <v>9056</v>
          </cell>
          <cell r="X272" t="str">
            <v>N/A</v>
          </cell>
          <cell r="AA272" t="str">
            <v>X</v>
          </cell>
          <cell r="AM272">
            <v>73205</v>
          </cell>
          <cell r="AN272">
            <v>150000</v>
          </cell>
          <cell r="AO272">
            <v>250000</v>
          </cell>
          <cell r="AP272">
            <v>200000</v>
          </cell>
          <cell r="AQ272">
            <v>98790.000000000058</v>
          </cell>
          <cell r="AT272">
            <v>73205</v>
          </cell>
        </row>
        <row r="273">
          <cell r="P273" t="str">
            <v>9056</v>
          </cell>
          <cell r="X273" t="str">
            <v>N/A</v>
          </cell>
          <cell r="AA273" t="str">
            <v>X</v>
          </cell>
          <cell r="AM273">
            <v>146410</v>
          </cell>
          <cell r="AN273">
            <v>300000</v>
          </cell>
          <cell r="AO273">
            <v>500000</v>
          </cell>
          <cell r="AP273">
            <v>400000</v>
          </cell>
          <cell r="AQ273">
            <v>197580.00000000012</v>
          </cell>
          <cell r="AT273">
            <v>146410</v>
          </cell>
        </row>
        <row r="274">
          <cell r="P274" t="str">
            <v>9056</v>
          </cell>
          <cell r="X274" t="str">
            <v>N/A</v>
          </cell>
          <cell r="AA274" t="str">
            <v>X</v>
          </cell>
          <cell r="AM274">
            <v>73205</v>
          </cell>
          <cell r="AN274">
            <v>150000</v>
          </cell>
          <cell r="AO274">
            <v>250000</v>
          </cell>
          <cell r="AP274">
            <v>200000</v>
          </cell>
          <cell r="AQ274">
            <v>98790.000000000058</v>
          </cell>
          <cell r="AT274">
            <v>73205</v>
          </cell>
        </row>
        <row r="275">
          <cell r="P275" t="str">
            <v>9056</v>
          </cell>
          <cell r="X275" t="str">
            <v>N/A</v>
          </cell>
          <cell r="AA275" t="str">
            <v>X</v>
          </cell>
          <cell r="AM275">
            <v>146410</v>
          </cell>
          <cell r="AN275">
            <v>300000</v>
          </cell>
          <cell r="AO275">
            <v>500000</v>
          </cell>
          <cell r="AP275">
            <v>400000</v>
          </cell>
          <cell r="AQ275">
            <v>197580.00000000012</v>
          </cell>
          <cell r="AT275">
            <v>146410</v>
          </cell>
        </row>
        <row r="276">
          <cell r="P276" t="str">
            <v>9056</v>
          </cell>
          <cell r="X276" t="str">
            <v>N/A</v>
          </cell>
          <cell r="AA276" t="str">
            <v>X</v>
          </cell>
          <cell r="AM276">
            <v>146410</v>
          </cell>
          <cell r="AN276">
            <v>300000</v>
          </cell>
          <cell r="AO276">
            <v>500000</v>
          </cell>
          <cell r="AP276">
            <v>400000</v>
          </cell>
          <cell r="AQ276">
            <v>197580.00000000012</v>
          </cell>
          <cell r="AT276">
            <v>146410</v>
          </cell>
        </row>
        <row r="277">
          <cell r="P277" t="str">
            <v>9056</v>
          </cell>
          <cell r="X277" t="str">
            <v>N/A</v>
          </cell>
          <cell r="AA277" t="str">
            <v>X</v>
          </cell>
          <cell r="AM277">
            <v>439230</v>
          </cell>
          <cell r="AN277">
            <v>900000</v>
          </cell>
          <cell r="AO277">
            <v>1500000</v>
          </cell>
          <cell r="AP277">
            <v>1200000</v>
          </cell>
          <cell r="AQ277">
            <v>592740.00000000035</v>
          </cell>
          <cell r="AT277">
            <v>439230</v>
          </cell>
        </row>
        <row r="278">
          <cell r="P278" t="str">
            <v>9056</v>
          </cell>
          <cell r="X278" t="str">
            <v>N/A</v>
          </cell>
          <cell r="AA278" t="str">
            <v>X</v>
          </cell>
          <cell r="AM278">
            <v>146410</v>
          </cell>
          <cell r="AN278">
            <v>300000</v>
          </cell>
          <cell r="AO278">
            <v>500000</v>
          </cell>
          <cell r="AP278">
            <v>400000</v>
          </cell>
          <cell r="AQ278">
            <v>197580.00000000012</v>
          </cell>
          <cell r="AT278">
            <v>146410</v>
          </cell>
        </row>
        <row r="279">
          <cell r="P279" t="str">
            <v>9056</v>
          </cell>
          <cell r="X279" t="str">
            <v>N/A</v>
          </cell>
          <cell r="AA279" t="str">
            <v>X</v>
          </cell>
          <cell r="AM279">
            <v>146410</v>
          </cell>
          <cell r="AN279">
            <v>300000</v>
          </cell>
          <cell r="AO279">
            <v>500000</v>
          </cell>
          <cell r="AP279">
            <v>400000</v>
          </cell>
          <cell r="AQ279">
            <v>197580.00000000012</v>
          </cell>
          <cell r="AT279">
            <v>146410</v>
          </cell>
        </row>
        <row r="280">
          <cell r="P280" t="str">
            <v>9056</v>
          </cell>
          <cell r="X280" t="str">
            <v>N/A</v>
          </cell>
          <cell r="AA280" t="str">
            <v>X</v>
          </cell>
          <cell r="AM280">
            <v>146410</v>
          </cell>
          <cell r="AN280">
            <v>300000</v>
          </cell>
          <cell r="AO280">
            <v>500000</v>
          </cell>
          <cell r="AP280">
            <v>400000</v>
          </cell>
          <cell r="AQ280">
            <v>197580.00000000012</v>
          </cell>
          <cell r="AT280">
            <v>146410</v>
          </cell>
        </row>
        <row r="281">
          <cell r="P281" t="str">
            <v>9056</v>
          </cell>
          <cell r="X281" t="str">
            <v>N/A</v>
          </cell>
          <cell r="AA281" t="str">
            <v>X</v>
          </cell>
          <cell r="AM281">
            <v>146410</v>
          </cell>
          <cell r="AN281">
            <v>300000</v>
          </cell>
          <cell r="AO281">
            <v>500000</v>
          </cell>
          <cell r="AP281">
            <v>400000</v>
          </cell>
          <cell r="AQ281">
            <v>197580.00000000012</v>
          </cell>
          <cell r="AT281">
            <v>146410</v>
          </cell>
        </row>
        <row r="282">
          <cell r="P282" t="str">
            <v>9056</v>
          </cell>
          <cell r="X282" t="str">
            <v>N/A</v>
          </cell>
          <cell r="AA282" t="str">
            <v>X</v>
          </cell>
          <cell r="AM282">
            <v>73205</v>
          </cell>
          <cell r="AN282">
            <v>150000</v>
          </cell>
          <cell r="AO282">
            <v>250000</v>
          </cell>
          <cell r="AP282">
            <v>200000</v>
          </cell>
          <cell r="AQ282">
            <v>98790.000000000058</v>
          </cell>
          <cell r="AT282">
            <v>73205</v>
          </cell>
        </row>
        <row r="283">
          <cell r="P283" t="str">
            <v>9056</v>
          </cell>
          <cell r="X283" t="str">
            <v>N/A</v>
          </cell>
          <cell r="AA283" t="str">
            <v>X</v>
          </cell>
          <cell r="AM283">
            <v>146410</v>
          </cell>
          <cell r="AN283">
            <v>300000</v>
          </cell>
          <cell r="AO283">
            <v>500000</v>
          </cell>
          <cell r="AP283">
            <v>400000</v>
          </cell>
          <cell r="AQ283">
            <v>197580.00000000012</v>
          </cell>
          <cell r="AT283">
            <v>146410</v>
          </cell>
        </row>
        <row r="284">
          <cell r="P284" t="str">
            <v>9056</v>
          </cell>
          <cell r="X284" t="str">
            <v>N/A</v>
          </cell>
          <cell r="AA284" t="str">
            <v>X</v>
          </cell>
          <cell r="AM284">
            <v>219615</v>
          </cell>
          <cell r="AN284">
            <v>450000</v>
          </cell>
          <cell r="AO284">
            <v>750000</v>
          </cell>
          <cell r="AP284">
            <v>600000</v>
          </cell>
          <cell r="AQ284">
            <v>296370.00000000017</v>
          </cell>
          <cell r="AT284">
            <v>219615</v>
          </cell>
        </row>
        <row r="285">
          <cell r="P285" t="str">
            <v>9056</v>
          </cell>
          <cell r="X285" t="str">
            <v>N/A</v>
          </cell>
          <cell r="AA285" t="str">
            <v>X</v>
          </cell>
          <cell r="AM285">
            <v>73205</v>
          </cell>
          <cell r="AN285">
            <v>150000</v>
          </cell>
          <cell r="AO285">
            <v>250000</v>
          </cell>
          <cell r="AP285">
            <v>200000</v>
          </cell>
          <cell r="AQ285">
            <v>98790.000000000058</v>
          </cell>
          <cell r="AT285">
            <v>73205</v>
          </cell>
        </row>
        <row r="286">
          <cell r="P286" t="str">
            <v>9056</v>
          </cell>
          <cell r="X286" t="str">
            <v>N/A</v>
          </cell>
          <cell r="AA286" t="str">
            <v>X</v>
          </cell>
          <cell r="AM286">
            <v>219615</v>
          </cell>
          <cell r="AN286">
            <v>450000</v>
          </cell>
          <cell r="AO286">
            <v>750000</v>
          </cell>
          <cell r="AP286">
            <v>600000</v>
          </cell>
          <cell r="AQ286">
            <v>296370.00000000017</v>
          </cell>
          <cell r="AT286">
            <v>219615</v>
          </cell>
        </row>
        <row r="287">
          <cell r="P287" t="str">
            <v>9056</v>
          </cell>
          <cell r="X287" t="str">
            <v>N/A</v>
          </cell>
          <cell r="AA287" t="str">
            <v>X</v>
          </cell>
          <cell r="AM287">
            <v>146410</v>
          </cell>
          <cell r="AN287">
            <v>300000</v>
          </cell>
          <cell r="AO287">
            <v>500000</v>
          </cell>
          <cell r="AP287">
            <v>400000</v>
          </cell>
          <cell r="AQ287">
            <v>197580.00000000012</v>
          </cell>
          <cell r="AT287">
            <v>146410</v>
          </cell>
        </row>
        <row r="288">
          <cell r="P288" t="str">
            <v>9056</v>
          </cell>
          <cell r="X288" t="str">
            <v>N/A</v>
          </cell>
          <cell r="AA288" t="str">
            <v>X</v>
          </cell>
          <cell r="AM288">
            <v>73205</v>
          </cell>
          <cell r="AN288">
            <v>150000</v>
          </cell>
          <cell r="AO288">
            <v>250000</v>
          </cell>
          <cell r="AP288">
            <v>200000</v>
          </cell>
          <cell r="AQ288">
            <v>98790.000000000058</v>
          </cell>
          <cell r="AT288">
            <v>73205</v>
          </cell>
        </row>
        <row r="289">
          <cell r="P289" t="str">
            <v>9056</v>
          </cell>
          <cell r="X289" t="str">
            <v>N/A</v>
          </cell>
          <cell r="AA289" t="str">
            <v>X</v>
          </cell>
          <cell r="AM289">
            <v>219615</v>
          </cell>
          <cell r="AN289">
            <v>450000</v>
          </cell>
          <cell r="AO289">
            <v>750000</v>
          </cell>
          <cell r="AP289">
            <v>600000</v>
          </cell>
          <cell r="AQ289">
            <v>296370.00000000017</v>
          </cell>
          <cell r="AT289">
            <v>219615</v>
          </cell>
        </row>
        <row r="290">
          <cell r="P290" t="str">
            <v>9056</v>
          </cell>
          <cell r="X290" t="str">
            <v>N/A</v>
          </cell>
          <cell r="AA290" t="str">
            <v>X</v>
          </cell>
          <cell r="AM290">
            <v>146410</v>
          </cell>
          <cell r="AN290">
            <v>300000</v>
          </cell>
          <cell r="AO290">
            <v>500000</v>
          </cell>
          <cell r="AP290">
            <v>400000</v>
          </cell>
          <cell r="AQ290">
            <v>197580.00000000012</v>
          </cell>
          <cell r="AT290">
            <v>146410</v>
          </cell>
        </row>
        <row r="291">
          <cell r="P291" t="str">
            <v>9056</v>
          </cell>
          <cell r="X291" t="str">
            <v>N/A</v>
          </cell>
          <cell r="AA291" t="str">
            <v>X</v>
          </cell>
          <cell r="AM291">
            <v>146410</v>
          </cell>
          <cell r="AN291">
            <v>300000</v>
          </cell>
          <cell r="AO291">
            <v>500000</v>
          </cell>
          <cell r="AP291">
            <v>400000</v>
          </cell>
          <cell r="AQ291">
            <v>197580.00000000012</v>
          </cell>
          <cell r="AT291">
            <v>146410</v>
          </cell>
        </row>
        <row r="292">
          <cell r="P292" t="str">
            <v>9056</v>
          </cell>
          <cell r="X292" t="str">
            <v>N/A</v>
          </cell>
          <cell r="AA292" t="str">
            <v>X</v>
          </cell>
          <cell r="AM292">
            <v>146410</v>
          </cell>
          <cell r="AN292">
            <v>300000</v>
          </cell>
          <cell r="AO292">
            <v>500000</v>
          </cell>
          <cell r="AP292">
            <v>400000</v>
          </cell>
          <cell r="AQ292">
            <v>197580.00000000012</v>
          </cell>
          <cell r="AT292">
            <v>146410</v>
          </cell>
        </row>
        <row r="293">
          <cell r="P293" t="str">
            <v>9056</v>
          </cell>
          <cell r="X293" t="str">
            <v>N/A</v>
          </cell>
          <cell r="AA293" t="str">
            <v>X</v>
          </cell>
          <cell r="AM293">
            <v>146410</v>
          </cell>
          <cell r="AN293">
            <v>300000</v>
          </cell>
          <cell r="AO293">
            <v>500000</v>
          </cell>
          <cell r="AP293">
            <v>400000</v>
          </cell>
          <cell r="AQ293">
            <v>197580.00000000012</v>
          </cell>
          <cell r="AT293">
            <v>146410</v>
          </cell>
        </row>
        <row r="294">
          <cell r="P294" t="str">
            <v>9056</v>
          </cell>
          <cell r="X294" t="str">
            <v>N/A</v>
          </cell>
          <cell r="AA294" t="str">
            <v>X</v>
          </cell>
          <cell r="AM294">
            <v>73205</v>
          </cell>
          <cell r="AN294">
            <v>150000</v>
          </cell>
          <cell r="AO294">
            <v>250000</v>
          </cell>
          <cell r="AP294">
            <v>200000</v>
          </cell>
          <cell r="AQ294">
            <v>98790.000000000058</v>
          </cell>
          <cell r="AT294">
            <v>73205</v>
          </cell>
        </row>
        <row r="295">
          <cell r="P295" t="str">
            <v>9056</v>
          </cell>
          <cell r="X295" t="str">
            <v>N/A</v>
          </cell>
          <cell r="AA295" t="str">
            <v>X</v>
          </cell>
          <cell r="AM295">
            <v>146410</v>
          </cell>
          <cell r="AN295">
            <v>300000</v>
          </cell>
          <cell r="AO295">
            <v>500000</v>
          </cell>
          <cell r="AP295">
            <v>400000</v>
          </cell>
          <cell r="AQ295">
            <v>197580.00000000012</v>
          </cell>
          <cell r="AT295">
            <v>146410</v>
          </cell>
        </row>
        <row r="296">
          <cell r="P296" t="str">
            <v>9056</v>
          </cell>
          <cell r="X296" t="str">
            <v>N/A</v>
          </cell>
          <cell r="AA296" t="str">
            <v>X</v>
          </cell>
          <cell r="AM296">
            <v>146410</v>
          </cell>
          <cell r="AN296">
            <v>300000</v>
          </cell>
          <cell r="AO296">
            <v>500000</v>
          </cell>
          <cell r="AP296">
            <v>400000</v>
          </cell>
          <cell r="AQ296">
            <v>197580.00000000012</v>
          </cell>
          <cell r="AT296">
            <v>146410</v>
          </cell>
        </row>
        <row r="297">
          <cell r="P297" t="str">
            <v>9056</v>
          </cell>
          <cell r="X297" t="str">
            <v>N/A</v>
          </cell>
          <cell r="AA297" t="str">
            <v>X</v>
          </cell>
          <cell r="AM297">
            <v>439230</v>
          </cell>
          <cell r="AN297">
            <v>900000</v>
          </cell>
          <cell r="AO297">
            <v>1500000</v>
          </cell>
          <cell r="AP297">
            <v>1200000</v>
          </cell>
          <cell r="AQ297">
            <v>592740.00000000035</v>
          </cell>
          <cell r="AT297">
            <v>439230</v>
          </cell>
        </row>
        <row r="298">
          <cell r="P298" t="str">
            <v>9056</v>
          </cell>
          <cell r="X298" t="str">
            <v>N/A</v>
          </cell>
          <cell r="AA298" t="str">
            <v>X</v>
          </cell>
          <cell r="AM298">
            <v>146410</v>
          </cell>
          <cell r="AN298">
            <v>300000</v>
          </cell>
          <cell r="AO298">
            <v>500000</v>
          </cell>
          <cell r="AP298">
            <v>400000</v>
          </cell>
          <cell r="AQ298">
            <v>197580.00000000012</v>
          </cell>
          <cell r="AT298">
            <v>146410</v>
          </cell>
        </row>
        <row r="299">
          <cell r="P299" t="str">
            <v>9056</v>
          </cell>
          <cell r="X299" t="str">
            <v>N/A</v>
          </cell>
          <cell r="AA299" t="str">
            <v>X</v>
          </cell>
          <cell r="AM299">
            <v>146410</v>
          </cell>
          <cell r="AN299">
            <v>300000</v>
          </cell>
          <cell r="AO299">
            <v>500000</v>
          </cell>
          <cell r="AP299">
            <v>400000</v>
          </cell>
          <cell r="AQ299">
            <v>197580.00000000012</v>
          </cell>
          <cell r="AT299">
            <v>146410</v>
          </cell>
        </row>
        <row r="300">
          <cell r="P300" t="str">
            <v>9056</v>
          </cell>
          <cell r="X300" t="str">
            <v>N/A</v>
          </cell>
          <cell r="AA300" t="str">
            <v>X</v>
          </cell>
          <cell r="AM300">
            <v>146410</v>
          </cell>
          <cell r="AN300">
            <v>300000</v>
          </cell>
          <cell r="AO300">
            <v>500000</v>
          </cell>
          <cell r="AP300">
            <v>400000</v>
          </cell>
          <cell r="AQ300">
            <v>197580.00000000012</v>
          </cell>
          <cell r="AT300">
            <v>146410</v>
          </cell>
        </row>
        <row r="301">
          <cell r="P301" t="str">
            <v>9056</v>
          </cell>
          <cell r="X301" t="str">
            <v>N/A</v>
          </cell>
          <cell r="AA301" t="str">
            <v>X</v>
          </cell>
          <cell r="AM301">
            <v>146410</v>
          </cell>
          <cell r="AN301">
            <v>300000</v>
          </cell>
          <cell r="AO301">
            <v>500000</v>
          </cell>
          <cell r="AP301">
            <v>400000</v>
          </cell>
          <cell r="AQ301">
            <v>197580.00000000012</v>
          </cell>
          <cell r="AT301">
            <v>146410</v>
          </cell>
        </row>
        <row r="302">
          <cell r="P302" t="str">
            <v>9056</v>
          </cell>
          <cell r="X302" t="str">
            <v>N/A</v>
          </cell>
          <cell r="AA302" t="str">
            <v>X</v>
          </cell>
          <cell r="AM302">
            <v>146410</v>
          </cell>
          <cell r="AN302">
            <v>300000</v>
          </cell>
          <cell r="AO302">
            <v>500000</v>
          </cell>
          <cell r="AP302">
            <v>400000</v>
          </cell>
          <cell r="AQ302">
            <v>197580.00000000012</v>
          </cell>
          <cell r="AT302">
            <v>146410</v>
          </cell>
        </row>
        <row r="303">
          <cell r="P303" t="str">
            <v>9056</v>
          </cell>
          <cell r="X303" t="str">
            <v>N/A</v>
          </cell>
          <cell r="AA303" t="str">
            <v>X</v>
          </cell>
          <cell r="AM303">
            <v>73205</v>
          </cell>
          <cell r="AN303">
            <v>150000</v>
          </cell>
          <cell r="AO303">
            <v>250000</v>
          </cell>
          <cell r="AP303">
            <v>200000</v>
          </cell>
          <cell r="AQ303">
            <v>98790.000000000058</v>
          </cell>
          <cell r="AT303">
            <v>73205</v>
          </cell>
        </row>
        <row r="304">
          <cell r="P304" t="str">
            <v>9056</v>
          </cell>
          <cell r="X304" t="str">
            <v>N/A</v>
          </cell>
          <cell r="AA304" t="str">
            <v>X</v>
          </cell>
          <cell r="AM304">
            <v>219615</v>
          </cell>
          <cell r="AN304">
            <v>450000</v>
          </cell>
          <cell r="AO304">
            <v>750000</v>
          </cell>
          <cell r="AP304">
            <v>600000</v>
          </cell>
          <cell r="AQ304">
            <v>296370.00000000017</v>
          </cell>
          <cell r="AT304">
            <v>219615</v>
          </cell>
        </row>
        <row r="305">
          <cell r="P305" t="str">
            <v>9056</v>
          </cell>
          <cell r="X305" t="str">
            <v>N/A</v>
          </cell>
          <cell r="AA305" t="str">
            <v>X</v>
          </cell>
          <cell r="AM305">
            <v>146410</v>
          </cell>
          <cell r="AN305">
            <v>300000</v>
          </cell>
          <cell r="AO305">
            <v>500000</v>
          </cell>
          <cell r="AP305">
            <v>400000</v>
          </cell>
          <cell r="AQ305">
            <v>197580.00000000012</v>
          </cell>
          <cell r="AT305">
            <v>146410</v>
          </cell>
        </row>
        <row r="306">
          <cell r="P306" t="str">
            <v>9056</v>
          </cell>
          <cell r="X306" t="str">
            <v>N/A</v>
          </cell>
          <cell r="AA306" t="str">
            <v>X</v>
          </cell>
          <cell r="AM306">
            <v>146410</v>
          </cell>
          <cell r="AN306">
            <v>300000</v>
          </cell>
          <cell r="AO306">
            <v>500000</v>
          </cell>
          <cell r="AP306">
            <v>400000</v>
          </cell>
          <cell r="AQ306">
            <v>197580.00000000012</v>
          </cell>
          <cell r="AT306">
            <v>146410</v>
          </cell>
        </row>
        <row r="307">
          <cell r="P307" t="str">
            <v>9056</v>
          </cell>
          <cell r="X307" t="str">
            <v>N/A</v>
          </cell>
          <cell r="AA307" t="str">
            <v>X</v>
          </cell>
          <cell r="AM307">
            <v>73205</v>
          </cell>
          <cell r="AN307">
            <v>150000</v>
          </cell>
          <cell r="AO307">
            <v>250000</v>
          </cell>
          <cell r="AP307">
            <v>200000</v>
          </cell>
          <cell r="AQ307">
            <v>98790.000000000058</v>
          </cell>
          <cell r="AT307">
            <v>73205</v>
          </cell>
        </row>
        <row r="308">
          <cell r="P308" t="str">
            <v>9056</v>
          </cell>
          <cell r="X308" t="str">
            <v>N/A</v>
          </cell>
          <cell r="AA308" t="str">
            <v>X</v>
          </cell>
          <cell r="AM308">
            <v>292820</v>
          </cell>
          <cell r="AN308">
            <v>600000</v>
          </cell>
          <cell r="AO308">
            <v>1000000</v>
          </cell>
          <cell r="AP308">
            <v>800000</v>
          </cell>
          <cell r="AQ308">
            <v>395160.00000000023</v>
          </cell>
          <cell r="AT308">
            <v>292820</v>
          </cell>
        </row>
        <row r="309">
          <cell r="P309" t="str">
            <v>9056</v>
          </cell>
          <cell r="X309" t="str">
            <v>N/A</v>
          </cell>
          <cell r="AA309" t="str">
            <v>X</v>
          </cell>
          <cell r="AM309">
            <v>73205</v>
          </cell>
          <cell r="AN309">
            <v>150000</v>
          </cell>
          <cell r="AO309">
            <v>250000</v>
          </cell>
          <cell r="AP309">
            <v>200000</v>
          </cell>
          <cell r="AQ309">
            <v>98790.000000000058</v>
          </cell>
          <cell r="AT309">
            <v>73205</v>
          </cell>
        </row>
        <row r="310">
          <cell r="P310" t="str">
            <v>9056</v>
          </cell>
          <cell r="X310" t="str">
            <v>N/A</v>
          </cell>
          <cell r="AA310" t="str">
            <v>X</v>
          </cell>
          <cell r="AM310">
            <v>219615</v>
          </cell>
          <cell r="AN310">
            <v>450000</v>
          </cell>
          <cell r="AO310">
            <v>750000</v>
          </cell>
          <cell r="AP310">
            <v>600000</v>
          </cell>
          <cell r="AQ310">
            <v>296370.00000000017</v>
          </cell>
          <cell r="AT310">
            <v>219615</v>
          </cell>
        </row>
        <row r="311">
          <cell r="P311" t="str">
            <v>9056</v>
          </cell>
          <cell r="X311" t="str">
            <v>N/A</v>
          </cell>
          <cell r="AA311" t="str">
            <v>X</v>
          </cell>
          <cell r="AM311">
            <v>146410</v>
          </cell>
          <cell r="AN311">
            <v>300000</v>
          </cell>
          <cell r="AO311">
            <v>500000</v>
          </cell>
          <cell r="AP311">
            <v>400000</v>
          </cell>
          <cell r="AQ311">
            <v>197580.00000000012</v>
          </cell>
          <cell r="AT311">
            <v>146410</v>
          </cell>
        </row>
        <row r="312">
          <cell r="P312" t="str">
            <v>9056</v>
          </cell>
          <cell r="X312" t="str">
            <v>N/A</v>
          </cell>
          <cell r="AA312" t="str">
            <v>X</v>
          </cell>
          <cell r="AM312">
            <v>73205</v>
          </cell>
          <cell r="AN312">
            <v>150000</v>
          </cell>
          <cell r="AO312">
            <v>250000</v>
          </cell>
          <cell r="AP312">
            <v>200000</v>
          </cell>
          <cell r="AQ312">
            <v>98790.000000000058</v>
          </cell>
          <cell r="AT312">
            <v>73205</v>
          </cell>
        </row>
        <row r="313">
          <cell r="P313" t="str">
            <v>9056</v>
          </cell>
          <cell r="X313" t="str">
            <v>N/A</v>
          </cell>
          <cell r="AA313" t="str">
            <v>X</v>
          </cell>
          <cell r="AM313">
            <v>292820</v>
          </cell>
          <cell r="AN313">
            <v>600000</v>
          </cell>
          <cell r="AO313">
            <v>1000000</v>
          </cell>
          <cell r="AP313">
            <v>800000</v>
          </cell>
          <cell r="AQ313">
            <v>395160.00000000023</v>
          </cell>
          <cell r="AT313">
            <v>292820</v>
          </cell>
        </row>
        <row r="314">
          <cell r="P314" t="str">
            <v>9056</v>
          </cell>
          <cell r="X314" t="str">
            <v>N/A</v>
          </cell>
          <cell r="AA314" t="str">
            <v>X</v>
          </cell>
          <cell r="AM314">
            <v>146410</v>
          </cell>
          <cell r="AN314">
            <v>300000</v>
          </cell>
          <cell r="AO314">
            <v>500000</v>
          </cell>
          <cell r="AP314">
            <v>400000</v>
          </cell>
          <cell r="AQ314">
            <v>197580.00000000012</v>
          </cell>
          <cell r="AT314">
            <v>146410</v>
          </cell>
        </row>
        <row r="315">
          <cell r="P315" t="str">
            <v>9056</v>
          </cell>
          <cell r="X315" t="str">
            <v>N/A</v>
          </cell>
          <cell r="AA315" t="str">
            <v>X</v>
          </cell>
          <cell r="AM315">
            <v>219615</v>
          </cell>
          <cell r="AN315">
            <v>450000</v>
          </cell>
          <cell r="AO315">
            <v>750000</v>
          </cell>
          <cell r="AP315">
            <v>600000</v>
          </cell>
          <cell r="AQ315">
            <v>296370.00000000017</v>
          </cell>
          <cell r="AT315">
            <v>219615</v>
          </cell>
        </row>
        <row r="316">
          <cell r="P316" t="str">
            <v>9056</v>
          </cell>
          <cell r="X316" t="str">
            <v>N/A</v>
          </cell>
          <cell r="AA316" t="str">
            <v>X</v>
          </cell>
          <cell r="AM316">
            <v>73205</v>
          </cell>
          <cell r="AN316">
            <v>150000</v>
          </cell>
          <cell r="AO316">
            <v>250000</v>
          </cell>
          <cell r="AP316">
            <v>200000</v>
          </cell>
          <cell r="AQ316">
            <v>98790.000000000058</v>
          </cell>
          <cell r="AT316">
            <v>73205</v>
          </cell>
        </row>
        <row r="317">
          <cell r="P317" t="str">
            <v>9056</v>
          </cell>
          <cell r="X317" t="str">
            <v>N/A</v>
          </cell>
          <cell r="AA317" t="str">
            <v>X</v>
          </cell>
          <cell r="AM317">
            <v>73205</v>
          </cell>
          <cell r="AN317">
            <v>150000</v>
          </cell>
          <cell r="AO317">
            <v>250000</v>
          </cell>
          <cell r="AP317">
            <v>200000</v>
          </cell>
          <cell r="AQ317">
            <v>98790.000000000058</v>
          </cell>
          <cell r="AT317">
            <v>73205</v>
          </cell>
        </row>
        <row r="318">
          <cell r="P318" t="str">
            <v>9013</v>
          </cell>
          <cell r="X318" t="str">
            <v>RENOVACIÓN</v>
          </cell>
          <cell r="AD318" t="str">
            <v>X</v>
          </cell>
          <cell r="AM318">
            <v>0</v>
          </cell>
          <cell r="AN318">
            <v>0</v>
          </cell>
          <cell r="AO318">
            <v>37000000</v>
          </cell>
          <cell r="AP318">
            <v>16000000</v>
          </cell>
          <cell r="AQ318">
            <v>74943119.870000005</v>
          </cell>
          <cell r="AT318">
            <v>0</v>
          </cell>
        </row>
        <row r="319">
          <cell r="P319" t="str">
            <v>4005</v>
          </cell>
          <cell r="X319" t="str">
            <v>RENOVACIÓN</v>
          </cell>
          <cell r="AC319" t="str">
            <v>X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T319">
            <v>0</v>
          </cell>
        </row>
        <row r="320">
          <cell r="P320" t="str">
            <v>4005</v>
          </cell>
          <cell r="X320" t="str">
            <v>RENOVACIÓN</v>
          </cell>
          <cell r="AC320" t="str">
            <v>X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T320">
            <v>0</v>
          </cell>
        </row>
        <row r="321">
          <cell r="P321" t="str">
            <v>3021</v>
          </cell>
          <cell r="X321" t="str">
            <v>RENOVACIÓN</v>
          </cell>
          <cell r="AA321" t="str">
            <v>X</v>
          </cell>
          <cell r="AM321">
            <v>45750</v>
          </cell>
          <cell r="AN321">
            <v>19204207.5</v>
          </cell>
          <cell r="AO321">
            <v>22796400</v>
          </cell>
          <cell r="AP321">
            <v>15000000</v>
          </cell>
          <cell r="AQ321">
            <v>0</v>
          </cell>
          <cell r="AT321">
            <v>45750</v>
          </cell>
        </row>
        <row r="322">
          <cell r="P322" t="str">
            <v>9014</v>
          </cell>
          <cell r="X322" t="str">
            <v>RENOVACIÓN</v>
          </cell>
          <cell r="AD322" t="str">
            <v>X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96000</v>
          </cell>
          <cell r="AT322">
            <v>0</v>
          </cell>
        </row>
        <row r="323">
          <cell r="P323" t="str">
            <v>9015</v>
          </cell>
          <cell r="X323" t="str">
            <v>RENOVACIÓN</v>
          </cell>
          <cell r="AD323" t="str">
            <v>X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428000.00000000017</v>
          </cell>
          <cell r="AT323">
            <v>0</v>
          </cell>
        </row>
        <row r="324">
          <cell r="P324" t="str">
            <v>3004</v>
          </cell>
          <cell r="X324" t="str">
            <v>RENOVACIÓN</v>
          </cell>
          <cell r="AA324" t="str">
            <v>X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T324">
            <v>0</v>
          </cell>
        </row>
        <row r="325">
          <cell r="P325" t="str">
            <v>4076</v>
          </cell>
          <cell r="X325" t="str">
            <v>RENOVACIÓN</v>
          </cell>
          <cell r="AA325" t="str">
            <v>X</v>
          </cell>
          <cell r="AB325" t="str">
            <v>X</v>
          </cell>
          <cell r="AC325" t="str">
            <v>X</v>
          </cell>
          <cell r="AD325" t="str">
            <v>X</v>
          </cell>
          <cell r="AM325">
            <v>0</v>
          </cell>
          <cell r="AN325">
            <v>10190243.92595</v>
          </cell>
          <cell r="AO325">
            <v>10190243.92595</v>
          </cell>
          <cell r="AP325">
            <v>10190243.92595</v>
          </cell>
          <cell r="AQ325">
            <v>10000000</v>
          </cell>
          <cell r="AT325">
            <v>0</v>
          </cell>
        </row>
        <row r="326">
          <cell r="P326" t="str">
            <v>0009</v>
          </cell>
          <cell r="X326" t="str">
            <v>N/A</v>
          </cell>
          <cell r="AE326" t="str">
            <v>X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T326">
            <v>0</v>
          </cell>
        </row>
        <row r="327">
          <cell r="P327" t="str">
            <v>4005</v>
          </cell>
          <cell r="X327" t="str">
            <v>RENOVACIÓN</v>
          </cell>
          <cell r="AC327" t="str">
            <v>X</v>
          </cell>
          <cell r="AM327">
            <v>86000</v>
          </cell>
          <cell r="AN327">
            <v>260196.50029999999</v>
          </cell>
          <cell r="AO327">
            <v>0</v>
          </cell>
          <cell r="AP327">
            <v>0</v>
          </cell>
          <cell r="AQ327">
            <v>0</v>
          </cell>
          <cell r="AT327">
            <v>86000</v>
          </cell>
        </row>
        <row r="328">
          <cell r="P328" t="str">
            <v>4005</v>
          </cell>
          <cell r="X328" t="str">
            <v>RENOVACIÓN</v>
          </cell>
          <cell r="AC328" t="str">
            <v>X</v>
          </cell>
          <cell r="AM328">
            <v>185200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T328">
            <v>185200</v>
          </cell>
        </row>
        <row r="329">
          <cell r="P329" t="str">
            <v>4005</v>
          </cell>
          <cell r="X329" t="str">
            <v>RENOVACIÓN</v>
          </cell>
          <cell r="AC329" t="str">
            <v>X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T329">
            <v>0</v>
          </cell>
        </row>
        <row r="330">
          <cell r="P330" t="str">
            <v>9013</v>
          </cell>
          <cell r="AD330" t="str">
            <v>X</v>
          </cell>
          <cell r="AM330">
            <v>0</v>
          </cell>
          <cell r="AN330">
            <v>1742040.7006801898</v>
          </cell>
          <cell r="AO330">
            <v>1900225.5785950643</v>
          </cell>
          <cell r="AP330">
            <v>12736202.649073882</v>
          </cell>
          <cell r="AQ330">
            <v>561531</v>
          </cell>
          <cell r="AT330">
            <v>0</v>
          </cell>
        </row>
        <row r="331">
          <cell r="P331" t="str">
            <v>9013</v>
          </cell>
          <cell r="AD331" t="str">
            <v>X</v>
          </cell>
          <cell r="AM331">
            <v>0</v>
          </cell>
          <cell r="AN331">
            <v>6050000</v>
          </cell>
          <cell r="AO331">
            <v>12100000</v>
          </cell>
          <cell r="AP331">
            <v>24200000</v>
          </cell>
          <cell r="AQ331">
            <v>302500</v>
          </cell>
          <cell r="AT331">
            <v>0</v>
          </cell>
        </row>
        <row r="332">
          <cell r="P332" t="str">
            <v>9013</v>
          </cell>
          <cell r="AD332" t="str">
            <v>X</v>
          </cell>
          <cell r="AM332">
            <v>0</v>
          </cell>
          <cell r="AN332">
            <v>6050000</v>
          </cell>
          <cell r="AO332">
            <v>7260000</v>
          </cell>
          <cell r="AP332">
            <v>12877459.020019505</v>
          </cell>
          <cell r="AQ332">
            <v>302500</v>
          </cell>
          <cell r="AT332">
            <v>0</v>
          </cell>
        </row>
        <row r="333">
          <cell r="P333" t="str">
            <v>3004</v>
          </cell>
          <cell r="X333" t="str">
            <v>RENOVACIÓN</v>
          </cell>
          <cell r="AA333" t="str">
            <v>X</v>
          </cell>
          <cell r="AM333">
            <v>0</v>
          </cell>
          <cell r="AN333">
            <v>192087.5</v>
          </cell>
          <cell r="AO333">
            <v>192087.5</v>
          </cell>
          <cell r="AP333">
            <v>192087.5</v>
          </cell>
          <cell r="AQ333">
            <v>192087.5</v>
          </cell>
          <cell r="AT333">
            <v>0</v>
          </cell>
        </row>
        <row r="334">
          <cell r="P334" t="str">
            <v>3004</v>
          </cell>
          <cell r="X334" t="str">
            <v>RENOVACIÓN</v>
          </cell>
          <cell r="AA334" t="str">
            <v>X</v>
          </cell>
          <cell r="AM334">
            <v>0</v>
          </cell>
          <cell r="AN334">
            <v>75625</v>
          </cell>
          <cell r="AO334">
            <v>75625</v>
          </cell>
          <cell r="AP334">
            <v>75625</v>
          </cell>
          <cell r="AQ334">
            <v>75625</v>
          </cell>
          <cell r="AT334">
            <v>0</v>
          </cell>
        </row>
        <row r="335">
          <cell r="P335" t="str">
            <v>3004</v>
          </cell>
          <cell r="X335" t="str">
            <v>RENOVACIÓN</v>
          </cell>
          <cell r="AA335" t="str">
            <v>X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T335">
            <v>0</v>
          </cell>
        </row>
        <row r="336">
          <cell r="P336" t="str">
            <v>3004</v>
          </cell>
          <cell r="X336" t="str">
            <v>RENOVACIÓN</v>
          </cell>
          <cell r="AA336" t="str">
            <v>X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T336">
            <v>0</v>
          </cell>
        </row>
        <row r="337">
          <cell r="P337" t="str">
            <v>3004</v>
          </cell>
          <cell r="X337" t="str">
            <v>RENOVACIÓN</v>
          </cell>
          <cell r="AA337" t="str">
            <v>X</v>
          </cell>
          <cell r="AM337">
            <v>0</v>
          </cell>
          <cell r="AN337">
            <v>192692.5</v>
          </cell>
          <cell r="AO337">
            <v>192692.5</v>
          </cell>
          <cell r="AP337">
            <v>192692.5</v>
          </cell>
          <cell r="AQ337">
            <v>192692.5</v>
          </cell>
          <cell r="AT337">
            <v>0</v>
          </cell>
        </row>
        <row r="338">
          <cell r="P338" t="str">
            <v>3004</v>
          </cell>
          <cell r="X338" t="str">
            <v>RENOVACIÓN</v>
          </cell>
          <cell r="AA338" t="str">
            <v>X</v>
          </cell>
          <cell r="AM338">
            <v>0</v>
          </cell>
          <cell r="AN338">
            <v>181500</v>
          </cell>
          <cell r="AO338">
            <v>181500</v>
          </cell>
          <cell r="AP338">
            <v>181500</v>
          </cell>
          <cell r="AQ338">
            <v>181500</v>
          </cell>
          <cell r="AT338">
            <v>0</v>
          </cell>
        </row>
        <row r="339">
          <cell r="P339" t="str">
            <v>3004</v>
          </cell>
          <cell r="X339" t="str">
            <v>RENOVACIÓN</v>
          </cell>
          <cell r="AA339" t="str">
            <v>X</v>
          </cell>
          <cell r="AM339">
            <v>0</v>
          </cell>
          <cell r="AN339">
            <v>96800</v>
          </cell>
          <cell r="AO339">
            <v>96800</v>
          </cell>
          <cell r="AP339">
            <v>96800</v>
          </cell>
          <cell r="AQ339">
            <v>96800</v>
          </cell>
          <cell r="AT339">
            <v>0</v>
          </cell>
        </row>
        <row r="340">
          <cell r="P340" t="str">
            <v>9012</v>
          </cell>
          <cell r="X340" t="str">
            <v>RENOVACIÓN</v>
          </cell>
          <cell r="AA340" t="str">
            <v>X</v>
          </cell>
          <cell r="AM340">
            <v>968000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T340">
            <v>968000</v>
          </cell>
        </row>
        <row r="341">
          <cell r="P341" t="str">
            <v>4005</v>
          </cell>
          <cell r="X341" t="str">
            <v>RENOVACIÓN</v>
          </cell>
          <cell r="AC341" t="str">
            <v>X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T341">
            <v>0</v>
          </cell>
        </row>
        <row r="342">
          <cell r="P342" t="str">
            <v>4002</v>
          </cell>
          <cell r="X342" t="str">
            <v>UPGRADE</v>
          </cell>
          <cell r="AA342" t="str">
            <v>X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T342">
            <v>0</v>
          </cell>
        </row>
        <row r="343">
          <cell r="P343" t="str">
            <v>3021</v>
          </cell>
          <cell r="X343" t="str">
            <v>RENOVACIÓN</v>
          </cell>
          <cell r="AA343" t="str">
            <v>X</v>
          </cell>
          <cell r="AB343" t="str">
            <v>X</v>
          </cell>
          <cell r="AC343" t="str">
            <v>X</v>
          </cell>
          <cell r="AD343" t="str">
            <v>X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T343">
            <v>0</v>
          </cell>
        </row>
        <row r="344">
          <cell r="P344" t="str">
            <v>3021</v>
          </cell>
          <cell r="X344" t="str">
            <v>RENOVACIÓN</v>
          </cell>
          <cell r="AA344" t="str">
            <v>X</v>
          </cell>
          <cell r="AB344" t="str">
            <v>X</v>
          </cell>
          <cell r="AC344" t="str">
            <v>X</v>
          </cell>
          <cell r="AD344" t="str">
            <v>X</v>
          </cell>
          <cell r="AM344">
            <v>6910068</v>
          </cell>
          <cell r="AN344">
            <v>5136405.5518999994</v>
          </cell>
          <cell r="AO344">
            <v>9136405.5519000012</v>
          </cell>
          <cell r="AP344">
            <v>9136405.5519000012</v>
          </cell>
          <cell r="AQ344">
            <v>26096332</v>
          </cell>
          <cell r="AT344">
            <v>1727517</v>
          </cell>
        </row>
        <row r="345">
          <cell r="P345" t="str">
            <v>3021</v>
          </cell>
          <cell r="X345" t="str">
            <v>RENOVACIÓN</v>
          </cell>
          <cell r="AA345" t="str">
            <v>X</v>
          </cell>
          <cell r="AB345" t="str">
            <v>X</v>
          </cell>
          <cell r="AC345" t="str">
            <v>X</v>
          </cell>
          <cell r="AD345" t="str">
            <v>X</v>
          </cell>
          <cell r="AM345">
            <v>6910068</v>
          </cell>
          <cell r="AN345">
            <v>5136405.5518999994</v>
          </cell>
          <cell r="AO345">
            <v>9136405.5519000012</v>
          </cell>
          <cell r="AP345">
            <v>9136405.5519000012</v>
          </cell>
          <cell r="AQ345">
            <v>26096332</v>
          </cell>
          <cell r="AT345">
            <v>1727517</v>
          </cell>
        </row>
        <row r="346">
          <cell r="P346" t="str">
            <v>3021</v>
          </cell>
          <cell r="X346" t="str">
            <v>RENOVACIÓN</v>
          </cell>
          <cell r="AA346" t="str">
            <v>X</v>
          </cell>
          <cell r="AB346" t="str">
            <v>X</v>
          </cell>
          <cell r="AC346" t="str">
            <v>X</v>
          </cell>
          <cell r="AD346" t="str">
            <v>X</v>
          </cell>
          <cell r="AM346">
            <v>3455034</v>
          </cell>
          <cell r="AN346">
            <v>2568202.7759499997</v>
          </cell>
          <cell r="AO346">
            <v>4568202.7759500006</v>
          </cell>
          <cell r="AP346">
            <v>4568202.7759500006</v>
          </cell>
          <cell r="AQ346">
            <v>13048166</v>
          </cell>
          <cell r="AT346">
            <v>863758.5</v>
          </cell>
        </row>
        <row r="347">
          <cell r="P347" t="str">
            <v>4005</v>
          </cell>
          <cell r="X347" t="str">
            <v>RENOVACIÓN</v>
          </cell>
          <cell r="AC347" t="str">
            <v>X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T347">
            <v>0</v>
          </cell>
        </row>
        <row r="348">
          <cell r="P348" t="str">
            <v>0008</v>
          </cell>
          <cell r="X348" t="str">
            <v>N/A</v>
          </cell>
          <cell r="AE348" t="str">
            <v>X</v>
          </cell>
          <cell r="AM348">
            <v>323202.76</v>
          </cell>
          <cell r="AN348">
            <v>934117.58</v>
          </cell>
          <cell r="AO348">
            <v>4930906.1262999997</v>
          </cell>
          <cell r="AP348">
            <v>0</v>
          </cell>
          <cell r="AQ348">
            <v>0</v>
          </cell>
          <cell r="AT348">
            <v>323202.76</v>
          </cell>
        </row>
        <row r="349">
          <cell r="P349" t="str">
            <v>0009</v>
          </cell>
          <cell r="X349" t="str">
            <v>N/A</v>
          </cell>
          <cell r="AE349" t="str">
            <v>X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T349">
            <v>0</v>
          </cell>
        </row>
        <row r="350">
          <cell r="P350" t="str">
            <v>4005</v>
          </cell>
          <cell r="X350" t="str">
            <v>RENOVACIÓN</v>
          </cell>
          <cell r="AC350" t="str">
            <v>X</v>
          </cell>
          <cell r="AM350">
            <v>0</v>
          </cell>
          <cell r="AN350">
            <v>508200</v>
          </cell>
          <cell r="AO350">
            <v>0</v>
          </cell>
          <cell r="AP350">
            <v>0</v>
          </cell>
          <cell r="AQ350">
            <v>0</v>
          </cell>
          <cell r="AT350">
            <v>0</v>
          </cell>
        </row>
        <row r="351">
          <cell r="P351" t="str">
            <v>0001</v>
          </cell>
          <cell r="X351" t="str">
            <v>RENOVACIÓN</v>
          </cell>
          <cell r="AD351" t="str">
            <v>X</v>
          </cell>
          <cell r="AM351">
            <v>1822260</v>
          </cell>
          <cell r="AN351">
            <v>363000</v>
          </cell>
          <cell r="AO351">
            <v>0</v>
          </cell>
          <cell r="AP351">
            <v>0</v>
          </cell>
          <cell r="AQ351">
            <v>0</v>
          </cell>
          <cell r="AT351">
            <v>1822260</v>
          </cell>
        </row>
        <row r="352">
          <cell r="P352" t="str">
            <v>0003</v>
          </cell>
          <cell r="X352" t="str">
            <v>RENOVACIÓN</v>
          </cell>
          <cell r="AA352" t="str">
            <v>X</v>
          </cell>
          <cell r="AM352">
            <v>96480.402699999991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T352">
            <v>96480.402699999991</v>
          </cell>
        </row>
        <row r="353">
          <cell r="P353" t="str">
            <v>0010</v>
          </cell>
          <cell r="X353" t="str">
            <v>RENOVACIÓN</v>
          </cell>
          <cell r="AE353" t="str">
            <v>X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T353">
            <v>0</v>
          </cell>
        </row>
        <row r="354">
          <cell r="P354" t="str">
            <v>0003</v>
          </cell>
          <cell r="X354" t="str">
            <v>RENOVACIÓN</v>
          </cell>
          <cell r="AA354" t="str">
            <v>X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T354">
            <v>0</v>
          </cell>
        </row>
        <row r="355">
          <cell r="P355" t="str">
            <v>0003</v>
          </cell>
          <cell r="X355" t="str">
            <v>RENOVACIÓN</v>
          </cell>
          <cell r="AA355" t="str">
            <v>X</v>
          </cell>
          <cell r="AM355">
            <v>549219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T355">
            <v>549219</v>
          </cell>
        </row>
        <row r="356">
          <cell r="P356" t="str">
            <v>9013</v>
          </cell>
          <cell r="X356" t="str">
            <v>RENOVACIÓN</v>
          </cell>
          <cell r="AD356" t="str">
            <v>X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T356">
            <v>0</v>
          </cell>
        </row>
        <row r="357">
          <cell r="P357" t="str">
            <v>9013</v>
          </cell>
          <cell r="X357" t="str">
            <v>RENOVACIÓN</v>
          </cell>
          <cell r="AD357" t="str">
            <v>X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T357">
            <v>0</v>
          </cell>
        </row>
        <row r="358">
          <cell r="P358" t="str">
            <v>9013</v>
          </cell>
          <cell r="X358" t="str">
            <v>RENOVACIÓN</v>
          </cell>
          <cell r="AD358" t="str">
            <v>X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T358">
            <v>0</v>
          </cell>
        </row>
        <row r="359">
          <cell r="P359" t="str">
            <v>9013</v>
          </cell>
          <cell r="X359" t="str">
            <v>RENOVACIÓN</v>
          </cell>
          <cell r="AD359" t="str">
            <v>X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T359">
            <v>0</v>
          </cell>
        </row>
        <row r="360">
          <cell r="P360" t="str">
            <v>9013</v>
          </cell>
          <cell r="X360" t="str">
            <v>RENOVACIÓN</v>
          </cell>
          <cell r="AD360" t="str">
            <v>X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T360">
            <v>0</v>
          </cell>
        </row>
        <row r="361">
          <cell r="P361" t="str">
            <v>4015</v>
          </cell>
          <cell r="X361" t="str">
            <v>UPGRADE</v>
          </cell>
          <cell r="AA361" t="str">
            <v>X</v>
          </cell>
          <cell r="AB361" t="str">
            <v>X</v>
          </cell>
          <cell r="AC361" t="str">
            <v>X</v>
          </cell>
          <cell r="AD361" t="str">
            <v>X</v>
          </cell>
          <cell r="AE361" t="str">
            <v>X</v>
          </cell>
          <cell r="AM361">
            <v>0</v>
          </cell>
          <cell r="AN361">
            <v>25954.829725</v>
          </cell>
          <cell r="AO361">
            <v>25954.829725</v>
          </cell>
          <cell r="AP361">
            <v>25954.829725</v>
          </cell>
          <cell r="AQ361">
            <v>25954.829725</v>
          </cell>
          <cell r="AT361">
            <v>0</v>
          </cell>
        </row>
        <row r="362">
          <cell r="P362" t="str">
            <v>9020</v>
          </cell>
          <cell r="AA362" t="str">
            <v>X</v>
          </cell>
          <cell r="AB362" t="str">
            <v>X</v>
          </cell>
          <cell r="AC362" t="str">
            <v>X</v>
          </cell>
          <cell r="AD362" t="str">
            <v>X</v>
          </cell>
          <cell r="AM362">
            <v>234040</v>
          </cell>
          <cell r="AN362">
            <v>354988.55369999993</v>
          </cell>
          <cell r="AO362">
            <v>354988.55369999993</v>
          </cell>
          <cell r="AP362">
            <v>315507.11</v>
          </cell>
          <cell r="AQ362">
            <v>0</v>
          </cell>
          <cell r="AT362">
            <v>58510</v>
          </cell>
        </row>
        <row r="363">
          <cell r="P363" t="str">
            <v>0009</v>
          </cell>
          <cell r="X363" t="str">
            <v>N/A</v>
          </cell>
          <cell r="AE363" t="str">
            <v>X</v>
          </cell>
          <cell r="AM363">
            <v>435693</v>
          </cell>
          <cell r="AN363">
            <v>935693</v>
          </cell>
          <cell r="AO363">
            <v>823583.55969999987</v>
          </cell>
          <cell r="AP363">
            <v>432897.67069999996</v>
          </cell>
          <cell r="AQ363">
            <v>500000</v>
          </cell>
          <cell r="AT363">
            <v>435693</v>
          </cell>
        </row>
        <row r="364">
          <cell r="P364" t="str">
            <v>4040</v>
          </cell>
          <cell r="AA364" t="str">
            <v>X</v>
          </cell>
          <cell r="AB364" t="str">
            <v>X</v>
          </cell>
          <cell r="AC364" t="str">
            <v>X</v>
          </cell>
          <cell r="AD364" t="str">
            <v>X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T364">
            <v>0</v>
          </cell>
        </row>
        <row r="365">
          <cell r="P365" t="str">
            <v>4002</v>
          </cell>
          <cell r="X365" t="str">
            <v>N/A</v>
          </cell>
          <cell r="AA365" t="str">
            <v>X</v>
          </cell>
          <cell r="AB365" t="str">
            <v>X</v>
          </cell>
          <cell r="AC365" t="str">
            <v>X</v>
          </cell>
          <cell r="AD365" t="str">
            <v>X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T365">
            <v>0</v>
          </cell>
        </row>
        <row r="366">
          <cell r="P366" t="str">
            <v>9013</v>
          </cell>
          <cell r="X366" t="str">
            <v>RENOVACIÓN</v>
          </cell>
          <cell r="AD366" t="str">
            <v>X</v>
          </cell>
          <cell r="AM366">
            <v>0</v>
          </cell>
          <cell r="AN366">
            <v>93936.776999999987</v>
          </cell>
          <cell r="AO366">
            <v>93936.776999999987</v>
          </cell>
          <cell r="AP366">
            <v>93936.776999999987</v>
          </cell>
          <cell r="AQ366">
            <v>93936.776999999987</v>
          </cell>
          <cell r="AT366">
            <v>0</v>
          </cell>
        </row>
        <row r="367">
          <cell r="P367" t="str">
            <v>0010</v>
          </cell>
          <cell r="X367" t="str">
            <v>N/A</v>
          </cell>
          <cell r="AE367" t="str">
            <v>X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T367">
            <v>0</v>
          </cell>
        </row>
        <row r="368">
          <cell r="P368" t="str">
            <v>3005</v>
          </cell>
          <cell r="X368" t="str">
            <v>RENOVACIÓN</v>
          </cell>
          <cell r="AD368" t="str">
            <v>X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T368">
            <v>0</v>
          </cell>
        </row>
        <row r="369">
          <cell r="P369" t="str">
            <v>3005</v>
          </cell>
          <cell r="X369" t="str">
            <v>RENOVACIÓN</v>
          </cell>
          <cell r="AD369" t="str">
            <v>X</v>
          </cell>
          <cell r="AM369">
            <v>81780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T369">
            <v>81780</v>
          </cell>
        </row>
        <row r="370">
          <cell r="P370" t="str">
            <v>4001</v>
          </cell>
          <cell r="X370" t="str">
            <v>RENOVACIÓN</v>
          </cell>
          <cell r="AB370" t="str">
            <v>X</v>
          </cell>
          <cell r="AC370" t="str">
            <v>X</v>
          </cell>
          <cell r="AD370" t="str">
            <v>X</v>
          </cell>
          <cell r="AM370">
            <v>0</v>
          </cell>
          <cell r="AN370">
            <v>49397.448375</v>
          </cell>
          <cell r="AO370">
            <v>49397.448375</v>
          </cell>
          <cell r="AP370">
            <v>49397.448375</v>
          </cell>
          <cell r="AQ370">
            <v>49397.448375</v>
          </cell>
          <cell r="AT370">
            <v>0</v>
          </cell>
        </row>
        <row r="371">
          <cell r="P371" t="str">
            <v>0010</v>
          </cell>
          <cell r="X371" t="str">
            <v>RENOVACIÓN</v>
          </cell>
          <cell r="AD371" t="str">
            <v>X</v>
          </cell>
          <cell r="AM371">
            <v>1600543.3020000001</v>
          </cell>
          <cell r="AN371">
            <v>35267.627999999997</v>
          </cell>
          <cell r="AO371">
            <v>0</v>
          </cell>
          <cell r="AP371">
            <v>0</v>
          </cell>
          <cell r="AQ371">
            <v>500000</v>
          </cell>
          <cell r="AT371">
            <v>1600543.3020000001</v>
          </cell>
        </row>
        <row r="372">
          <cell r="P372" t="str">
            <v>4005</v>
          </cell>
          <cell r="X372" t="str">
            <v>RENOVACIÓN</v>
          </cell>
          <cell r="AC372" t="str">
            <v>X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T372">
            <v>0</v>
          </cell>
        </row>
        <row r="373">
          <cell r="P373" t="str">
            <v>0003</v>
          </cell>
          <cell r="X373" t="str">
            <v>RENOVACIÓN</v>
          </cell>
          <cell r="AA373" t="str">
            <v>X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T373">
            <v>0</v>
          </cell>
        </row>
        <row r="374">
          <cell r="P374" t="str">
            <v>0003</v>
          </cell>
          <cell r="X374" t="str">
            <v>RENOVACIÓN</v>
          </cell>
          <cell r="AA374" t="str">
            <v>X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T374">
            <v>0</v>
          </cell>
        </row>
        <row r="375">
          <cell r="P375" t="str">
            <v>4002</v>
          </cell>
          <cell r="X375" t="str">
            <v>RENOVACIÓN</v>
          </cell>
          <cell r="AA375" t="str">
            <v>X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T375">
            <v>0</v>
          </cell>
        </row>
        <row r="376">
          <cell r="P376" t="str">
            <v>0001</v>
          </cell>
          <cell r="X376" t="str">
            <v>RENOVACIÓN</v>
          </cell>
          <cell r="AA376" t="str">
            <v>X</v>
          </cell>
          <cell r="AB376" t="str">
            <v>X</v>
          </cell>
          <cell r="AC376" t="str">
            <v>X</v>
          </cell>
          <cell r="AD376" t="str">
            <v>X</v>
          </cell>
          <cell r="AM376">
            <v>1634176.3779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T376">
            <v>408544.09447499999</v>
          </cell>
        </row>
        <row r="377">
          <cell r="P377" t="str">
            <v>0003</v>
          </cell>
          <cell r="X377" t="str">
            <v>RENOVACIÓN</v>
          </cell>
          <cell r="AA377" t="str">
            <v>X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T377">
            <v>0</v>
          </cell>
        </row>
        <row r="378">
          <cell r="P378" t="str">
            <v>9020</v>
          </cell>
          <cell r="X378" t="str">
            <v>N/A</v>
          </cell>
          <cell r="AE378" t="str">
            <v>X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T378">
            <v>0</v>
          </cell>
        </row>
        <row r="379">
          <cell r="P379" t="str">
            <v>9094</v>
          </cell>
          <cell r="X379" t="str">
            <v>UPGRADE</v>
          </cell>
          <cell r="AB379" t="str">
            <v>X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1000000</v>
          </cell>
          <cell r="AT379">
            <v>0</v>
          </cell>
        </row>
        <row r="380">
          <cell r="P380" t="str">
            <v>9013</v>
          </cell>
          <cell r="X380" t="str">
            <v>RENOVACIÓN</v>
          </cell>
          <cell r="AD380" t="str">
            <v>X</v>
          </cell>
          <cell r="AM380">
            <v>0</v>
          </cell>
          <cell r="AN380">
            <v>50229.541174999998</v>
          </cell>
          <cell r="AO380">
            <v>50229.541174999998</v>
          </cell>
          <cell r="AP380">
            <v>50229.541174999998</v>
          </cell>
          <cell r="AQ380">
            <v>50229.541174999998</v>
          </cell>
          <cell r="AT380">
            <v>0</v>
          </cell>
        </row>
        <row r="381">
          <cell r="P381" t="str">
            <v>4006</v>
          </cell>
          <cell r="X381" t="str">
            <v>RENOVACIÓN</v>
          </cell>
          <cell r="AB381" t="str">
            <v>X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T381">
            <v>0</v>
          </cell>
        </row>
        <row r="382">
          <cell r="P382" t="str">
            <v>4002</v>
          </cell>
          <cell r="X382" t="str">
            <v>UPGRADE</v>
          </cell>
          <cell r="AA382" t="str">
            <v>X</v>
          </cell>
          <cell r="AB382" t="str">
            <v>X</v>
          </cell>
          <cell r="AC382" t="str">
            <v>X</v>
          </cell>
          <cell r="AD382" t="str">
            <v>X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T382">
            <v>0</v>
          </cell>
        </row>
        <row r="383">
          <cell r="P383" t="str">
            <v>4002</v>
          </cell>
          <cell r="X383" t="str">
            <v>UPGRADE</v>
          </cell>
          <cell r="AA383" t="str">
            <v>X</v>
          </cell>
          <cell r="AB383" t="str">
            <v>X</v>
          </cell>
          <cell r="AC383" t="str">
            <v>X</v>
          </cell>
          <cell r="AD383" t="str">
            <v>X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T383">
            <v>0</v>
          </cell>
        </row>
        <row r="384">
          <cell r="P384" t="str">
            <v>0010</v>
          </cell>
          <cell r="X384" t="str">
            <v>N/A</v>
          </cell>
          <cell r="AE384" t="str">
            <v>X</v>
          </cell>
          <cell r="AM384">
            <v>141742.788</v>
          </cell>
          <cell r="AN384">
            <v>82684.623999999996</v>
          </cell>
          <cell r="AO384">
            <v>0</v>
          </cell>
          <cell r="AP384">
            <v>0</v>
          </cell>
          <cell r="AQ384">
            <v>0</v>
          </cell>
          <cell r="AT384">
            <v>141742.788</v>
          </cell>
        </row>
        <row r="385">
          <cell r="P385" t="str">
            <v>4002</v>
          </cell>
          <cell r="X385" t="str">
            <v>RENOVACIÓN</v>
          </cell>
          <cell r="AD385" t="str">
            <v>X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T385">
            <v>0</v>
          </cell>
        </row>
        <row r="386">
          <cell r="P386" t="str">
            <v>3032</v>
          </cell>
          <cell r="X386" t="str">
            <v>RENOVACIÓN</v>
          </cell>
          <cell r="AC386" t="str">
            <v>X</v>
          </cell>
          <cell r="AM386">
            <v>0</v>
          </cell>
          <cell r="AN386">
            <v>0</v>
          </cell>
          <cell r="AO386">
            <v>0</v>
          </cell>
          <cell r="AP386">
            <v>853131.07</v>
          </cell>
          <cell r="AQ386">
            <v>0</v>
          </cell>
          <cell r="AT386">
            <v>0</v>
          </cell>
        </row>
        <row r="387">
          <cell r="P387" t="str">
            <v>0003</v>
          </cell>
          <cell r="X387" t="str">
            <v>RENOVACIÓN</v>
          </cell>
          <cell r="AA387" t="str">
            <v>X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T387">
            <v>0</v>
          </cell>
        </row>
        <row r="388">
          <cell r="P388" t="str">
            <v>9015</v>
          </cell>
          <cell r="X388" t="str">
            <v>RENOVACIÓN</v>
          </cell>
          <cell r="AD388" t="str">
            <v>X</v>
          </cell>
          <cell r="AM388">
            <v>201595.07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T388">
            <v>201595.07</v>
          </cell>
        </row>
        <row r="389">
          <cell r="P389" t="str">
            <v>9015</v>
          </cell>
          <cell r="X389" t="str">
            <v>RENOVACIÓN</v>
          </cell>
          <cell r="AD389" t="str">
            <v>X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T389">
            <v>0</v>
          </cell>
        </row>
        <row r="390">
          <cell r="P390" t="str">
            <v>9087</v>
          </cell>
          <cell r="X390" t="str">
            <v>RENOVACIÓN</v>
          </cell>
          <cell r="AA390" t="str">
            <v>X</v>
          </cell>
          <cell r="AB390" t="str">
            <v>X</v>
          </cell>
          <cell r="AC390" t="str">
            <v>X</v>
          </cell>
          <cell r="AD390" t="str">
            <v>X</v>
          </cell>
          <cell r="AM390">
            <v>255000.00000000041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T390">
            <v>63750.000000000102</v>
          </cell>
        </row>
        <row r="391">
          <cell r="P391" t="str">
            <v>0010</v>
          </cell>
          <cell r="X391" t="str">
            <v>RENOVACIÓN</v>
          </cell>
          <cell r="AD391" t="str">
            <v>X</v>
          </cell>
          <cell r="AM391">
            <v>1578764.5120000001</v>
          </cell>
          <cell r="AN391">
            <v>882267.62800000003</v>
          </cell>
          <cell r="AO391">
            <v>0</v>
          </cell>
          <cell r="AP391">
            <v>0</v>
          </cell>
          <cell r="AQ391">
            <v>500000</v>
          </cell>
          <cell r="AT391">
            <v>1578764.5120000001</v>
          </cell>
        </row>
        <row r="392">
          <cell r="P392" t="str">
            <v>9020</v>
          </cell>
          <cell r="X392" t="str">
            <v>RENOVACIÓN</v>
          </cell>
          <cell r="AB392" t="str">
            <v>X</v>
          </cell>
          <cell r="AM392">
            <v>200000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T392">
            <v>200000</v>
          </cell>
        </row>
        <row r="393">
          <cell r="P393" t="str">
            <v>0003</v>
          </cell>
          <cell r="X393" t="str">
            <v>RENOVACIÓN</v>
          </cell>
          <cell r="AE393" t="str">
            <v>X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T393">
            <v>0</v>
          </cell>
        </row>
        <row r="394">
          <cell r="P394" t="str">
            <v>4009</v>
          </cell>
          <cell r="X394" t="str">
            <v>UPGRADE</v>
          </cell>
          <cell r="AA394" t="str">
            <v>X</v>
          </cell>
          <cell r="AB394" t="str">
            <v>X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T394">
            <v>0</v>
          </cell>
        </row>
        <row r="395">
          <cell r="P395" t="str">
            <v>0010</v>
          </cell>
          <cell r="X395" t="str">
            <v>N/A</v>
          </cell>
          <cell r="AE395" t="str">
            <v>X</v>
          </cell>
          <cell r="AM395">
            <v>181500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T395">
            <v>181500</v>
          </cell>
        </row>
        <row r="396">
          <cell r="P396" t="str">
            <v>0010</v>
          </cell>
          <cell r="X396" t="str">
            <v>RENOVACIÓN</v>
          </cell>
          <cell r="AA396" t="str">
            <v>X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T396">
            <v>0</v>
          </cell>
        </row>
        <row r="397">
          <cell r="P397" t="str">
            <v>3005</v>
          </cell>
          <cell r="X397" t="str">
            <v>RENOVACIÓN</v>
          </cell>
          <cell r="AD397" t="str">
            <v>X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T397">
            <v>0</v>
          </cell>
        </row>
        <row r="398">
          <cell r="P398" t="str">
            <v>0001</v>
          </cell>
          <cell r="X398" t="str">
            <v>UPGRADE</v>
          </cell>
          <cell r="AC398" t="str">
            <v>X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T398">
            <v>0</v>
          </cell>
        </row>
        <row r="399">
          <cell r="P399" t="str">
            <v>3032</v>
          </cell>
          <cell r="X399" t="str">
            <v>RENOVACIÓN</v>
          </cell>
          <cell r="AD399" t="str">
            <v>X</v>
          </cell>
          <cell r="AM399">
            <v>263538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T399">
            <v>263538</v>
          </cell>
        </row>
        <row r="400">
          <cell r="P400" t="str">
            <v>3032</v>
          </cell>
          <cell r="X400" t="str">
            <v>RENOVACIÓN</v>
          </cell>
          <cell r="AD400" t="str">
            <v>X</v>
          </cell>
          <cell r="AM400">
            <v>102487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T400">
            <v>102487</v>
          </cell>
        </row>
        <row r="401">
          <cell r="P401" t="str">
            <v>0009</v>
          </cell>
          <cell r="X401" t="str">
            <v>N/A</v>
          </cell>
          <cell r="AC401" t="str">
            <v>X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T401">
            <v>0</v>
          </cell>
        </row>
        <row r="402">
          <cell r="P402" t="str">
            <v>0003</v>
          </cell>
          <cell r="X402" t="str">
            <v>RENOVACIÓN</v>
          </cell>
          <cell r="AA402" t="str">
            <v>X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T402">
            <v>0</v>
          </cell>
        </row>
        <row r="403">
          <cell r="P403" t="str">
            <v>4015</v>
          </cell>
          <cell r="X403" t="str">
            <v>RENOVACIÓN</v>
          </cell>
          <cell r="AA403" t="str">
            <v>X</v>
          </cell>
          <cell r="AM403">
            <v>0</v>
          </cell>
          <cell r="AN403">
            <v>22989424.995899998</v>
          </cell>
          <cell r="AO403">
            <v>28123425</v>
          </cell>
          <cell r="AP403">
            <v>28123425</v>
          </cell>
          <cell r="AQ403">
            <v>30662425.004099999</v>
          </cell>
          <cell r="AT403">
            <v>0</v>
          </cell>
        </row>
        <row r="404">
          <cell r="P404" t="str">
            <v>4006</v>
          </cell>
          <cell r="X404" t="str">
            <v>RENOVACIÓN</v>
          </cell>
          <cell r="AB404" t="str">
            <v>X</v>
          </cell>
          <cell r="AM404">
            <v>396100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T404">
            <v>396100</v>
          </cell>
        </row>
        <row r="405">
          <cell r="P405" t="str">
            <v>0001</v>
          </cell>
          <cell r="X405" t="str">
            <v>RENOVACIÓN</v>
          </cell>
          <cell r="AA405" t="str">
            <v>X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T405">
            <v>0</v>
          </cell>
        </row>
        <row r="406">
          <cell r="P406" t="str">
            <v>0001</v>
          </cell>
          <cell r="X406" t="str">
            <v>RENOVACIÓN</v>
          </cell>
          <cell r="AA406" t="str">
            <v>X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T406">
            <v>0</v>
          </cell>
        </row>
        <row r="407">
          <cell r="P407" t="str">
            <v>0005</v>
          </cell>
          <cell r="X407" t="str">
            <v>RENOVACIÓN</v>
          </cell>
          <cell r="AA407" t="str">
            <v>X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T407">
            <v>0</v>
          </cell>
        </row>
        <row r="408">
          <cell r="P408" t="str">
            <v>0003</v>
          </cell>
          <cell r="X408" t="str">
            <v>RENOVACIÓN</v>
          </cell>
          <cell r="AA408" t="str">
            <v>X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T408">
            <v>0</v>
          </cell>
        </row>
        <row r="409">
          <cell r="P409" t="str">
            <v>4072</v>
          </cell>
          <cell r="X409" t="str">
            <v>RENOVACIÓN</v>
          </cell>
          <cell r="AA409" t="str">
            <v>X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T409">
            <v>0</v>
          </cell>
        </row>
        <row r="410">
          <cell r="P410" t="str">
            <v>0003</v>
          </cell>
          <cell r="X410" t="str">
            <v>RENOVACIÓN</v>
          </cell>
          <cell r="AA410" t="str">
            <v>X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T410">
            <v>0</v>
          </cell>
        </row>
        <row r="411">
          <cell r="P411" t="str">
            <v>4006</v>
          </cell>
          <cell r="X411" t="str">
            <v>RENOVACIÓN</v>
          </cell>
          <cell r="AB411" t="str">
            <v>X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T411">
            <v>0</v>
          </cell>
        </row>
        <row r="412">
          <cell r="P412" t="str">
            <v>0001</v>
          </cell>
          <cell r="X412" t="str">
            <v>RENOVACIÓN</v>
          </cell>
          <cell r="AA412" t="str">
            <v>X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T412">
            <v>0</v>
          </cell>
        </row>
        <row r="413">
          <cell r="P413" t="str">
            <v>0002</v>
          </cell>
          <cell r="X413" t="str">
            <v>RENOVACIÓN</v>
          </cell>
          <cell r="AC413" t="str">
            <v>X</v>
          </cell>
          <cell r="AD413" t="str">
            <v>X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T413">
            <v>0</v>
          </cell>
        </row>
        <row r="414">
          <cell r="P414" t="str">
            <v>4032</v>
          </cell>
          <cell r="X414" t="str">
            <v>RENOVACIÓN</v>
          </cell>
          <cell r="AA414" t="str">
            <v>X</v>
          </cell>
          <cell r="AM414">
            <v>0</v>
          </cell>
          <cell r="AN414">
            <v>15.584800000000001</v>
          </cell>
          <cell r="AO414">
            <v>15.584800000000001</v>
          </cell>
          <cell r="AP414">
            <v>15.584800000000001</v>
          </cell>
          <cell r="AQ414">
            <v>15.584800000000001</v>
          </cell>
          <cell r="AT414">
            <v>0</v>
          </cell>
        </row>
        <row r="415">
          <cell r="P415" t="str">
            <v>0001</v>
          </cell>
          <cell r="X415" t="str">
            <v>RENOVACIÓN</v>
          </cell>
          <cell r="AA415" t="str">
            <v>X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T415">
            <v>0</v>
          </cell>
        </row>
        <row r="416">
          <cell r="P416" t="str">
            <v>9013</v>
          </cell>
          <cell r="X416" t="str">
            <v>RENOVACIÓN</v>
          </cell>
          <cell r="AD416" t="str">
            <v>X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T416">
            <v>0</v>
          </cell>
        </row>
        <row r="417">
          <cell r="P417" t="str">
            <v>9013</v>
          </cell>
          <cell r="X417" t="str">
            <v>RENOVACIÓN</v>
          </cell>
          <cell r="AD417" t="str">
            <v>X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953448.47</v>
          </cell>
          <cell r="AT417">
            <v>0</v>
          </cell>
        </row>
        <row r="418">
          <cell r="P418" t="str">
            <v>4003</v>
          </cell>
          <cell r="X418" t="str">
            <v>UPGRADE</v>
          </cell>
          <cell r="AD418" t="str">
            <v>X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T418">
            <v>0</v>
          </cell>
        </row>
        <row r="419">
          <cell r="P419" t="str">
            <v>0002</v>
          </cell>
          <cell r="X419" t="str">
            <v>RENOVACIÓN</v>
          </cell>
          <cell r="AC419" t="str">
            <v>X</v>
          </cell>
          <cell r="AD419" t="str">
            <v>X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T419">
            <v>0</v>
          </cell>
        </row>
        <row r="420">
          <cell r="P420" t="str">
            <v>4009</v>
          </cell>
          <cell r="X420" t="str">
            <v>UPGRADE</v>
          </cell>
          <cell r="AA420" t="str">
            <v>X</v>
          </cell>
          <cell r="AB420" t="str">
            <v>X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T420">
            <v>0</v>
          </cell>
        </row>
        <row r="421">
          <cell r="P421" t="str">
            <v>4009</v>
          </cell>
          <cell r="X421" t="str">
            <v>UPGRADE</v>
          </cell>
          <cell r="AA421" t="str">
            <v>X</v>
          </cell>
          <cell r="AB421" t="str">
            <v>X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T421">
            <v>0</v>
          </cell>
        </row>
        <row r="422">
          <cell r="P422" t="str">
            <v>4009</v>
          </cell>
          <cell r="X422" t="str">
            <v>UPGRADE</v>
          </cell>
          <cell r="AA422" t="str">
            <v>X</v>
          </cell>
          <cell r="AB422" t="str">
            <v>X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T422">
            <v>0</v>
          </cell>
        </row>
        <row r="423">
          <cell r="P423" t="str">
            <v>4009</v>
          </cell>
          <cell r="X423" t="str">
            <v>UPGRADE</v>
          </cell>
          <cell r="AA423" t="str">
            <v>X</v>
          </cell>
          <cell r="AB423" t="str">
            <v>X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T423">
            <v>0</v>
          </cell>
        </row>
        <row r="424">
          <cell r="P424" t="str">
            <v>4002</v>
          </cell>
          <cell r="X424" t="str">
            <v>RENOVACIÓN</v>
          </cell>
          <cell r="AD424" t="str">
            <v>X</v>
          </cell>
          <cell r="AM424">
            <v>78115.211300756739</v>
          </cell>
          <cell r="AN424">
            <v>242337.2174723995</v>
          </cell>
          <cell r="AO424">
            <v>264342.49160011363</v>
          </cell>
          <cell r="AP424">
            <v>930125.07962673006</v>
          </cell>
          <cell r="AQ424">
            <v>0</v>
          </cell>
          <cell r="AT424">
            <v>78115.211300756739</v>
          </cell>
        </row>
        <row r="425">
          <cell r="P425" t="str">
            <v>4015</v>
          </cell>
          <cell r="X425" t="str">
            <v>RENOVACIÓN</v>
          </cell>
          <cell r="AB425" t="str">
            <v>X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46865.7</v>
          </cell>
          <cell r="AT425">
            <v>0</v>
          </cell>
        </row>
        <row r="426">
          <cell r="P426" t="str">
            <v>0003</v>
          </cell>
          <cell r="X426" t="str">
            <v>RENOVACIÓN</v>
          </cell>
          <cell r="AA426" t="str">
            <v>X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T426">
            <v>0</v>
          </cell>
        </row>
        <row r="427">
          <cell r="P427" t="str">
            <v>0003</v>
          </cell>
          <cell r="X427" t="str">
            <v>RENOVACIÓN</v>
          </cell>
          <cell r="AA427" t="str">
            <v>X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T427">
            <v>0</v>
          </cell>
        </row>
        <row r="428">
          <cell r="P428" t="str">
            <v>4002</v>
          </cell>
          <cell r="X428" t="str">
            <v>RENOVACIÓN</v>
          </cell>
          <cell r="AA428" t="str">
            <v>X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T428">
            <v>0</v>
          </cell>
        </row>
        <row r="429">
          <cell r="P429" t="str">
            <v>0001</v>
          </cell>
          <cell r="X429" t="str">
            <v>RENOVACIÓN</v>
          </cell>
          <cell r="AA429" t="str">
            <v>X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T429">
            <v>0</v>
          </cell>
        </row>
        <row r="430">
          <cell r="P430" t="str">
            <v>0003</v>
          </cell>
          <cell r="X430" t="str">
            <v>RENOVACIÓN</v>
          </cell>
          <cell r="AA430" t="str">
            <v>X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T430">
            <v>0</v>
          </cell>
        </row>
        <row r="431">
          <cell r="P431" t="str">
            <v>4002</v>
          </cell>
          <cell r="X431" t="str">
            <v>RENOVACIÓN</v>
          </cell>
          <cell r="AA431" t="str">
            <v>X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T431">
            <v>0</v>
          </cell>
        </row>
        <row r="432">
          <cell r="P432" t="str">
            <v>9020</v>
          </cell>
          <cell r="X432" t="str">
            <v>RENOVACIÓN</v>
          </cell>
          <cell r="AA432" t="str">
            <v>X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T432">
            <v>0</v>
          </cell>
        </row>
        <row r="433">
          <cell r="P433" t="str">
            <v>9020</v>
          </cell>
          <cell r="X433" t="str">
            <v>RENOVACIÓN</v>
          </cell>
          <cell r="AA433" t="str">
            <v>X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T433">
            <v>0</v>
          </cell>
        </row>
        <row r="434">
          <cell r="P434" t="str">
            <v>0003</v>
          </cell>
          <cell r="X434" t="str">
            <v>RENOVACIÓN</v>
          </cell>
          <cell r="AA434" t="str">
            <v>X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T434">
            <v>0</v>
          </cell>
        </row>
        <row r="435">
          <cell r="P435" t="str">
            <v>0001</v>
          </cell>
          <cell r="X435" t="str">
            <v>RENOVACIÓN</v>
          </cell>
          <cell r="AA435" t="str">
            <v>X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T435">
            <v>0</v>
          </cell>
        </row>
        <row r="436">
          <cell r="P436" t="str">
            <v>0003</v>
          </cell>
          <cell r="X436" t="str">
            <v>RENOVACIÓN</v>
          </cell>
          <cell r="AA436" t="str">
            <v>X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T436">
            <v>0</v>
          </cell>
        </row>
        <row r="437">
          <cell r="P437" t="str">
            <v>0003</v>
          </cell>
          <cell r="X437" t="str">
            <v>RENOVACIÓN</v>
          </cell>
          <cell r="AD437" t="str">
            <v>X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T437">
            <v>0</v>
          </cell>
        </row>
        <row r="438">
          <cell r="P438" t="str">
            <v>9013</v>
          </cell>
          <cell r="X438" t="str">
            <v>RENOVACIÓN</v>
          </cell>
          <cell r="AD438" t="str">
            <v>X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T438">
            <v>0</v>
          </cell>
        </row>
        <row r="439">
          <cell r="P439" t="str">
            <v>4002</v>
          </cell>
          <cell r="X439" t="str">
            <v>RENOVACIÓN</v>
          </cell>
          <cell r="AD439" t="str">
            <v>X</v>
          </cell>
          <cell r="AM439">
            <v>0</v>
          </cell>
          <cell r="AN439">
            <v>181500</v>
          </cell>
          <cell r="AO439">
            <v>181500</v>
          </cell>
          <cell r="AP439">
            <v>181500</v>
          </cell>
          <cell r="AQ439">
            <v>181500</v>
          </cell>
          <cell r="AT439">
            <v>0</v>
          </cell>
        </row>
        <row r="440">
          <cell r="P440" t="str">
            <v>0001</v>
          </cell>
          <cell r="X440" t="str">
            <v>RENOVACIÓN</v>
          </cell>
          <cell r="AA440" t="str">
            <v>X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T440">
            <v>0</v>
          </cell>
        </row>
        <row r="441">
          <cell r="P441" t="str">
            <v>9020</v>
          </cell>
          <cell r="AA441" t="str">
            <v>X</v>
          </cell>
          <cell r="AB441" t="str">
            <v>X</v>
          </cell>
          <cell r="AC441" t="str">
            <v>X</v>
          </cell>
          <cell r="AD441" t="str">
            <v>X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T441">
            <v>0</v>
          </cell>
        </row>
        <row r="442">
          <cell r="P442" t="str">
            <v>4002</v>
          </cell>
          <cell r="X442" t="str">
            <v>RENOVACIÓN</v>
          </cell>
          <cell r="AA442" t="str">
            <v>X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T442">
            <v>0</v>
          </cell>
        </row>
        <row r="443">
          <cell r="P443" t="str">
            <v>4025</v>
          </cell>
          <cell r="X443" t="str">
            <v>RENOVACIÓN</v>
          </cell>
          <cell r="AA443" t="str">
            <v>X</v>
          </cell>
          <cell r="AB443" t="str">
            <v>X</v>
          </cell>
          <cell r="AC443" t="str">
            <v>X</v>
          </cell>
          <cell r="AD443" t="str">
            <v>X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T443">
            <v>0</v>
          </cell>
        </row>
        <row r="444">
          <cell r="P444" t="str">
            <v>4025</v>
          </cell>
          <cell r="X444" t="str">
            <v>RENOVACIÓN</v>
          </cell>
          <cell r="AA444" t="str">
            <v>X</v>
          </cell>
          <cell r="AB444" t="str">
            <v>X</v>
          </cell>
          <cell r="AC444" t="str">
            <v>X</v>
          </cell>
          <cell r="AD444" t="str">
            <v>X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T444">
            <v>0</v>
          </cell>
        </row>
        <row r="445">
          <cell r="P445" t="str">
            <v>4002</v>
          </cell>
          <cell r="X445" t="str">
            <v>RENOVACIÓN</v>
          </cell>
          <cell r="AD445" t="str">
            <v>X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T445">
            <v>0</v>
          </cell>
        </row>
        <row r="446">
          <cell r="P446" t="str">
            <v>0010</v>
          </cell>
          <cell r="X446" t="str">
            <v>RENOVACIÓN</v>
          </cell>
          <cell r="AE446" t="str">
            <v>X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T446">
            <v>0</v>
          </cell>
        </row>
        <row r="447">
          <cell r="P447" t="str">
            <v>3007</v>
          </cell>
          <cell r="X447" t="str">
            <v>N/A</v>
          </cell>
          <cell r="AA447" t="str">
            <v>X</v>
          </cell>
          <cell r="AB447" t="str">
            <v>X</v>
          </cell>
          <cell r="AC447" t="str">
            <v>X</v>
          </cell>
          <cell r="AD447" t="str">
            <v>X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T447">
            <v>0</v>
          </cell>
        </row>
        <row r="448">
          <cell r="P448" t="str">
            <v>0009</v>
          </cell>
          <cell r="X448" t="str">
            <v>N/A</v>
          </cell>
          <cell r="AE448" t="str">
            <v>X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T448">
            <v>0</v>
          </cell>
        </row>
        <row r="449">
          <cell r="P449" t="str">
            <v>0009</v>
          </cell>
          <cell r="X449" t="str">
            <v>N/A</v>
          </cell>
          <cell r="AE449" t="str">
            <v>X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T449">
            <v>0</v>
          </cell>
        </row>
        <row r="450">
          <cell r="P450" t="str">
            <v>0009</v>
          </cell>
          <cell r="X450" t="str">
            <v>N/A</v>
          </cell>
          <cell r="AE450" t="str">
            <v>X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T450">
            <v>0</v>
          </cell>
        </row>
        <row r="451">
          <cell r="P451" t="str">
            <v>9014</v>
          </cell>
          <cell r="X451" t="str">
            <v>UPGRADE</v>
          </cell>
          <cell r="AD451" t="str">
            <v>X</v>
          </cell>
          <cell r="AM451">
            <v>121000</v>
          </cell>
          <cell r="AN451">
            <v>121000</v>
          </cell>
          <cell r="AO451">
            <v>0</v>
          </cell>
          <cell r="AP451">
            <v>0</v>
          </cell>
          <cell r="AQ451">
            <v>0</v>
          </cell>
          <cell r="AT451">
            <v>121000</v>
          </cell>
        </row>
        <row r="452">
          <cell r="P452" t="str">
            <v>0001</v>
          </cell>
          <cell r="X452" t="str">
            <v>N/A</v>
          </cell>
          <cell r="AE452" t="str">
            <v>X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T452">
            <v>0</v>
          </cell>
        </row>
        <row r="453">
          <cell r="P453" t="str">
            <v>4002</v>
          </cell>
          <cell r="X453" t="str">
            <v>RENOVACIÓN</v>
          </cell>
          <cell r="AE453" t="str">
            <v>X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T453">
            <v>0</v>
          </cell>
        </row>
        <row r="454">
          <cell r="P454" t="str">
            <v>0010</v>
          </cell>
          <cell r="X454" t="str">
            <v>N/A</v>
          </cell>
          <cell r="AE454" t="str">
            <v>X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T454">
            <v>0</v>
          </cell>
        </row>
        <row r="455">
          <cell r="P455" t="str">
            <v>0008</v>
          </cell>
          <cell r="X455" t="str">
            <v>N/A</v>
          </cell>
          <cell r="AE455" t="str">
            <v>X</v>
          </cell>
          <cell r="AM455">
            <v>0</v>
          </cell>
          <cell r="AN455">
            <v>0</v>
          </cell>
          <cell r="AO455">
            <v>0</v>
          </cell>
          <cell r="AP455">
            <v>1915.1637999999998</v>
          </cell>
          <cell r="AQ455">
            <v>0</v>
          </cell>
          <cell r="AT455">
            <v>0</v>
          </cell>
        </row>
        <row r="456">
          <cell r="P456" t="str">
            <v>0010</v>
          </cell>
          <cell r="X456" t="str">
            <v>N/A</v>
          </cell>
          <cell r="AE456" t="str">
            <v>X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T456">
            <v>0</v>
          </cell>
        </row>
        <row r="457">
          <cell r="P457" t="str">
            <v>0010</v>
          </cell>
          <cell r="X457" t="str">
            <v>N/A</v>
          </cell>
          <cell r="AE457" t="str">
            <v>X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T457">
            <v>0</v>
          </cell>
        </row>
        <row r="458">
          <cell r="P458" t="str">
            <v>0008</v>
          </cell>
          <cell r="X458" t="str">
            <v>N/A</v>
          </cell>
          <cell r="AE458" t="str">
            <v>X</v>
          </cell>
          <cell r="AM458">
            <v>14520</v>
          </cell>
          <cell r="AN458">
            <v>55885.955399999999</v>
          </cell>
          <cell r="AO458">
            <v>0</v>
          </cell>
          <cell r="AP458">
            <v>0</v>
          </cell>
          <cell r="AQ458">
            <v>0</v>
          </cell>
          <cell r="AT458">
            <v>14520</v>
          </cell>
        </row>
        <row r="459">
          <cell r="P459" t="str">
            <v>0005</v>
          </cell>
          <cell r="X459" t="str">
            <v>N/A</v>
          </cell>
          <cell r="AE459" t="str">
            <v>X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T459">
            <v>0</v>
          </cell>
        </row>
        <row r="460">
          <cell r="P460" t="str">
            <v>9020</v>
          </cell>
          <cell r="X460" t="str">
            <v>N/A</v>
          </cell>
          <cell r="AE460" t="str">
            <v>X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T460">
            <v>0</v>
          </cell>
        </row>
        <row r="461">
          <cell r="P461" t="str">
            <v>0001</v>
          </cell>
          <cell r="X461" t="str">
            <v>N/A</v>
          </cell>
          <cell r="AE461" t="str">
            <v>X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T461">
            <v>0</v>
          </cell>
        </row>
        <row r="462">
          <cell r="P462" t="str">
            <v>0008</v>
          </cell>
          <cell r="X462" t="str">
            <v>N/A</v>
          </cell>
          <cell r="AE462" t="str">
            <v>X</v>
          </cell>
          <cell r="AM462">
            <v>0</v>
          </cell>
          <cell r="AN462">
            <v>0</v>
          </cell>
          <cell r="AO462">
            <v>0</v>
          </cell>
          <cell r="AP462">
            <v>3651.7799999999997</v>
          </cell>
          <cell r="AQ462">
            <v>0</v>
          </cell>
          <cell r="AT462">
            <v>0</v>
          </cell>
        </row>
        <row r="463">
          <cell r="P463" t="str">
            <v>9014</v>
          </cell>
          <cell r="X463" t="str">
            <v>RENOVACIÓN</v>
          </cell>
          <cell r="AD463" t="str">
            <v>X</v>
          </cell>
          <cell r="AM463">
            <v>96800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T463">
            <v>96800</v>
          </cell>
        </row>
        <row r="464">
          <cell r="P464" t="str">
            <v>9014</v>
          </cell>
          <cell r="X464" t="str">
            <v>RENOVACIÓN</v>
          </cell>
          <cell r="AD464" t="str">
            <v>X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T464">
            <v>0</v>
          </cell>
        </row>
        <row r="465">
          <cell r="P465" t="str">
            <v>9020</v>
          </cell>
          <cell r="X465" t="str">
            <v>N/A</v>
          </cell>
          <cell r="AE465" t="str">
            <v>X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T465">
            <v>0</v>
          </cell>
        </row>
        <row r="466">
          <cell r="P466" t="str">
            <v>0008</v>
          </cell>
          <cell r="X466" t="str">
            <v>N/A</v>
          </cell>
          <cell r="AE466" t="str">
            <v>X</v>
          </cell>
          <cell r="AM466">
            <v>0</v>
          </cell>
          <cell r="AN466">
            <v>0</v>
          </cell>
          <cell r="AO466">
            <v>0</v>
          </cell>
          <cell r="AP466">
            <v>13367.232999999998</v>
          </cell>
          <cell r="AQ466">
            <v>0</v>
          </cell>
          <cell r="AT466">
            <v>0</v>
          </cell>
        </row>
        <row r="467">
          <cell r="P467" t="str">
            <v>0005</v>
          </cell>
          <cell r="X467" t="str">
            <v>N/A</v>
          </cell>
          <cell r="AE467" t="str">
            <v>X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T467">
            <v>0</v>
          </cell>
        </row>
        <row r="468">
          <cell r="P468" t="str">
            <v>0009</v>
          </cell>
          <cell r="X468" t="str">
            <v>N/A</v>
          </cell>
          <cell r="AE468" t="str">
            <v>X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T468">
            <v>0</v>
          </cell>
        </row>
        <row r="469">
          <cell r="P469" t="str">
            <v>4006</v>
          </cell>
          <cell r="X469" t="str">
            <v>N/A</v>
          </cell>
          <cell r="AE469" t="str">
            <v>X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T469">
            <v>0</v>
          </cell>
        </row>
        <row r="470">
          <cell r="P470" t="str">
            <v>0009</v>
          </cell>
          <cell r="X470" t="str">
            <v>N/A</v>
          </cell>
          <cell r="AE470" t="str">
            <v>X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T470">
            <v>0</v>
          </cell>
        </row>
        <row r="471">
          <cell r="P471" t="str">
            <v>0009</v>
          </cell>
          <cell r="X471" t="str">
            <v>N/A</v>
          </cell>
          <cell r="AE471" t="str">
            <v>X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T471">
            <v>0</v>
          </cell>
        </row>
        <row r="472">
          <cell r="P472" t="str">
            <v>0009</v>
          </cell>
          <cell r="X472" t="str">
            <v>N/A</v>
          </cell>
          <cell r="AE472" t="str">
            <v>X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T472">
            <v>0</v>
          </cell>
        </row>
        <row r="473">
          <cell r="P473" t="str">
            <v>0001</v>
          </cell>
          <cell r="X473" t="str">
            <v>UPGRADE</v>
          </cell>
          <cell r="AC473" t="str">
            <v>X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T473">
            <v>0</v>
          </cell>
        </row>
        <row r="474">
          <cell r="P474" t="str">
            <v>0010</v>
          </cell>
          <cell r="X474" t="str">
            <v>N/A</v>
          </cell>
          <cell r="AE474" t="str">
            <v>X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T474">
            <v>0</v>
          </cell>
        </row>
        <row r="475">
          <cell r="P475" t="str">
            <v>0003</v>
          </cell>
          <cell r="X475" t="str">
            <v>UPGRADE</v>
          </cell>
          <cell r="AA475" t="str">
            <v>X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T475">
            <v>0</v>
          </cell>
        </row>
        <row r="476">
          <cell r="P476" t="str">
            <v>0008</v>
          </cell>
          <cell r="X476" t="str">
            <v>N/A</v>
          </cell>
          <cell r="AE476" t="str">
            <v>X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T476">
            <v>0</v>
          </cell>
        </row>
        <row r="477">
          <cell r="P477" t="str">
            <v>9020</v>
          </cell>
          <cell r="X477" t="str">
            <v>RENOVACIÓN</v>
          </cell>
          <cell r="AA477" t="str">
            <v>X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T477">
            <v>0</v>
          </cell>
        </row>
        <row r="478">
          <cell r="P478" t="str">
            <v>0003</v>
          </cell>
          <cell r="X478" t="str">
            <v>RENOVACIÓN</v>
          </cell>
          <cell r="AA478" t="str">
            <v>X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T478">
            <v>0</v>
          </cell>
        </row>
        <row r="479">
          <cell r="P479" t="str">
            <v>0003</v>
          </cell>
          <cell r="X479" t="str">
            <v>RENOVACIÓN</v>
          </cell>
          <cell r="AA479" t="str">
            <v>X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T479">
            <v>0</v>
          </cell>
        </row>
        <row r="480">
          <cell r="P480" t="str">
            <v>0003</v>
          </cell>
          <cell r="X480" t="str">
            <v>RENOVACIÓN</v>
          </cell>
          <cell r="AA480" t="str">
            <v>X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T480">
            <v>0</v>
          </cell>
        </row>
        <row r="481">
          <cell r="P481" t="str">
            <v>0003</v>
          </cell>
          <cell r="X481" t="str">
            <v>RENOVACIÓN</v>
          </cell>
          <cell r="AA481" t="str">
            <v>X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T481">
            <v>0</v>
          </cell>
        </row>
        <row r="482">
          <cell r="P482" t="str">
            <v>0008</v>
          </cell>
          <cell r="X482" t="str">
            <v>N/A</v>
          </cell>
          <cell r="AE482" t="str">
            <v>X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T482">
            <v>0</v>
          </cell>
        </row>
        <row r="483">
          <cell r="P483" t="str">
            <v>0008</v>
          </cell>
          <cell r="X483" t="str">
            <v>N/A</v>
          </cell>
          <cell r="AE483" t="str">
            <v>X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T483">
            <v>0</v>
          </cell>
        </row>
        <row r="484">
          <cell r="P484" t="str">
            <v>0008</v>
          </cell>
          <cell r="X484" t="str">
            <v>N/A</v>
          </cell>
          <cell r="AE484" t="str">
            <v>X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T484">
            <v>0</v>
          </cell>
        </row>
        <row r="485">
          <cell r="P485" t="str">
            <v>0008</v>
          </cell>
          <cell r="X485" t="str">
            <v>N/A</v>
          </cell>
          <cell r="AE485" t="str">
            <v>X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T485">
            <v>0</v>
          </cell>
        </row>
        <row r="486">
          <cell r="P486" t="str">
            <v>0008</v>
          </cell>
          <cell r="X486" t="str">
            <v>N/A</v>
          </cell>
          <cell r="AE486" t="str">
            <v>X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T486">
            <v>0</v>
          </cell>
        </row>
        <row r="487">
          <cell r="P487" t="str">
            <v>0008</v>
          </cell>
          <cell r="X487" t="str">
            <v>N/A</v>
          </cell>
          <cell r="AE487" t="str">
            <v>X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T487">
            <v>0</v>
          </cell>
        </row>
        <row r="488">
          <cell r="P488" t="str">
            <v>0008</v>
          </cell>
          <cell r="X488" t="str">
            <v>N/A</v>
          </cell>
          <cell r="AE488" t="str">
            <v>X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T488">
            <v>0</v>
          </cell>
        </row>
        <row r="489">
          <cell r="P489" t="str">
            <v>0008</v>
          </cell>
          <cell r="X489" t="str">
            <v>N/A</v>
          </cell>
          <cell r="AE489" t="str">
            <v>X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T489">
            <v>0</v>
          </cell>
        </row>
        <row r="490">
          <cell r="P490" t="str">
            <v>0008</v>
          </cell>
          <cell r="X490" t="str">
            <v>N/A</v>
          </cell>
          <cell r="AE490" t="str">
            <v>X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T490">
            <v>0</v>
          </cell>
        </row>
        <row r="491">
          <cell r="P491" t="str">
            <v>0008</v>
          </cell>
          <cell r="X491" t="str">
            <v>N/A</v>
          </cell>
          <cell r="AE491" t="str">
            <v>X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T491">
            <v>0</v>
          </cell>
        </row>
        <row r="492">
          <cell r="P492" t="str">
            <v>0008</v>
          </cell>
          <cell r="X492" t="str">
            <v>N/A</v>
          </cell>
          <cell r="AE492" t="str">
            <v>X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T492">
            <v>0</v>
          </cell>
        </row>
        <row r="493">
          <cell r="P493" t="str">
            <v>0008</v>
          </cell>
          <cell r="X493" t="str">
            <v>N/A</v>
          </cell>
          <cell r="AE493" t="str">
            <v>X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T493">
            <v>0</v>
          </cell>
        </row>
        <row r="494">
          <cell r="P494" t="str">
            <v>0008</v>
          </cell>
          <cell r="X494" t="str">
            <v>N/A</v>
          </cell>
          <cell r="AE494" t="str">
            <v>X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T494">
            <v>0</v>
          </cell>
        </row>
        <row r="495">
          <cell r="P495" t="str">
            <v>0008</v>
          </cell>
          <cell r="X495" t="str">
            <v>N/A</v>
          </cell>
          <cell r="AE495" t="str">
            <v>X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T495">
            <v>0</v>
          </cell>
        </row>
        <row r="496">
          <cell r="P496" t="str">
            <v>0008</v>
          </cell>
          <cell r="X496" t="str">
            <v>N/A</v>
          </cell>
          <cell r="AE496" t="str">
            <v>X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T496">
            <v>0</v>
          </cell>
        </row>
        <row r="497">
          <cell r="P497" t="str">
            <v>0008</v>
          </cell>
          <cell r="X497" t="str">
            <v>N/A</v>
          </cell>
          <cell r="AE497" t="str">
            <v>X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T497">
            <v>0</v>
          </cell>
        </row>
        <row r="498">
          <cell r="P498" t="str">
            <v>0008</v>
          </cell>
          <cell r="X498" t="str">
            <v>N/A</v>
          </cell>
          <cell r="AE498" t="str">
            <v>X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T498">
            <v>0</v>
          </cell>
        </row>
        <row r="499">
          <cell r="P499" t="str">
            <v>0008</v>
          </cell>
          <cell r="X499" t="str">
            <v>N/A</v>
          </cell>
          <cell r="AE499" t="str">
            <v>X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T499">
            <v>0</v>
          </cell>
        </row>
        <row r="500">
          <cell r="P500" t="str">
            <v>0008</v>
          </cell>
          <cell r="X500" t="str">
            <v>N/A</v>
          </cell>
          <cell r="AE500" t="str">
            <v>X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T500">
            <v>0</v>
          </cell>
        </row>
        <row r="501">
          <cell r="P501" t="str">
            <v>0008</v>
          </cell>
          <cell r="X501" t="str">
            <v>N/A</v>
          </cell>
          <cell r="AE501" t="str">
            <v>X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T501">
            <v>0</v>
          </cell>
        </row>
        <row r="502">
          <cell r="P502" t="str">
            <v>0008</v>
          </cell>
          <cell r="X502" t="str">
            <v>N/A</v>
          </cell>
          <cell r="AE502" t="str">
            <v>X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T502">
            <v>0</v>
          </cell>
        </row>
        <row r="503">
          <cell r="P503" t="str">
            <v>0008</v>
          </cell>
          <cell r="X503" t="str">
            <v>N/A</v>
          </cell>
          <cell r="AE503" t="str">
            <v>X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T503">
            <v>0</v>
          </cell>
        </row>
        <row r="504">
          <cell r="P504" t="str">
            <v>0008</v>
          </cell>
          <cell r="X504" t="str">
            <v>N/A</v>
          </cell>
          <cell r="AE504" t="str">
            <v>X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T504">
            <v>0</v>
          </cell>
        </row>
        <row r="505">
          <cell r="P505" t="str">
            <v>0008</v>
          </cell>
          <cell r="X505" t="str">
            <v>N/A</v>
          </cell>
          <cell r="AE505" t="str">
            <v>X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T505">
            <v>0</v>
          </cell>
        </row>
        <row r="506">
          <cell r="P506" t="str">
            <v>0008</v>
          </cell>
          <cell r="X506" t="str">
            <v>N/A</v>
          </cell>
          <cell r="AE506" t="str">
            <v>X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T506">
            <v>0</v>
          </cell>
        </row>
        <row r="507">
          <cell r="P507" t="str">
            <v>0008</v>
          </cell>
          <cell r="X507" t="str">
            <v>N/A</v>
          </cell>
          <cell r="AE507" t="str">
            <v>X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T507">
            <v>0</v>
          </cell>
        </row>
        <row r="508">
          <cell r="P508" t="str">
            <v>0008</v>
          </cell>
          <cell r="X508" t="str">
            <v>N/A</v>
          </cell>
          <cell r="AE508" t="str">
            <v>X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T508">
            <v>0</v>
          </cell>
        </row>
        <row r="509">
          <cell r="P509" t="str">
            <v>0008</v>
          </cell>
          <cell r="X509" t="str">
            <v>N/A</v>
          </cell>
          <cell r="AE509" t="str">
            <v>X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T509">
            <v>0</v>
          </cell>
        </row>
        <row r="510">
          <cell r="P510" t="str">
            <v>0008</v>
          </cell>
          <cell r="X510" t="str">
            <v>N/A</v>
          </cell>
          <cell r="AE510" t="str">
            <v>X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T510">
            <v>0</v>
          </cell>
        </row>
        <row r="511">
          <cell r="P511" t="str">
            <v>0008</v>
          </cell>
          <cell r="X511" t="str">
            <v>N/A</v>
          </cell>
          <cell r="AE511" t="str">
            <v>X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T511">
            <v>0</v>
          </cell>
        </row>
        <row r="512">
          <cell r="P512" t="str">
            <v>0008</v>
          </cell>
          <cell r="X512" t="str">
            <v>N/A</v>
          </cell>
          <cell r="AE512" t="str">
            <v>X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T512">
            <v>0</v>
          </cell>
        </row>
        <row r="513">
          <cell r="P513" t="str">
            <v>0008</v>
          </cell>
          <cell r="X513" t="str">
            <v>N/A</v>
          </cell>
          <cell r="AE513" t="str">
            <v>X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T513">
            <v>0</v>
          </cell>
        </row>
        <row r="514">
          <cell r="P514" t="str">
            <v>0008</v>
          </cell>
          <cell r="X514" t="str">
            <v>N/A</v>
          </cell>
          <cell r="AE514" t="str">
            <v>X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T514">
            <v>0</v>
          </cell>
        </row>
        <row r="515">
          <cell r="P515" t="str">
            <v>0008</v>
          </cell>
          <cell r="X515" t="str">
            <v>N/A</v>
          </cell>
          <cell r="AE515" t="str">
            <v>X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T515">
            <v>0</v>
          </cell>
        </row>
        <row r="516">
          <cell r="P516" t="str">
            <v>0008</v>
          </cell>
          <cell r="X516" t="str">
            <v>N/A</v>
          </cell>
          <cell r="AE516" t="str">
            <v>X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T516">
            <v>0</v>
          </cell>
        </row>
        <row r="517">
          <cell r="P517" t="str">
            <v>0008</v>
          </cell>
          <cell r="X517" t="str">
            <v>N/A</v>
          </cell>
          <cell r="AE517" t="str">
            <v>X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T517">
            <v>0</v>
          </cell>
        </row>
        <row r="518">
          <cell r="P518" t="str">
            <v>0008</v>
          </cell>
          <cell r="X518" t="str">
            <v>N/A</v>
          </cell>
          <cell r="AE518" t="str">
            <v>X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T518">
            <v>0</v>
          </cell>
        </row>
        <row r="519">
          <cell r="P519" t="str">
            <v>0008</v>
          </cell>
          <cell r="X519" t="str">
            <v>N/A</v>
          </cell>
          <cell r="AE519" t="str">
            <v>X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T519">
            <v>0</v>
          </cell>
        </row>
        <row r="520">
          <cell r="P520" t="str">
            <v>0008</v>
          </cell>
          <cell r="X520" t="str">
            <v>N/A</v>
          </cell>
          <cell r="AE520" t="str">
            <v>X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T520">
            <v>0</v>
          </cell>
        </row>
        <row r="521">
          <cell r="P521" t="str">
            <v>0008</v>
          </cell>
          <cell r="X521" t="str">
            <v>N/A</v>
          </cell>
          <cell r="AE521" t="str">
            <v>X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T521">
            <v>0</v>
          </cell>
        </row>
        <row r="522">
          <cell r="P522" t="str">
            <v>0008</v>
          </cell>
          <cell r="X522" t="str">
            <v>N/A</v>
          </cell>
          <cell r="AE522" t="str">
            <v>X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T522">
            <v>0</v>
          </cell>
        </row>
        <row r="523">
          <cell r="P523" t="str">
            <v>0008</v>
          </cell>
          <cell r="X523" t="str">
            <v>N/A</v>
          </cell>
          <cell r="AE523" t="str">
            <v>X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T523">
            <v>0</v>
          </cell>
        </row>
        <row r="524">
          <cell r="P524" t="str">
            <v>0008</v>
          </cell>
          <cell r="X524" t="str">
            <v>N/A</v>
          </cell>
          <cell r="AE524" t="str">
            <v>X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T524">
            <v>0</v>
          </cell>
        </row>
        <row r="525">
          <cell r="P525" t="str">
            <v>0008</v>
          </cell>
          <cell r="X525" t="str">
            <v>N/A</v>
          </cell>
          <cell r="AE525" t="str">
            <v>X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T525">
            <v>0</v>
          </cell>
        </row>
        <row r="526">
          <cell r="P526" t="str">
            <v>0008</v>
          </cell>
          <cell r="X526" t="str">
            <v>N/A</v>
          </cell>
          <cell r="AE526" t="str">
            <v>X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T526">
            <v>0</v>
          </cell>
        </row>
        <row r="527">
          <cell r="P527" t="str">
            <v>0008</v>
          </cell>
          <cell r="X527" t="str">
            <v>N/A</v>
          </cell>
          <cell r="AE527" t="str">
            <v>X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T527">
            <v>0</v>
          </cell>
        </row>
        <row r="528">
          <cell r="P528" t="str">
            <v>0008</v>
          </cell>
          <cell r="X528" t="str">
            <v>N/A</v>
          </cell>
          <cell r="AE528" t="str">
            <v>X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T528">
            <v>0</v>
          </cell>
        </row>
        <row r="529">
          <cell r="P529" t="str">
            <v>0010</v>
          </cell>
          <cell r="X529" t="str">
            <v>N/A</v>
          </cell>
          <cell r="AE529" t="str">
            <v>X</v>
          </cell>
          <cell r="AM529">
            <v>123420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T529">
            <v>123420</v>
          </cell>
        </row>
        <row r="530">
          <cell r="P530" t="str">
            <v>4005</v>
          </cell>
          <cell r="X530" t="str">
            <v>UPGRADE</v>
          </cell>
          <cell r="AC530" t="str">
            <v>X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T530">
            <v>0</v>
          </cell>
        </row>
        <row r="531">
          <cell r="P531" t="str">
            <v>4002</v>
          </cell>
          <cell r="X531" t="str">
            <v>UPGRADE</v>
          </cell>
          <cell r="AD531" t="str">
            <v>X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T531">
            <v>0</v>
          </cell>
        </row>
        <row r="532">
          <cell r="P532" t="str">
            <v>4002</v>
          </cell>
          <cell r="X532" t="str">
            <v>UPGRADE</v>
          </cell>
          <cell r="AD532" t="str">
            <v>X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T532">
            <v>0</v>
          </cell>
        </row>
        <row r="533">
          <cell r="P533" t="str">
            <v>0008</v>
          </cell>
          <cell r="X533" t="str">
            <v>N/A</v>
          </cell>
          <cell r="AE533" t="str">
            <v>X</v>
          </cell>
          <cell r="AM533">
            <v>0</v>
          </cell>
          <cell r="AN533">
            <v>0</v>
          </cell>
          <cell r="AO533">
            <v>0</v>
          </cell>
          <cell r="AP533">
            <v>175804.15489999999</v>
          </cell>
          <cell r="AQ533">
            <v>0</v>
          </cell>
          <cell r="AT533">
            <v>0</v>
          </cell>
        </row>
        <row r="534">
          <cell r="P534" t="str">
            <v>9013</v>
          </cell>
          <cell r="X534" t="str">
            <v>UPGRADE</v>
          </cell>
          <cell r="AD534" t="str">
            <v>X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T534">
            <v>0</v>
          </cell>
        </row>
        <row r="535">
          <cell r="P535" t="str">
            <v>9013</v>
          </cell>
          <cell r="X535" t="str">
            <v>UPGRADE</v>
          </cell>
          <cell r="AA535" t="str">
            <v>X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T535">
            <v>0</v>
          </cell>
        </row>
        <row r="536">
          <cell r="P536" t="str">
            <v>4002</v>
          </cell>
          <cell r="X536" t="str">
            <v>UPGRADE</v>
          </cell>
          <cell r="AD536" t="str">
            <v>X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T536">
            <v>0</v>
          </cell>
        </row>
        <row r="537">
          <cell r="P537" t="str">
            <v>3007</v>
          </cell>
          <cell r="X537" t="str">
            <v>UPGRADE</v>
          </cell>
          <cell r="AB537" t="str">
            <v>X</v>
          </cell>
          <cell r="AM537">
            <v>897504.34730000002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T537">
            <v>897504.34730000002</v>
          </cell>
        </row>
        <row r="538">
          <cell r="P538" t="str">
            <v>9012</v>
          </cell>
          <cell r="X538" t="str">
            <v>RENOVACIÓN</v>
          </cell>
          <cell r="AA538" t="str">
            <v>X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T538">
            <v>0</v>
          </cell>
        </row>
        <row r="539">
          <cell r="P539" t="str">
            <v>9012</v>
          </cell>
          <cell r="X539" t="str">
            <v>RENOVACIÓN</v>
          </cell>
          <cell r="AD539" t="str">
            <v>X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T539">
            <v>0</v>
          </cell>
        </row>
        <row r="540">
          <cell r="P540" t="str">
            <v>9020</v>
          </cell>
          <cell r="AE540" t="str">
            <v>X</v>
          </cell>
          <cell r="AM540">
            <v>335670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T540">
            <v>335670</v>
          </cell>
        </row>
        <row r="541">
          <cell r="P541" t="str">
            <v>0005</v>
          </cell>
          <cell r="X541" t="str">
            <v>RENOVACIÓN</v>
          </cell>
          <cell r="AA541" t="str">
            <v>X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T541">
            <v>0</v>
          </cell>
        </row>
        <row r="542">
          <cell r="P542" t="str">
            <v>0005</v>
          </cell>
          <cell r="X542" t="str">
            <v>RENOVACIÓN</v>
          </cell>
          <cell r="AA542" t="str">
            <v>X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T542">
            <v>0</v>
          </cell>
        </row>
        <row r="543">
          <cell r="P543" t="str">
            <v>0005</v>
          </cell>
          <cell r="X543" t="str">
            <v>RENOVACIÓN</v>
          </cell>
          <cell r="AA543" t="str">
            <v>X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T543">
            <v>0</v>
          </cell>
        </row>
        <row r="544">
          <cell r="P544" t="str">
            <v>0005</v>
          </cell>
          <cell r="X544" t="str">
            <v>RENOVACIÓN</v>
          </cell>
          <cell r="AA544" t="str">
            <v>X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T544">
            <v>0</v>
          </cell>
        </row>
        <row r="545">
          <cell r="P545" t="str">
            <v>0005</v>
          </cell>
          <cell r="X545" t="str">
            <v>RENOVACIÓN</v>
          </cell>
          <cell r="AA545" t="str">
            <v>X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T545">
            <v>0</v>
          </cell>
        </row>
        <row r="546">
          <cell r="P546" t="str">
            <v>0005</v>
          </cell>
          <cell r="X546" t="str">
            <v>RENOVACIÓN</v>
          </cell>
          <cell r="AA546" t="str">
            <v>X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T546">
            <v>0</v>
          </cell>
        </row>
        <row r="547">
          <cell r="P547" t="str">
            <v>0005</v>
          </cell>
          <cell r="X547" t="str">
            <v>RENOVACIÓN</v>
          </cell>
          <cell r="AA547" t="str">
            <v>X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T547">
            <v>0</v>
          </cell>
        </row>
        <row r="548">
          <cell r="P548" t="str">
            <v>0003</v>
          </cell>
          <cell r="X548" t="str">
            <v>RENOVACIÓN</v>
          </cell>
          <cell r="AA548" t="str">
            <v>X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T548">
            <v>0</v>
          </cell>
        </row>
        <row r="549">
          <cell r="P549" t="str">
            <v>0003</v>
          </cell>
          <cell r="X549" t="str">
            <v>RENOVACIÓN</v>
          </cell>
          <cell r="AA549" t="str">
            <v>X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T549">
            <v>0</v>
          </cell>
        </row>
        <row r="550">
          <cell r="P550" t="str">
            <v>0005</v>
          </cell>
          <cell r="X550" t="str">
            <v>RENOVACIÓN</v>
          </cell>
          <cell r="AA550" t="str">
            <v>X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T550">
            <v>0</v>
          </cell>
        </row>
        <row r="551">
          <cell r="P551" t="str">
            <v>0005</v>
          </cell>
          <cell r="X551" t="str">
            <v>RENOVACIÓN</v>
          </cell>
          <cell r="AA551" t="str">
            <v>X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T551">
            <v>0</v>
          </cell>
        </row>
        <row r="552">
          <cell r="P552" t="str">
            <v>0005</v>
          </cell>
          <cell r="X552" t="str">
            <v>RENOVACIÓN</v>
          </cell>
          <cell r="AA552" t="str">
            <v>X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T552">
            <v>0</v>
          </cell>
        </row>
        <row r="553">
          <cell r="P553" t="str">
            <v>9013</v>
          </cell>
          <cell r="X553" t="str">
            <v>RENOVACIÓN</v>
          </cell>
          <cell r="AD553" t="str">
            <v>X</v>
          </cell>
          <cell r="AM553">
            <v>0</v>
          </cell>
          <cell r="AN553">
            <v>17215.8</v>
          </cell>
          <cell r="AO553">
            <v>0</v>
          </cell>
          <cell r="AP553">
            <v>0</v>
          </cell>
          <cell r="AQ553">
            <v>0</v>
          </cell>
          <cell r="AT553">
            <v>0</v>
          </cell>
        </row>
        <row r="554">
          <cell r="P554" t="str">
            <v>9013</v>
          </cell>
          <cell r="X554" t="str">
            <v>RENOVACIÓN</v>
          </cell>
          <cell r="AD554" t="str">
            <v>X</v>
          </cell>
          <cell r="AM554">
            <v>0</v>
          </cell>
          <cell r="AN554">
            <v>11604.6</v>
          </cell>
          <cell r="AO554">
            <v>0</v>
          </cell>
          <cell r="AP554">
            <v>0</v>
          </cell>
          <cell r="AQ554">
            <v>0</v>
          </cell>
          <cell r="AT554">
            <v>0</v>
          </cell>
        </row>
        <row r="555">
          <cell r="P555" t="str">
            <v>9013</v>
          </cell>
          <cell r="X555" t="str">
            <v>RENOVACIÓN</v>
          </cell>
          <cell r="AD555" t="str">
            <v>X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T555">
            <v>0</v>
          </cell>
        </row>
        <row r="556">
          <cell r="P556" t="str">
            <v>9013</v>
          </cell>
          <cell r="X556" t="str">
            <v>RENOVACIÓN</v>
          </cell>
          <cell r="AD556" t="str">
            <v>X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T556">
            <v>0</v>
          </cell>
        </row>
        <row r="557">
          <cell r="P557" t="str">
            <v>9013</v>
          </cell>
          <cell r="X557" t="str">
            <v>RENOVACIÓN</v>
          </cell>
          <cell r="AD557" t="str">
            <v>X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T557">
            <v>0</v>
          </cell>
        </row>
        <row r="558">
          <cell r="P558" t="str">
            <v>9013</v>
          </cell>
          <cell r="X558" t="str">
            <v>RENOVACIÓN</v>
          </cell>
          <cell r="AD558" t="str">
            <v>X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T558">
            <v>0</v>
          </cell>
        </row>
        <row r="559">
          <cell r="P559" t="str">
            <v>9013</v>
          </cell>
          <cell r="X559" t="str">
            <v>RENOVACIÓN</v>
          </cell>
          <cell r="AD559" t="str">
            <v>X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T559">
            <v>0</v>
          </cell>
        </row>
        <row r="560">
          <cell r="P560" t="str">
            <v>0001</v>
          </cell>
          <cell r="X560" t="str">
            <v>RENOVACIÓN</v>
          </cell>
          <cell r="AD560" t="str">
            <v>X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T560">
            <v>0</v>
          </cell>
        </row>
        <row r="561">
          <cell r="P561" t="str">
            <v>0015</v>
          </cell>
          <cell r="X561" t="str">
            <v>UPGRADE</v>
          </cell>
          <cell r="AA561" t="str">
            <v>X</v>
          </cell>
          <cell r="AB561" t="str">
            <v>X</v>
          </cell>
          <cell r="AC561" t="str">
            <v>X</v>
          </cell>
          <cell r="AD561" t="str">
            <v>X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T561">
            <v>0</v>
          </cell>
        </row>
        <row r="562">
          <cell r="P562" t="str">
            <v>0024</v>
          </cell>
          <cell r="X562" t="str">
            <v>UPGRADE</v>
          </cell>
          <cell r="AA562" t="str">
            <v>X</v>
          </cell>
          <cell r="AB562" t="str">
            <v>X</v>
          </cell>
          <cell r="AC562" t="str">
            <v>X</v>
          </cell>
          <cell r="AD562" t="str">
            <v>X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T562">
            <v>0</v>
          </cell>
        </row>
        <row r="563">
          <cell r="P563" t="str">
            <v>3007</v>
          </cell>
          <cell r="X563" t="str">
            <v>UPGRADE</v>
          </cell>
          <cell r="AD563" t="str">
            <v>X</v>
          </cell>
          <cell r="AM563">
            <v>49253.049999999996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T563">
            <v>49253.049999999996</v>
          </cell>
        </row>
        <row r="564">
          <cell r="P564" t="str">
            <v>0009</v>
          </cell>
          <cell r="X564" t="str">
            <v>N/A</v>
          </cell>
          <cell r="AE564" t="str">
            <v>X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T564">
            <v>0</v>
          </cell>
        </row>
        <row r="565">
          <cell r="P565" t="str">
            <v>0019</v>
          </cell>
          <cell r="X565" t="str">
            <v>RENOVACIÓN</v>
          </cell>
          <cell r="AC565" t="str">
            <v>X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T565">
            <v>0</v>
          </cell>
        </row>
        <row r="566">
          <cell r="P566" t="str">
            <v>9012</v>
          </cell>
          <cell r="X566" t="str">
            <v>RENOVACIÓN</v>
          </cell>
          <cell r="AA566" t="str">
            <v>X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T566">
            <v>0</v>
          </cell>
        </row>
        <row r="567">
          <cell r="P567" t="str">
            <v>0005</v>
          </cell>
          <cell r="X567" t="str">
            <v>N/A</v>
          </cell>
          <cell r="AE567" t="str">
            <v>X</v>
          </cell>
          <cell r="AM567">
            <v>12100</v>
          </cell>
          <cell r="AN567">
            <v>39431.794599999994</v>
          </cell>
          <cell r="AO567">
            <v>0</v>
          </cell>
          <cell r="AP567">
            <v>0</v>
          </cell>
          <cell r="AQ567">
            <v>0</v>
          </cell>
          <cell r="AT567">
            <v>12100</v>
          </cell>
        </row>
        <row r="568">
          <cell r="P568" t="str">
            <v>0005</v>
          </cell>
          <cell r="X568" t="str">
            <v>N/A</v>
          </cell>
          <cell r="AE568" t="str">
            <v>X</v>
          </cell>
          <cell r="AM568">
            <v>24200</v>
          </cell>
          <cell r="AN568">
            <v>48400</v>
          </cell>
          <cell r="AO568">
            <v>148398.6471</v>
          </cell>
          <cell r="AP568">
            <v>0</v>
          </cell>
          <cell r="AQ568">
            <v>0</v>
          </cell>
          <cell r="AT568">
            <v>24200</v>
          </cell>
        </row>
        <row r="569">
          <cell r="P569" t="str">
            <v>0005</v>
          </cell>
          <cell r="X569" t="str">
            <v>N/A</v>
          </cell>
          <cell r="AE569" t="str">
            <v>X</v>
          </cell>
          <cell r="AM569">
            <v>2420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T569">
            <v>2420</v>
          </cell>
        </row>
        <row r="570">
          <cell r="P570" t="str">
            <v>4002</v>
          </cell>
          <cell r="X570" t="str">
            <v>UPGRADE</v>
          </cell>
          <cell r="AA570" t="str">
            <v>X</v>
          </cell>
          <cell r="AB570" t="str">
            <v>X</v>
          </cell>
          <cell r="AC570" t="str">
            <v>X</v>
          </cell>
          <cell r="AD570" t="str">
            <v>X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T570">
            <v>0</v>
          </cell>
        </row>
        <row r="571">
          <cell r="P571" t="str">
            <v>9020</v>
          </cell>
          <cell r="AE571" t="str">
            <v>X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T571">
            <v>0</v>
          </cell>
        </row>
        <row r="572">
          <cell r="P572" t="str">
            <v>9020</v>
          </cell>
          <cell r="X572" t="str">
            <v>N/A</v>
          </cell>
          <cell r="AE572" t="str">
            <v>X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T572">
            <v>0</v>
          </cell>
        </row>
        <row r="573">
          <cell r="P573" t="str">
            <v>4075</v>
          </cell>
          <cell r="X573" t="str">
            <v>UPGRADE</v>
          </cell>
          <cell r="AA573" t="str">
            <v>X</v>
          </cell>
          <cell r="AM573">
            <v>1000000</v>
          </cell>
          <cell r="AN573">
            <v>1000000</v>
          </cell>
          <cell r="AO573">
            <v>1700000</v>
          </cell>
          <cell r="AP573">
            <v>0</v>
          </cell>
          <cell r="AQ573">
            <v>0</v>
          </cell>
          <cell r="AT573">
            <v>1000000</v>
          </cell>
        </row>
        <row r="574">
          <cell r="P574" t="str">
            <v>4002</v>
          </cell>
          <cell r="X574" t="str">
            <v>N/A</v>
          </cell>
          <cell r="AA574" t="str">
            <v>X</v>
          </cell>
          <cell r="AB574" t="str">
            <v>X</v>
          </cell>
          <cell r="AC574" t="str">
            <v>X</v>
          </cell>
          <cell r="AD574" t="str">
            <v>X</v>
          </cell>
          <cell r="AE574" t="str">
            <v>X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T574">
            <v>0</v>
          </cell>
        </row>
        <row r="575">
          <cell r="P575" t="str">
            <v>3009</v>
          </cell>
          <cell r="X575" t="str">
            <v>N/A</v>
          </cell>
          <cell r="AA575" t="str">
            <v>X</v>
          </cell>
          <cell r="AB575" t="str">
            <v>X</v>
          </cell>
          <cell r="AC575" t="str">
            <v>X</v>
          </cell>
          <cell r="AD575" t="str">
            <v>X</v>
          </cell>
          <cell r="AE575" t="str">
            <v>X</v>
          </cell>
          <cell r="AM575">
            <v>1683218.9</v>
          </cell>
          <cell r="AN575">
            <v>0</v>
          </cell>
          <cell r="AO575">
            <v>1074080.7</v>
          </cell>
          <cell r="AP575">
            <v>0</v>
          </cell>
          <cell r="AQ575">
            <v>0</v>
          </cell>
          <cell r="AT575">
            <v>336643.77999999997</v>
          </cell>
        </row>
        <row r="576">
          <cell r="P576" t="str">
            <v>0001</v>
          </cell>
          <cell r="AA576" t="str">
            <v>X</v>
          </cell>
          <cell r="AM576">
            <v>60500</v>
          </cell>
          <cell r="AN576">
            <v>60500</v>
          </cell>
          <cell r="AO576">
            <v>60500</v>
          </cell>
          <cell r="AP576">
            <v>60500</v>
          </cell>
          <cell r="AQ576">
            <v>60500</v>
          </cell>
          <cell r="AT576">
            <v>60500</v>
          </cell>
        </row>
        <row r="577">
          <cell r="P577" t="str">
            <v>9020</v>
          </cell>
          <cell r="AA577" t="str">
            <v>X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T577">
            <v>0</v>
          </cell>
        </row>
        <row r="578">
          <cell r="P578" t="str">
            <v>9020</v>
          </cell>
          <cell r="AA578" t="str">
            <v>X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T578">
            <v>0</v>
          </cell>
        </row>
        <row r="579">
          <cell r="P579" t="str">
            <v>9020</v>
          </cell>
          <cell r="AA579" t="str">
            <v>X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T579">
            <v>0</v>
          </cell>
        </row>
        <row r="580">
          <cell r="P580" t="str">
            <v>9020</v>
          </cell>
          <cell r="AA580" t="str">
            <v>X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T580">
            <v>0</v>
          </cell>
        </row>
        <row r="581">
          <cell r="P581" t="str">
            <v>9020</v>
          </cell>
          <cell r="AA581" t="str">
            <v>X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T581">
            <v>0</v>
          </cell>
        </row>
        <row r="582">
          <cell r="P582" t="str">
            <v>9020</v>
          </cell>
          <cell r="AA582" t="str">
            <v>X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T582">
            <v>0</v>
          </cell>
        </row>
        <row r="583">
          <cell r="P583" t="str">
            <v>9020</v>
          </cell>
          <cell r="AA583" t="str">
            <v>X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T583">
            <v>0</v>
          </cell>
        </row>
        <row r="584">
          <cell r="P584" t="str">
            <v>9020</v>
          </cell>
          <cell r="AA584" t="str">
            <v>X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T584">
            <v>0</v>
          </cell>
        </row>
        <row r="585">
          <cell r="P585" t="str">
            <v>9020</v>
          </cell>
          <cell r="AA585" t="str">
            <v>X</v>
          </cell>
          <cell r="AB585" t="str">
            <v>X</v>
          </cell>
          <cell r="AC585" t="str">
            <v>X</v>
          </cell>
          <cell r="AD585" t="str">
            <v>X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T585">
            <v>0</v>
          </cell>
        </row>
        <row r="586">
          <cell r="P586" t="str">
            <v>9020</v>
          </cell>
          <cell r="AA586" t="str">
            <v>X</v>
          </cell>
          <cell r="AB586" t="str">
            <v>X</v>
          </cell>
          <cell r="AC586" t="str">
            <v>X</v>
          </cell>
          <cell r="AD586" t="str">
            <v>X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T586">
            <v>0</v>
          </cell>
        </row>
        <row r="587">
          <cell r="P587" t="str">
            <v>9020</v>
          </cell>
          <cell r="AA587" t="str">
            <v>X</v>
          </cell>
          <cell r="AB587" t="str">
            <v>X</v>
          </cell>
          <cell r="AC587" t="str">
            <v>X</v>
          </cell>
          <cell r="AD587" t="str">
            <v>X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T587">
            <v>0</v>
          </cell>
        </row>
        <row r="588">
          <cell r="P588" t="str">
            <v>9020</v>
          </cell>
          <cell r="AA588" t="str">
            <v>X</v>
          </cell>
          <cell r="AB588" t="str">
            <v>X</v>
          </cell>
          <cell r="AC588" t="str">
            <v>X</v>
          </cell>
          <cell r="AD588" t="str">
            <v>X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T588">
            <v>0</v>
          </cell>
        </row>
        <row r="589">
          <cell r="P589" t="str">
            <v>9020</v>
          </cell>
          <cell r="AA589" t="str">
            <v>X</v>
          </cell>
          <cell r="AB589" t="str">
            <v>X</v>
          </cell>
          <cell r="AC589" t="str">
            <v>X</v>
          </cell>
          <cell r="AD589" t="str">
            <v>X</v>
          </cell>
          <cell r="AM589">
            <v>0</v>
          </cell>
          <cell r="AN589">
            <v>14474.625</v>
          </cell>
          <cell r="AO589">
            <v>14474.625</v>
          </cell>
          <cell r="AP589">
            <v>14474.625</v>
          </cell>
          <cell r="AQ589">
            <v>14474.625</v>
          </cell>
          <cell r="AT589">
            <v>0</v>
          </cell>
        </row>
        <row r="590">
          <cell r="P590" t="str">
            <v>9020</v>
          </cell>
          <cell r="AA590" t="str">
            <v>X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T590">
            <v>0</v>
          </cell>
        </row>
        <row r="591">
          <cell r="P591" t="str">
            <v>9020</v>
          </cell>
          <cell r="AA591" t="str">
            <v>X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T591">
            <v>0</v>
          </cell>
        </row>
        <row r="592">
          <cell r="P592" t="str">
            <v>9020</v>
          </cell>
          <cell r="AA592" t="str">
            <v>X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T592">
            <v>0</v>
          </cell>
        </row>
        <row r="593">
          <cell r="P593" t="str">
            <v>9020</v>
          </cell>
          <cell r="AA593" t="str">
            <v>X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T593">
            <v>0</v>
          </cell>
        </row>
        <row r="594">
          <cell r="P594" t="str">
            <v>3009</v>
          </cell>
          <cell r="X594" t="str">
            <v>UPGRADE</v>
          </cell>
          <cell r="AA594" t="str">
            <v>X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T594">
            <v>0</v>
          </cell>
        </row>
        <row r="595">
          <cell r="P595" t="str">
            <v>9020</v>
          </cell>
          <cell r="AA595" t="str">
            <v>X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T595">
            <v>0</v>
          </cell>
        </row>
        <row r="596">
          <cell r="P596" t="str">
            <v>9020</v>
          </cell>
          <cell r="AA596" t="str">
            <v>X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T596">
            <v>0</v>
          </cell>
        </row>
        <row r="597">
          <cell r="P597" t="str">
            <v>4002</v>
          </cell>
          <cell r="X597" t="str">
            <v>UPGRADE</v>
          </cell>
          <cell r="AA597" t="str">
            <v>X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T597">
            <v>0</v>
          </cell>
        </row>
        <row r="598">
          <cell r="P598" t="str">
            <v>9020</v>
          </cell>
          <cell r="AA598" t="str">
            <v>X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T598">
            <v>0</v>
          </cell>
        </row>
        <row r="599">
          <cell r="P599" t="str">
            <v>9020</v>
          </cell>
          <cell r="AA599" t="str">
            <v>X</v>
          </cell>
          <cell r="AB599" t="str">
            <v>X</v>
          </cell>
          <cell r="AC599" t="str">
            <v>X</v>
          </cell>
          <cell r="AD599" t="str">
            <v>X</v>
          </cell>
          <cell r="AM599">
            <v>0</v>
          </cell>
          <cell r="AN599">
            <v>11370.975</v>
          </cell>
          <cell r="AO599">
            <v>11370.975</v>
          </cell>
          <cell r="AP599">
            <v>11370.975</v>
          </cell>
          <cell r="AQ599">
            <v>11370.975</v>
          </cell>
          <cell r="AT599">
            <v>0</v>
          </cell>
        </row>
        <row r="600">
          <cell r="P600" t="str">
            <v>3007</v>
          </cell>
          <cell r="X600" t="str">
            <v>UPGRADE</v>
          </cell>
          <cell r="AD600" t="str">
            <v>X</v>
          </cell>
          <cell r="AM600">
            <v>1929402.4847934376</v>
          </cell>
          <cell r="AN600">
            <v>2638148.8431512499</v>
          </cell>
          <cell r="AO600">
            <v>1331000</v>
          </cell>
          <cell r="AP600">
            <v>0</v>
          </cell>
          <cell r="AQ600">
            <v>0</v>
          </cell>
          <cell r="AT600">
            <v>1929402.4847934376</v>
          </cell>
        </row>
        <row r="601">
          <cell r="P601" t="str">
            <v>0005</v>
          </cell>
          <cell r="AE601" t="str">
            <v>X</v>
          </cell>
          <cell r="AM601">
            <v>92974.463999999993</v>
          </cell>
          <cell r="AN601">
            <v>30991.487999999998</v>
          </cell>
          <cell r="AO601">
            <v>0</v>
          </cell>
          <cell r="AP601">
            <v>0</v>
          </cell>
          <cell r="AQ601">
            <v>0</v>
          </cell>
          <cell r="AT601">
            <v>92974.463999999993</v>
          </cell>
        </row>
        <row r="602">
          <cell r="P602" t="str">
            <v>9005</v>
          </cell>
          <cell r="AA602" t="str">
            <v>X</v>
          </cell>
          <cell r="AB602" t="str">
            <v>X</v>
          </cell>
          <cell r="AC602" t="str">
            <v>X</v>
          </cell>
          <cell r="AD602" t="str">
            <v>X</v>
          </cell>
          <cell r="AE602" t="str">
            <v>X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T602">
            <v>0</v>
          </cell>
        </row>
        <row r="603">
          <cell r="P603" t="str">
            <v>4003</v>
          </cell>
          <cell r="AA603" t="str">
            <v>X</v>
          </cell>
          <cell r="AD603" t="str">
            <v>X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T603">
            <v>0</v>
          </cell>
        </row>
        <row r="604">
          <cell r="P604" t="str">
            <v>3028</v>
          </cell>
          <cell r="X604" t="str">
            <v>UPGRADE</v>
          </cell>
          <cell r="AA604" t="str">
            <v>X</v>
          </cell>
          <cell r="AB604" t="str">
            <v>X</v>
          </cell>
          <cell r="AC604" t="str">
            <v>X</v>
          </cell>
          <cell r="AD604" t="str">
            <v>X</v>
          </cell>
          <cell r="AM604">
            <v>0</v>
          </cell>
          <cell r="AN604">
            <v>1499999.999999996</v>
          </cell>
          <cell r="AO604">
            <v>14999999.999999959</v>
          </cell>
          <cell r="AP604">
            <v>19999999.999999989</v>
          </cell>
          <cell r="AQ604">
            <v>16000000</v>
          </cell>
          <cell r="AT604">
            <v>0</v>
          </cell>
        </row>
        <row r="605">
          <cell r="P605" t="str">
            <v>9020</v>
          </cell>
          <cell r="X605" t="str">
            <v>N/A</v>
          </cell>
          <cell r="AA605" t="str">
            <v>X</v>
          </cell>
          <cell r="AB605" t="str">
            <v>X</v>
          </cell>
          <cell r="AC605" t="str">
            <v>X</v>
          </cell>
          <cell r="AD605" t="str">
            <v>X</v>
          </cell>
          <cell r="AE605" t="str">
            <v>X</v>
          </cell>
          <cell r="AM605">
            <v>0</v>
          </cell>
          <cell r="AN605">
            <v>22437.020925000001</v>
          </cell>
          <cell r="AO605">
            <v>22437.020925000001</v>
          </cell>
          <cell r="AP605">
            <v>22437.020925000001</v>
          </cell>
          <cell r="AQ605">
            <v>22437.020925000001</v>
          </cell>
          <cell r="AT605">
            <v>0</v>
          </cell>
        </row>
        <row r="606">
          <cell r="P606" t="str">
            <v>0009</v>
          </cell>
          <cell r="X606" t="str">
            <v>N/A</v>
          </cell>
          <cell r="AE606" t="str">
            <v>X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T606">
            <v>0</v>
          </cell>
        </row>
        <row r="607">
          <cell r="P607" t="str">
            <v>9012</v>
          </cell>
          <cell r="X607" t="str">
            <v>UPGRADE</v>
          </cell>
          <cell r="AA607" t="str">
            <v>X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T607">
            <v>0</v>
          </cell>
        </row>
        <row r="608">
          <cell r="P608" t="str">
            <v>4056</v>
          </cell>
          <cell r="X608" t="str">
            <v>RENOVACIÓN</v>
          </cell>
          <cell r="AC608" t="str">
            <v>X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T608">
            <v>0</v>
          </cell>
        </row>
        <row r="609">
          <cell r="P609" t="str">
            <v>4009</v>
          </cell>
          <cell r="X609" t="str">
            <v>UPGRADE</v>
          </cell>
          <cell r="AB609" t="str">
            <v>X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T609">
            <v>0</v>
          </cell>
        </row>
        <row r="610">
          <cell r="P610" t="str">
            <v>0003</v>
          </cell>
          <cell r="X610" t="str">
            <v>RENOVACIÓN</v>
          </cell>
          <cell r="AA610" t="str">
            <v>X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T610">
            <v>0</v>
          </cell>
        </row>
        <row r="611">
          <cell r="P611" t="str">
            <v>0003</v>
          </cell>
          <cell r="X611" t="str">
            <v>RENOVACIÓN</v>
          </cell>
          <cell r="AA611" t="str">
            <v>X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T611">
            <v>0</v>
          </cell>
        </row>
        <row r="612">
          <cell r="P612" t="str">
            <v>9013</v>
          </cell>
          <cell r="X612" t="str">
            <v>RENOVACIÓN</v>
          </cell>
          <cell r="AD612" t="str">
            <v>X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T612">
            <v>0</v>
          </cell>
        </row>
        <row r="613">
          <cell r="P613" t="str">
            <v>0007</v>
          </cell>
          <cell r="X613" t="str">
            <v>RENOVACIÓN</v>
          </cell>
          <cell r="AD613" t="str">
            <v>X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T613">
            <v>0</v>
          </cell>
        </row>
        <row r="614">
          <cell r="P614" t="str">
            <v>9013</v>
          </cell>
          <cell r="X614" t="str">
            <v>RENOVACIÓN</v>
          </cell>
          <cell r="AD614" t="str">
            <v>X</v>
          </cell>
          <cell r="AM614">
            <v>0</v>
          </cell>
          <cell r="AN614">
            <v>3300.834625</v>
          </cell>
          <cell r="AO614">
            <v>3300.834625</v>
          </cell>
          <cell r="AP614">
            <v>3300.834625</v>
          </cell>
          <cell r="AQ614">
            <v>3300.834625</v>
          </cell>
          <cell r="AT614">
            <v>0</v>
          </cell>
        </row>
        <row r="615">
          <cell r="P615" t="str">
            <v>9013</v>
          </cell>
          <cell r="X615" t="str">
            <v>RENOVACIÓN</v>
          </cell>
          <cell r="AD615" t="str">
            <v>X</v>
          </cell>
          <cell r="AM615">
            <v>1300</v>
          </cell>
          <cell r="AN615">
            <v>0</v>
          </cell>
          <cell r="AO615">
            <v>0</v>
          </cell>
          <cell r="AP615">
            <v>0</v>
          </cell>
          <cell r="AQ615">
            <v>250586</v>
          </cell>
          <cell r="AT615">
            <v>1300</v>
          </cell>
        </row>
        <row r="616">
          <cell r="P616" t="str">
            <v>9013</v>
          </cell>
          <cell r="X616" t="str">
            <v>RENOVACIÓN</v>
          </cell>
          <cell r="AD616" t="str">
            <v>X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T616">
            <v>0</v>
          </cell>
        </row>
        <row r="617">
          <cell r="P617" t="str">
            <v>0010</v>
          </cell>
          <cell r="X617" t="str">
            <v>UPGRADE</v>
          </cell>
          <cell r="AD617" t="str">
            <v>X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T617">
            <v>0</v>
          </cell>
        </row>
        <row r="618">
          <cell r="P618" t="str">
            <v>3007</v>
          </cell>
          <cell r="X618" t="str">
            <v>UPGRADE</v>
          </cell>
          <cell r="AD618" t="str">
            <v>X</v>
          </cell>
          <cell r="AM618">
            <v>11532497.9</v>
          </cell>
          <cell r="AN618">
            <v>15909.6</v>
          </cell>
          <cell r="AO618">
            <v>0</v>
          </cell>
          <cell r="AP618">
            <v>0</v>
          </cell>
          <cell r="AQ618">
            <v>0</v>
          </cell>
          <cell r="AT618">
            <v>11532497.9</v>
          </cell>
        </row>
        <row r="619">
          <cell r="P619" t="str">
            <v>9013</v>
          </cell>
          <cell r="X619" t="str">
            <v>RENOVACIÓN</v>
          </cell>
          <cell r="AD619" t="str">
            <v>X</v>
          </cell>
          <cell r="AM619">
            <v>6897000</v>
          </cell>
          <cell r="AN619">
            <v>9793740</v>
          </cell>
          <cell r="AO619">
            <v>0</v>
          </cell>
          <cell r="AP619">
            <v>0</v>
          </cell>
          <cell r="AQ619">
            <v>0</v>
          </cell>
          <cell r="AT619">
            <v>6897000</v>
          </cell>
        </row>
        <row r="620">
          <cell r="P620" t="str">
            <v>0003</v>
          </cell>
          <cell r="X620" t="str">
            <v>UPGRADE</v>
          </cell>
          <cell r="AA620" t="str">
            <v>X</v>
          </cell>
          <cell r="AB620" t="str">
            <v>X</v>
          </cell>
          <cell r="AC620" t="str">
            <v>X</v>
          </cell>
          <cell r="AD620" t="str">
            <v>X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T620">
            <v>0</v>
          </cell>
        </row>
        <row r="621">
          <cell r="P621" t="str">
            <v>0009</v>
          </cell>
          <cell r="X621" t="str">
            <v>N/A</v>
          </cell>
          <cell r="AE621" t="str">
            <v>X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T621">
            <v>0</v>
          </cell>
        </row>
        <row r="622">
          <cell r="P622" t="str">
            <v>0005</v>
          </cell>
          <cell r="X622" t="str">
            <v>RENOVACIÓN</v>
          </cell>
          <cell r="AA622" t="str">
            <v>X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T622">
            <v>0</v>
          </cell>
        </row>
        <row r="623">
          <cell r="P623" t="str">
            <v>0003</v>
          </cell>
          <cell r="X623" t="str">
            <v>RENOVACIÓN</v>
          </cell>
          <cell r="AA623" t="str">
            <v>X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T623">
            <v>0</v>
          </cell>
        </row>
        <row r="624">
          <cell r="P624" t="str">
            <v>0003</v>
          </cell>
          <cell r="X624" t="str">
            <v>UPGRADE</v>
          </cell>
          <cell r="AA624" t="str">
            <v>X</v>
          </cell>
          <cell r="AB624" t="str">
            <v>X</v>
          </cell>
          <cell r="AC624" t="str">
            <v>X</v>
          </cell>
          <cell r="AD624" t="str">
            <v>X</v>
          </cell>
          <cell r="AM624">
            <v>0</v>
          </cell>
          <cell r="AN624">
            <v>100000.00000000006</v>
          </cell>
          <cell r="AO624">
            <v>199999.99999999985</v>
          </cell>
          <cell r="AP624">
            <v>1000000.0000000005</v>
          </cell>
          <cell r="AQ624">
            <v>0</v>
          </cell>
          <cell r="AT624">
            <v>0</v>
          </cell>
        </row>
        <row r="625">
          <cell r="P625" t="str">
            <v>9012</v>
          </cell>
          <cell r="X625" t="str">
            <v>RENOVACIÓN</v>
          </cell>
          <cell r="AB625" t="str">
            <v>X</v>
          </cell>
          <cell r="AM625">
            <v>423500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T625">
            <v>423500</v>
          </cell>
        </row>
        <row r="626">
          <cell r="P626" t="str">
            <v>0005</v>
          </cell>
          <cell r="X626" t="str">
            <v>N/A</v>
          </cell>
          <cell r="AA626" t="str">
            <v>X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T626">
            <v>0</v>
          </cell>
        </row>
        <row r="627">
          <cell r="P627" t="str">
            <v>9014</v>
          </cell>
          <cell r="AD627" t="str">
            <v>X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T627">
            <v>0</v>
          </cell>
        </row>
        <row r="628">
          <cell r="P628" t="str">
            <v>4002</v>
          </cell>
          <cell r="X628" t="str">
            <v>RENOVACIÓN</v>
          </cell>
          <cell r="AA628" t="str">
            <v>X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T628">
            <v>0</v>
          </cell>
        </row>
        <row r="629">
          <cell r="P629" t="str">
            <v>3007</v>
          </cell>
          <cell r="X629" t="str">
            <v>RENOVACIÓN</v>
          </cell>
          <cell r="AB629" t="str">
            <v>X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T629">
            <v>0</v>
          </cell>
        </row>
        <row r="630">
          <cell r="P630" t="str">
            <v>0003</v>
          </cell>
          <cell r="X630" t="str">
            <v>RENOVACIÓN</v>
          </cell>
          <cell r="AA630" t="str">
            <v>X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T630">
            <v>0</v>
          </cell>
        </row>
        <row r="631">
          <cell r="P631" t="str">
            <v>0003</v>
          </cell>
          <cell r="X631" t="str">
            <v>UPGRADE</v>
          </cell>
          <cell r="AA631" t="str">
            <v>X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T631">
            <v>0</v>
          </cell>
        </row>
        <row r="632">
          <cell r="P632" t="str">
            <v>3019</v>
          </cell>
          <cell r="X632" t="str">
            <v>RENOVACIÓN</v>
          </cell>
          <cell r="AB632" t="str">
            <v>X</v>
          </cell>
          <cell r="AM632">
            <v>11235680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T632">
            <v>11235680</v>
          </cell>
        </row>
        <row r="633">
          <cell r="P633" t="str">
            <v>3019</v>
          </cell>
          <cell r="X633" t="str">
            <v>RENOVACIÓN</v>
          </cell>
          <cell r="AB633" t="str">
            <v>X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T633">
            <v>0</v>
          </cell>
        </row>
        <row r="634">
          <cell r="P634" t="str">
            <v>4002</v>
          </cell>
          <cell r="X634" t="str">
            <v>RENOVACIÓN</v>
          </cell>
          <cell r="AC634" t="str">
            <v>X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T634">
            <v>0</v>
          </cell>
        </row>
        <row r="635">
          <cell r="P635" t="str">
            <v>4002</v>
          </cell>
          <cell r="X635" t="str">
            <v>RENOVACIÓN</v>
          </cell>
          <cell r="AD635" t="str">
            <v>X</v>
          </cell>
          <cell r="AM635">
            <v>3630000</v>
          </cell>
          <cell r="AN635">
            <v>968000</v>
          </cell>
          <cell r="AO635">
            <v>0</v>
          </cell>
          <cell r="AP635">
            <v>0</v>
          </cell>
          <cell r="AQ635">
            <v>0</v>
          </cell>
          <cell r="AT635">
            <v>3630000</v>
          </cell>
        </row>
        <row r="636">
          <cell r="P636" t="str">
            <v>0005</v>
          </cell>
          <cell r="X636" t="str">
            <v>N/A</v>
          </cell>
          <cell r="AA636" t="str">
            <v>X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T636">
            <v>0</v>
          </cell>
        </row>
        <row r="637">
          <cell r="P637" t="str">
            <v>3005</v>
          </cell>
          <cell r="X637" t="str">
            <v>RENOVACIÓN</v>
          </cell>
          <cell r="AD637" t="str">
            <v>X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T637">
            <v>0</v>
          </cell>
        </row>
        <row r="638">
          <cell r="P638" t="str">
            <v>0010</v>
          </cell>
          <cell r="X638" t="str">
            <v>UPGRADE</v>
          </cell>
          <cell r="AA638" t="str">
            <v>X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T638">
            <v>0</v>
          </cell>
        </row>
        <row r="639">
          <cell r="P639" t="str">
            <v>0010</v>
          </cell>
          <cell r="X639" t="str">
            <v>UPGRADE</v>
          </cell>
          <cell r="AA639" t="str">
            <v>X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T639">
            <v>0</v>
          </cell>
        </row>
        <row r="640">
          <cell r="P640" t="str">
            <v>9020</v>
          </cell>
          <cell r="AA640" t="str">
            <v>X</v>
          </cell>
          <cell r="AB640" t="str">
            <v>X</v>
          </cell>
          <cell r="AC640" t="str">
            <v>X</v>
          </cell>
          <cell r="AD640" t="str">
            <v>X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T640">
            <v>0</v>
          </cell>
        </row>
        <row r="641">
          <cell r="P641" t="str">
            <v>0003</v>
          </cell>
          <cell r="X641" t="str">
            <v>UPGRADE</v>
          </cell>
          <cell r="AA641" t="str">
            <v>X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T641">
            <v>0</v>
          </cell>
        </row>
        <row r="642">
          <cell r="P642" t="str">
            <v>4001</v>
          </cell>
          <cell r="X642" t="str">
            <v>UPGRADE</v>
          </cell>
          <cell r="AA642" t="str">
            <v>X</v>
          </cell>
          <cell r="AM642">
            <v>0</v>
          </cell>
          <cell r="AN642">
            <v>109473.440175</v>
          </cell>
          <cell r="AO642">
            <v>109473.440175</v>
          </cell>
          <cell r="AP642">
            <v>109473.440175</v>
          </cell>
          <cell r="AQ642">
            <v>109473.440175</v>
          </cell>
          <cell r="AT642">
            <v>0</v>
          </cell>
        </row>
        <row r="643">
          <cell r="P643" t="str">
            <v>0001</v>
          </cell>
          <cell r="X643" t="str">
            <v>UPGRADE</v>
          </cell>
          <cell r="AC643" t="str">
            <v>X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T643">
            <v>0</v>
          </cell>
        </row>
        <row r="644">
          <cell r="P644" t="str">
            <v>3014</v>
          </cell>
          <cell r="X644" t="str">
            <v>RENOVACIÓN</v>
          </cell>
          <cell r="AE644" t="str">
            <v>X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T644">
            <v>0</v>
          </cell>
        </row>
        <row r="645">
          <cell r="P645" t="str">
            <v>0009</v>
          </cell>
          <cell r="X645" t="str">
            <v>N/A</v>
          </cell>
          <cell r="AA645" t="str">
            <v>X</v>
          </cell>
          <cell r="AM645">
            <v>1280828.56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T645">
            <v>1280828.56</v>
          </cell>
        </row>
        <row r="646">
          <cell r="P646" t="str">
            <v>4005</v>
          </cell>
          <cell r="X646" t="str">
            <v>RENOVACIÓN</v>
          </cell>
          <cell r="AC646" t="str">
            <v>X</v>
          </cell>
          <cell r="AM646">
            <v>0</v>
          </cell>
          <cell r="AN646">
            <v>1210000</v>
          </cell>
          <cell r="AO646">
            <v>3872000</v>
          </cell>
          <cell r="AP646">
            <v>4840000</v>
          </cell>
          <cell r="AQ646">
            <v>0</v>
          </cell>
          <cell r="AT646">
            <v>0</v>
          </cell>
        </row>
        <row r="647">
          <cell r="P647" t="str">
            <v>4002</v>
          </cell>
          <cell r="X647" t="str">
            <v>RENOVACIÓN</v>
          </cell>
          <cell r="AC647" t="str">
            <v>X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T647">
            <v>0</v>
          </cell>
        </row>
        <row r="648">
          <cell r="P648" t="str">
            <v>3008</v>
          </cell>
          <cell r="X648" t="str">
            <v>RENOVACIÓN</v>
          </cell>
          <cell r="AC648" t="str">
            <v>X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T648">
            <v>0</v>
          </cell>
        </row>
        <row r="649">
          <cell r="P649" t="str">
            <v>9012</v>
          </cell>
          <cell r="X649" t="str">
            <v>RENOVACIÓN</v>
          </cell>
          <cell r="AC649" t="str">
            <v>X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T649">
            <v>0</v>
          </cell>
        </row>
        <row r="650">
          <cell r="P650" t="str">
            <v>0010</v>
          </cell>
          <cell r="X650" t="str">
            <v>N/A</v>
          </cell>
          <cell r="AE650" t="str">
            <v>X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T650">
            <v>0</v>
          </cell>
        </row>
        <row r="651">
          <cell r="P651" t="str">
            <v>0009</v>
          </cell>
          <cell r="X651" t="str">
            <v>N/A</v>
          </cell>
          <cell r="AE651" t="str">
            <v>X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T651">
            <v>0</v>
          </cell>
        </row>
        <row r="652">
          <cell r="P652" t="str">
            <v>4055</v>
          </cell>
          <cell r="X652" t="str">
            <v>UPGRADE</v>
          </cell>
          <cell r="AA652" t="str">
            <v>X</v>
          </cell>
          <cell r="AB652" t="str">
            <v>X</v>
          </cell>
          <cell r="AC652" t="str">
            <v>X</v>
          </cell>
          <cell r="AD652" t="str">
            <v>X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T652">
            <v>0</v>
          </cell>
        </row>
        <row r="653">
          <cell r="P653" t="str">
            <v>9014</v>
          </cell>
          <cell r="X653" t="str">
            <v>UPGRADE</v>
          </cell>
          <cell r="AD653" t="str">
            <v>X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T653">
            <v>0</v>
          </cell>
        </row>
        <row r="654">
          <cell r="P654" t="str">
            <v>9093</v>
          </cell>
          <cell r="X654" t="str">
            <v>UPGRADE</v>
          </cell>
          <cell r="AA654" t="str">
            <v>X</v>
          </cell>
          <cell r="AB654" t="str">
            <v>X</v>
          </cell>
          <cell r="AC654" t="str">
            <v>X</v>
          </cell>
          <cell r="AD654" t="str">
            <v>X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1500000</v>
          </cell>
          <cell r="AT654">
            <v>0</v>
          </cell>
        </row>
        <row r="655">
          <cell r="P655" t="str">
            <v>0001</v>
          </cell>
          <cell r="X655" t="str">
            <v>RENOVACIÓN</v>
          </cell>
          <cell r="AA655" t="str">
            <v>X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T655">
            <v>0</v>
          </cell>
        </row>
        <row r="656">
          <cell r="P656" t="str">
            <v>3004</v>
          </cell>
          <cell r="X656" t="str">
            <v>RENOVACIÓN</v>
          </cell>
          <cell r="AA656" t="str">
            <v>X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T656">
            <v>0</v>
          </cell>
        </row>
        <row r="657">
          <cell r="P657" t="str">
            <v>3004</v>
          </cell>
          <cell r="X657" t="str">
            <v>RENOVACIÓN</v>
          </cell>
          <cell r="AA657" t="str">
            <v>X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T657">
            <v>0</v>
          </cell>
        </row>
        <row r="658">
          <cell r="P658" t="str">
            <v>3004</v>
          </cell>
          <cell r="X658" t="str">
            <v>RENOVACIÓN</v>
          </cell>
          <cell r="AA658" t="str">
            <v>X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T658">
            <v>0</v>
          </cell>
        </row>
        <row r="659">
          <cell r="P659" t="str">
            <v>3008</v>
          </cell>
          <cell r="X659" t="str">
            <v>UPGRADE</v>
          </cell>
          <cell r="AA659" t="str">
            <v>X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T659">
            <v>0</v>
          </cell>
        </row>
        <row r="660">
          <cell r="P660" t="str">
            <v>9012</v>
          </cell>
          <cell r="X660" t="str">
            <v>UPGRADE</v>
          </cell>
          <cell r="AA660" t="str">
            <v>X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T660">
            <v>0</v>
          </cell>
        </row>
        <row r="661">
          <cell r="P661" t="str">
            <v>0001</v>
          </cell>
          <cell r="X661" t="str">
            <v>UPGRADE</v>
          </cell>
          <cell r="AA661" t="str">
            <v>X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T661">
            <v>0</v>
          </cell>
        </row>
        <row r="662">
          <cell r="P662" t="str">
            <v>0001</v>
          </cell>
          <cell r="X662" t="str">
            <v>UPGRADE</v>
          </cell>
          <cell r="AB662" t="str">
            <v>X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T662">
            <v>0</v>
          </cell>
        </row>
        <row r="663">
          <cell r="P663" t="str">
            <v>9020</v>
          </cell>
          <cell r="X663" t="str">
            <v>UPGRADE</v>
          </cell>
          <cell r="AC663" t="str">
            <v>X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T663">
            <v>0</v>
          </cell>
        </row>
        <row r="664">
          <cell r="P664" t="str">
            <v>4012</v>
          </cell>
          <cell r="X664" t="str">
            <v>RENOVACIÓN</v>
          </cell>
          <cell r="AC664" t="str">
            <v>X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T664">
            <v>0</v>
          </cell>
        </row>
        <row r="665">
          <cell r="P665" t="str">
            <v>4009</v>
          </cell>
          <cell r="X665" t="str">
            <v>UPGRADE</v>
          </cell>
          <cell r="AB665" t="str">
            <v>X</v>
          </cell>
          <cell r="AM665">
            <v>0</v>
          </cell>
          <cell r="AN665">
            <v>0</v>
          </cell>
          <cell r="AO665">
            <v>0</v>
          </cell>
          <cell r="AP665">
            <v>38510.068025</v>
          </cell>
          <cell r="AQ665">
            <v>38510.068025</v>
          </cell>
          <cell r="AT665">
            <v>0</v>
          </cell>
        </row>
        <row r="666">
          <cell r="P666" t="str">
            <v>9012</v>
          </cell>
          <cell r="X666" t="str">
            <v>RENOVACIÓN</v>
          </cell>
          <cell r="AA666" t="str">
            <v>X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T666">
            <v>0</v>
          </cell>
        </row>
        <row r="667">
          <cell r="P667" t="str">
            <v>9020</v>
          </cell>
          <cell r="X667" t="str">
            <v>UPGRADE</v>
          </cell>
          <cell r="AA667" t="str">
            <v>X</v>
          </cell>
          <cell r="AM667">
            <v>0</v>
          </cell>
          <cell r="AN667">
            <v>36985.921774999995</v>
          </cell>
          <cell r="AO667">
            <v>36985.921774999995</v>
          </cell>
          <cell r="AP667">
            <v>36985.921774999995</v>
          </cell>
          <cell r="AQ667">
            <v>36985.921774999995</v>
          </cell>
          <cell r="AT667">
            <v>0</v>
          </cell>
        </row>
        <row r="668">
          <cell r="P668" t="str">
            <v>9020</v>
          </cell>
          <cell r="X668" t="str">
            <v>UPGRADE</v>
          </cell>
          <cell r="AA668" t="str">
            <v>X</v>
          </cell>
          <cell r="AM668">
            <v>0</v>
          </cell>
          <cell r="AN668">
            <v>35190.678050000002</v>
          </cell>
          <cell r="AO668">
            <v>35190.678050000002</v>
          </cell>
          <cell r="AP668">
            <v>35190.678050000002</v>
          </cell>
          <cell r="AQ668">
            <v>35190.678050000002</v>
          </cell>
          <cell r="AT668">
            <v>0</v>
          </cell>
        </row>
        <row r="669">
          <cell r="P669" t="str">
            <v>9020</v>
          </cell>
          <cell r="X669" t="str">
            <v>UPGRADE</v>
          </cell>
          <cell r="AA669" t="str">
            <v>X</v>
          </cell>
          <cell r="AM669">
            <v>0</v>
          </cell>
          <cell r="AN669">
            <v>35490.488825</v>
          </cell>
          <cell r="AO669">
            <v>35490.488825</v>
          </cell>
          <cell r="AP669">
            <v>35490.488825</v>
          </cell>
          <cell r="AQ669">
            <v>35490.488825</v>
          </cell>
          <cell r="AT669">
            <v>0</v>
          </cell>
        </row>
        <row r="670">
          <cell r="P670" t="str">
            <v>4005</v>
          </cell>
          <cell r="X670" t="str">
            <v>UPGRADE</v>
          </cell>
          <cell r="AB670" t="str">
            <v>X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T670">
            <v>0</v>
          </cell>
        </row>
        <row r="671">
          <cell r="P671" t="str">
            <v>4001</v>
          </cell>
          <cell r="X671" t="str">
            <v>UPGRADE</v>
          </cell>
          <cell r="AA671" t="str">
            <v>X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T671">
            <v>0</v>
          </cell>
        </row>
        <row r="672">
          <cell r="P672" t="str">
            <v>3032</v>
          </cell>
          <cell r="X672" t="str">
            <v>RENOVACIÓN</v>
          </cell>
          <cell r="AA672" t="str">
            <v>X</v>
          </cell>
          <cell r="AM672">
            <v>0</v>
          </cell>
          <cell r="AN672">
            <v>0</v>
          </cell>
          <cell r="AO672">
            <v>0</v>
          </cell>
          <cell r="AP672">
            <v>505114.5</v>
          </cell>
          <cell r="AQ672">
            <v>0</v>
          </cell>
          <cell r="AT672">
            <v>0</v>
          </cell>
        </row>
        <row r="673">
          <cell r="P673" t="str">
            <v>4006</v>
          </cell>
          <cell r="X673" t="str">
            <v>RENOVACIÓN</v>
          </cell>
          <cell r="AA673" t="str">
            <v>X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T673">
            <v>0</v>
          </cell>
        </row>
        <row r="674">
          <cell r="P674" t="str">
            <v>9020</v>
          </cell>
          <cell r="X674" t="str">
            <v>UPGRADE</v>
          </cell>
          <cell r="AE674" t="str">
            <v>X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T674">
            <v>0</v>
          </cell>
        </row>
        <row r="675">
          <cell r="P675" t="str">
            <v>0001</v>
          </cell>
          <cell r="X675" t="str">
            <v>UPGRADE</v>
          </cell>
          <cell r="AA675" t="str">
            <v>X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T675">
            <v>0</v>
          </cell>
        </row>
        <row r="676">
          <cell r="P676" t="str">
            <v>4002</v>
          </cell>
          <cell r="X676" t="str">
            <v>UPGRADE</v>
          </cell>
          <cell r="AA676" t="str">
            <v>X</v>
          </cell>
          <cell r="AM676">
            <v>0</v>
          </cell>
          <cell r="AN676">
            <v>260382.25344999999</v>
          </cell>
          <cell r="AO676">
            <v>260382.25344999999</v>
          </cell>
          <cell r="AP676">
            <v>260382.25344999999</v>
          </cell>
          <cell r="AQ676">
            <v>260382.25344999999</v>
          </cell>
          <cell r="AT676">
            <v>0</v>
          </cell>
        </row>
        <row r="677">
          <cell r="P677" t="str">
            <v>0001</v>
          </cell>
          <cell r="X677" t="str">
            <v>UPGRADE</v>
          </cell>
          <cell r="AA677" t="str">
            <v>X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T677">
            <v>0</v>
          </cell>
        </row>
        <row r="678">
          <cell r="P678" t="str">
            <v>0001</v>
          </cell>
          <cell r="X678" t="str">
            <v>UPGRADE</v>
          </cell>
          <cell r="AA678" t="str">
            <v>X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T678">
            <v>0</v>
          </cell>
        </row>
        <row r="679">
          <cell r="P679" t="str">
            <v>0001</v>
          </cell>
          <cell r="X679" t="str">
            <v>UPGRADE</v>
          </cell>
          <cell r="AA679" t="str">
            <v>X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T679">
            <v>0</v>
          </cell>
        </row>
        <row r="680">
          <cell r="P680" t="str">
            <v>0001</v>
          </cell>
          <cell r="X680" t="str">
            <v>UPGRADE</v>
          </cell>
          <cell r="AA680" t="str">
            <v>X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T680">
            <v>0</v>
          </cell>
        </row>
        <row r="681">
          <cell r="P681" t="str">
            <v>0001</v>
          </cell>
          <cell r="X681" t="str">
            <v>UPGRADE</v>
          </cell>
          <cell r="AA681" t="str">
            <v>X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T681">
            <v>0</v>
          </cell>
        </row>
        <row r="682">
          <cell r="P682" t="str">
            <v>0001</v>
          </cell>
          <cell r="X682" t="str">
            <v>UPGRADE</v>
          </cell>
          <cell r="AA682" t="str">
            <v>X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T682">
            <v>0</v>
          </cell>
        </row>
        <row r="683">
          <cell r="P683" t="str">
            <v>0001</v>
          </cell>
          <cell r="X683" t="str">
            <v>UPGRADE</v>
          </cell>
          <cell r="AA683" t="str">
            <v>X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T683">
            <v>0</v>
          </cell>
        </row>
        <row r="684">
          <cell r="P684" t="str">
            <v>0001</v>
          </cell>
          <cell r="X684" t="str">
            <v>UPGRADE</v>
          </cell>
          <cell r="AA684" t="str">
            <v>X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T684">
            <v>0</v>
          </cell>
        </row>
        <row r="685">
          <cell r="P685" t="str">
            <v>3008</v>
          </cell>
          <cell r="X685" t="str">
            <v>UPGRADE</v>
          </cell>
          <cell r="AA685" t="str">
            <v>X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T685">
            <v>0</v>
          </cell>
        </row>
        <row r="686">
          <cell r="P686" t="str">
            <v>9012</v>
          </cell>
          <cell r="X686" t="str">
            <v>UPGRADE</v>
          </cell>
          <cell r="AA686" t="str">
            <v>X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T686">
            <v>0</v>
          </cell>
        </row>
        <row r="687">
          <cell r="P687" t="str">
            <v>9012</v>
          </cell>
          <cell r="X687" t="str">
            <v>UPGRADE</v>
          </cell>
          <cell r="AA687" t="str">
            <v>X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T687">
            <v>0</v>
          </cell>
        </row>
        <row r="688">
          <cell r="P688" t="str">
            <v>9020</v>
          </cell>
          <cell r="X688" t="str">
            <v>UPGRADE</v>
          </cell>
          <cell r="AA688" t="str">
            <v>X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T688">
            <v>0</v>
          </cell>
        </row>
        <row r="689">
          <cell r="P689" t="str">
            <v>4002</v>
          </cell>
          <cell r="X689" t="str">
            <v>UPGRADE</v>
          </cell>
          <cell r="AA689" t="str">
            <v>X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T689">
            <v>0</v>
          </cell>
        </row>
        <row r="690">
          <cell r="P690" t="str">
            <v>4006</v>
          </cell>
          <cell r="X690" t="str">
            <v>UPGRADE</v>
          </cell>
          <cell r="AA690" t="str">
            <v>X</v>
          </cell>
          <cell r="AB690" t="str">
            <v>X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T690">
            <v>0</v>
          </cell>
        </row>
        <row r="691">
          <cell r="P691" t="str">
            <v>9020</v>
          </cell>
          <cell r="X691" t="str">
            <v>UPGRADE</v>
          </cell>
          <cell r="AA691" t="str">
            <v>X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T691">
            <v>0</v>
          </cell>
        </row>
        <row r="692">
          <cell r="P692" t="str">
            <v>0019</v>
          </cell>
          <cell r="X692" t="str">
            <v>UPGRADE</v>
          </cell>
          <cell r="AA692" t="str">
            <v>X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T692">
            <v>0</v>
          </cell>
        </row>
        <row r="693">
          <cell r="P693" t="str">
            <v>0010</v>
          </cell>
          <cell r="X693" t="str">
            <v>UPGRADE</v>
          </cell>
          <cell r="AE693" t="str">
            <v>X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T693">
            <v>0</v>
          </cell>
        </row>
        <row r="694">
          <cell r="P694" t="str">
            <v>0017</v>
          </cell>
          <cell r="X694" t="str">
            <v>UPGRADE</v>
          </cell>
          <cell r="AA694" t="str">
            <v>X</v>
          </cell>
          <cell r="AB694" t="str">
            <v>X</v>
          </cell>
          <cell r="AC694" t="str">
            <v>X</v>
          </cell>
          <cell r="AD694" t="str">
            <v>X</v>
          </cell>
          <cell r="AM694">
            <v>10000000</v>
          </cell>
          <cell r="AN694">
            <v>14999999.999999959</v>
          </cell>
          <cell r="AO694">
            <v>30000000.000000041</v>
          </cell>
          <cell r="AP694">
            <v>19998460</v>
          </cell>
          <cell r="AQ694">
            <v>0</v>
          </cell>
          <cell r="AT694">
            <v>2500000</v>
          </cell>
        </row>
        <row r="695">
          <cell r="P695" t="str">
            <v>0010</v>
          </cell>
          <cell r="X695" t="str">
            <v>UPGRADE</v>
          </cell>
          <cell r="AE695" t="str">
            <v>X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T695">
            <v>0</v>
          </cell>
        </row>
        <row r="696">
          <cell r="P696" t="str">
            <v>0010</v>
          </cell>
          <cell r="X696" t="str">
            <v>UPGRADE</v>
          </cell>
          <cell r="AE696" t="str">
            <v>X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T696">
            <v>0</v>
          </cell>
        </row>
        <row r="697">
          <cell r="P697" t="str">
            <v>0010</v>
          </cell>
          <cell r="X697" t="str">
            <v>UPGRADE</v>
          </cell>
          <cell r="AE697" t="str">
            <v>X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T697">
            <v>0</v>
          </cell>
        </row>
        <row r="698">
          <cell r="P698" t="str">
            <v>4005</v>
          </cell>
          <cell r="X698" t="str">
            <v>UPGRADE</v>
          </cell>
          <cell r="AC698" t="str">
            <v>X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T698">
            <v>0</v>
          </cell>
        </row>
        <row r="699">
          <cell r="P699" t="str">
            <v>4001</v>
          </cell>
          <cell r="X699" t="str">
            <v>UPGRADE</v>
          </cell>
          <cell r="AA699" t="str">
            <v>X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T699">
            <v>0</v>
          </cell>
        </row>
        <row r="700">
          <cell r="P700" t="str">
            <v>9020</v>
          </cell>
          <cell r="AA700" t="str">
            <v>X</v>
          </cell>
          <cell r="AB700" t="str">
            <v>X</v>
          </cell>
          <cell r="AC700" t="str">
            <v>X</v>
          </cell>
          <cell r="AD700" t="str">
            <v>X</v>
          </cell>
          <cell r="AE700" t="str">
            <v>X</v>
          </cell>
          <cell r="AM700">
            <v>816550</v>
          </cell>
          <cell r="AN700">
            <v>800000</v>
          </cell>
          <cell r="AO700">
            <v>1283313.8999999999</v>
          </cell>
          <cell r="AP700">
            <v>1283313.8999999999</v>
          </cell>
          <cell r="AQ700">
            <v>1145576.7</v>
          </cell>
          <cell r="AT700">
            <v>163310</v>
          </cell>
        </row>
        <row r="701">
          <cell r="P701" t="str">
            <v>4040</v>
          </cell>
          <cell r="X701" t="str">
            <v>RENOVACIÓN</v>
          </cell>
          <cell r="AA701" t="str">
            <v>X</v>
          </cell>
          <cell r="AB701" t="str">
            <v>X</v>
          </cell>
          <cell r="AC701" t="str">
            <v>X</v>
          </cell>
          <cell r="AD701" t="str">
            <v>X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T701">
            <v>0</v>
          </cell>
        </row>
        <row r="702">
          <cell r="P702" t="str">
            <v>4037</v>
          </cell>
          <cell r="X702" t="str">
            <v>UPGRADE</v>
          </cell>
          <cell r="AA702" t="str">
            <v>X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T702">
            <v>0</v>
          </cell>
        </row>
        <row r="703">
          <cell r="P703" t="str">
            <v>4039</v>
          </cell>
          <cell r="X703" t="str">
            <v>UPGRADE</v>
          </cell>
          <cell r="AA703" t="str">
            <v>X</v>
          </cell>
          <cell r="AB703" t="str">
            <v>X</v>
          </cell>
          <cell r="AM703">
            <v>302360</v>
          </cell>
          <cell r="AN703">
            <v>163827.1</v>
          </cell>
          <cell r="AO703">
            <v>0</v>
          </cell>
          <cell r="AP703">
            <v>0</v>
          </cell>
          <cell r="AQ703">
            <v>0</v>
          </cell>
          <cell r="AT703">
            <v>151180</v>
          </cell>
        </row>
        <row r="704">
          <cell r="P704" t="str">
            <v>4038</v>
          </cell>
          <cell r="X704" t="str">
            <v>UPGRADE</v>
          </cell>
          <cell r="AA704" t="str">
            <v>X</v>
          </cell>
          <cell r="AB704" t="str">
            <v>X</v>
          </cell>
          <cell r="AC704" t="str">
            <v>X</v>
          </cell>
          <cell r="AD704" t="str">
            <v>X</v>
          </cell>
          <cell r="AM704">
            <v>0</v>
          </cell>
          <cell r="AN704">
            <v>1527908.173275</v>
          </cell>
          <cell r="AO704">
            <v>1527908.173275</v>
          </cell>
          <cell r="AP704">
            <v>1527908.173275</v>
          </cell>
          <cell r="AQ704">
            <v>1527908.173275</v>
          </cell>
          <cell r="AT704">
            <v>0</v>
          </cell>
        </row>
        <row r="705">
          <cell r="P705" t="str">
            <v>4003</v>
          </cell>
          <cell r="X705" t="str">
            <v>UPGRADE</v>
          </cell>
          <cell r="AA705" t="str">
            <v>X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T705">
            <v>0</v>
          </cell>
        </row>
        <row r="706">
          <cell r="P706" t="str">
            <v>4002</v>
          </cell>
          <cell r="X706" t="str">
            <v>N/A</v>
          </cell>
          <cell r="AA706" t="str">
            <v>X</v>
          </cell>
          <cell r="AB706" t="str">
            <v>X</v>
          </cell>
          <cell r="AC706" t="str">
            <v>X</v>
          </cell>
          <cell r="AD706" t="str">
            <v>X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T706">
            <v>0</v>
          </cell>
        </row>
        <row r="707">
          <cell r="P707" t="str">
            <v>3014</v>
          </cell>
          <cell r="X707" t="str">
            <v>RENOVACIÓN</v>
          </cell>
          <cell r="AB707" t="str">
            <v>X</v>
          </cell>
          <cell r="AC707" t="str">
            <v>X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T707">
            <v>0</v>
          </cell>
        </row>
        <row r="708">
          <cell r="P708" t="str">
            <v>3009</v>
          </cell>
          <cell r="X708" t="str">
            <v>UPGRADE</v>
          </cell>
          <cell r="AA708" t="str">
            <v>X</v>
          </cell>
          <cell r="AB708" t="str">
            <v>X</v>
          </cell>
          <cell r="AC708" t="str">
            <v>X</v>
          </cell>
          <cell r="AD708" t="str">
            <v>X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T708">
            <v>0</v>
          </cell>
        </row>
        <row r="709">
          <cell r="P709" t="str">
            <v>3015</v>
          </cell>
          <cell r="X709" t="str">
            <v>UPGRADE</v>
          </cell>
          <cell r="AA709" t="str">
            <v>X</v>
          </cell>
          <cell r="AB709" t="str">
            <v>X</v>
          </cell>
          <cell r="AC709" t="str">
            <v>X</v>
          </cell>
          <cell r="AD709" t="str">
            <v>X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T709">
            <v>0</v>
          </cell>
        </row>
        <row r="710">
          <cell r="P710" t="str">
            <v>0019</v>
          </cell>
          <cell r="X710" t="str">
            <v>UPGRADE</v>
          </cell>
          <cell r="AB710" t="str">
            <v>X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T710">
            <v>0</v>
          </cell>
        </row>
        <row r="711">
          <cell r="P711" t="str">
            <v>3015</v>
          </cell>
          <cell r="X711" t="str">
            <v>UPGRADE</v>
          </cell>
          <cell r="AA711" t="str">
            <v>X</v>
          </cell>
          <cell r="AB711" t="str">
            <v>X</v>
          </cell>
          <cell r="AC711" t="str">
            <v>X</v>
          </cell>
          <cell r="AD711" t="str">
            <v>X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T711">
            <v>0</v>
          </cell>
        </row>
        <row r="712">
          <cell r="P712" t="str">
            <v>0001</v>
          </cell>
          <cell r="AA712" t="str">
            <v>X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T712">
            <v>0</v>
          </cell>
        </row>
        <row r="713">
          <cell r="P713" t="str">
            <v>4003</v>
          </cell>
          <cell r="X713" t="str">
            <v>UPGRADE</v>
          </cell>
          <cell r="AA713" t="str">
            <v>X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T713">
            <v>0</v>
          </cell>
        </row>
        <row r="714">
          <cell r="P714" t="str">
            <v>4003</v>
          </cell>
          <cell r="X714" t="str">
            <v>UPGRADE</v>
          </cell>
          <cell r="AA714" t="str">
            <v>X</v>
          </cell>
          <cell r="AM714">
            <v>0</v>
          </cell>
          <cell r="AN714">
            <v>4729.94445</v>
          </cell>
          <cell r="AO714">
            <v>4729.94445</v>
          </cell>
          <cell r="AP714">
            <v>4729.94445</v>
          </cell>
          <cell r="AQ714">
            <v>4729.94445</v>
          </cell>
          <cell r="AT714">
            <v>0</v>
          </cell>
        </row>
        <row r="715">
          <cell r="P715" t="str">
            <v>0001</v>
          </cell>
          <cell r="AA715" t="str">
            <v>X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T715">
            <v>0</v>
          </cell>
        </row>
        <row r="716">
          <cell r="P716" t="str">
            <v>9020</v>
          </cell>
          <cell r="AA716" t="str">
            <v>X</v>
          </cell>
          <cell r="AB716" t="str">
            <v>X</v>
          </cell>
          <cell r="AC716" t="str">
            <v>X</v>
          </cell>
          <cell r="AD716" t="str">
            <v>X</v>
          </cell>
          <cell r="AE716" t="str">
            <v>X</v>
          </cell>
          <cell r="AM716">
            <v>961624.84880000004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T716">
            <v>192324.96976000001</v>
          </cell>
        </row>
        <row r="717">
          <cell r="P717" t="str">
            <v>3009</v>
          </cell>
          <cell r="X717" t="str">
            <v>UPGRADE</v>
          </cell>
          <cell r="AA717" t="str">
            <v>X</v>
          </cell>
          <cell r="AM717">
            <v>0</v>
          </cell>
          <cell r="AN717">
            <v>6148.2489750000004</v>
          </cell>
          <cell r="AO717">
            <v>6148.2489750000004</v>
          </cell>
          <cell r="AP717">
            <v>6148.2489750000004</v>
          </cell>
          <cell r="AQ717">
            <v>6148.2489750000004</v>
          </cell>
          <cell r="AT717">
            <v>0</v>
          </cell>
        </row>
        <row r="718">
          <cell r="P718" t="str">
            <v>3009</v>
          </cell>
          <cell r="X718" t="str">
            <v>UPGRADE</v>
          </cell>
          <cell r="AA718" t="str">
            <v>X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T718">
            <v>0</v>
          </cell>
        </row>
        <row r="719">
          <cell r="P719" t="str">
            <v>0001</v>
          </cell>
          <cell r="AA719" t="str">
            <v>X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T719">
            <v>0</v>
          </cell>
        </row>
        <row r="720">
          <cell r="P720" t="str">
            <v>3014</v>
          </cell>
          <cell r="X720" t="str">
            <v>UPGRADE</v>
          </cell>
          <cell r="AA720" t="str">
            <v>X</v>
          </cell>
          <cell r="AB720" t="str">
            <v>X</v>
          </cell>
          <cell r="AC720" t="str">
            <v>X</v>
          </cell>
          <cell r="AD720" t="str">
            <v>X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T720">
            <v>0</v>
          </cell>
        </row>
        <row r="721">
          <cell r="P721" t="str">
            <v>0013</v>
          </cell>
          <cell r="X721" t="str">
            <v>UPGRADE</v>
          </cell>
          <cell r="AA721" t="str">
            <v>X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T721">
            <v>0</v>
          </cell>
        </row>
        <row r="722">
          <cell r="P722" t="str">
            <v>4015</v>
          </cell>
          <cell r="X722" t="str">
            <v>RENOVACIÓN</v>
          </cell>
          <cell r="AA722" t="str">
            <v>X</v>
          </cell>
          <cell r="AM722">
            <v>229658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T722">
            <v>229658</v>
          </cell>
        </row>
        <row r="723">
          <cell r="P723" t="str">
            <v>9020</v>
          </cell>
          <cell r="AA723" t="str">
            <v>X</v>
          </cell>
          <cell r="AB723" t="str">
            <v>X</v>
          </cell>
          <cell r="AC723" t="str">
            <v>X</v>
          </cell>
          <cell r="AD723" t="str">
            <v>X</v>
          </cell>
          <cell r="AE723" t="str">
            <v>X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T723">
            <v>0</v>
          </cell>
        </row>
        <row r="724">
          <cell r="P724" t="str">
            <v>9020</v>
          </cell>
          <cell r="AA724" t="str">
            <v>X</v>
          </cell>
          <cell r="AB724" t="str">
            <v>X</v>
          </cell>
          <cell r="AC724" t="str">
            <v>X</v>
          </cell>
          <cell r="AD724" t="str">
            <v>X</v>
          </cell>
          <cell r="AE724" t="str">
            <v>X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T724">
            <v>0</v>
          </cell>
        </row>
        <row r="725">
          <cell r="P725" t="str">
            <v>9020</v>
          </cell>
          <cell r="AA725" t="str">
            <v>X</v>
          </cell>
          <cell r="AB725" t="str">
            <v>X</v>
          </cell>
          <cell r="AC725" t="str">
            <v>X</v>
          </cell>
          <cell r="AD725" t="str">
            <v>X</v>
          </cell>
          <cell r="AE725" t="str">
            <v>X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T725">
            <v>0</v>
          </cell>
        </row>
        <row r="726">
          <cell r="P726" t="str">
            <v>9020</v>
          </cell>
          <cell r="AA726" t="str">
            <v>X</v>
          </cell>
          <cell r="AB726" t="str">
            <v>X</v>
          </cell>
          <cell r="AC726" t="str">
            <v>X</v>
          </cell>
          <cell r="AD726" t="str">
            <v>X</v>
          </cell>
          <cell r="AE726" t="str">
            <v>X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T726">
            <v>0</v>
          </cell>
        </row>
        <row r="727">
          <cell r="P727" t="str">
            <v>9020</v>
          </cell>
          <cell r="AA727" t="str">
            <v>X</v>
          </cell>
          <cell r="AB727" t="str">
            <v>X</v>
          </cell>
          <cell r="AC727" t="str">
            <v>X</v>
          </cell>
          <cell r="AD727" t="str">
            <v>X</v>
          </cell>
          <cell r="AE727" t="str">
            <v>X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T727">
            <v>0</v>
          </cell>
        </row>
        <row r="728">
          <cell r="P728" t="str">
            <v>9020</v>
          </cell>
          <cell r="AA728" t="str">
            <v>X</v>
          </cell>
          <cell r="AB728" t="str">
            <v>X</v>
          </cell>
          <cell r="AC728" t="str">
            <v>X</v>
          </cell>
          <cell r="AD728" t="str">
            <v>X</v>
          </cell>
          <cell r="AE728" t="str">
            <v>X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T728">
            <v>0</v>
          </cell>
        </row>
        <row r="729">
          <cell r="P729" t="str">
            <v>9020</v>
          </cell>
          <cell r="AA729" t="str">
            <v>X</v>
          </cell>
          <cell r="AB729" t="str">
            <v>X</v>
          </cell>
          <cell r="AC729" t="str">
            <v>X</v>
          </cell>
          <cell r="AD729" t="str">
            <v>X</v>
          </cell>
          <cell r="AE729" t="str">
            <v>X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T729">
            <v>0</v>
          </cell>
        </row>
        <row r="730">
          <cell r="P730" t="str">
            <v>9020</v>
          </cell>
          <cell r="AA730" t="str">
            <v>X</v>
          </cell>
          <cell r="AB730" t="str">
            <v>X</v>
          </cell>
          <cell r="AC730" t="str">
            <v>X</v>
          </cell>
          <cell r="AD730" t="str">
            <v>X</v>
          </cell>
          <cell r="AE730" t="str">
            <v>X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T730">
            <v>0</v>
          </cell>
        </row>
        <row r="731">
          <cell r="P731" t="str">
            <v>9020</v>
          </cell>
          <cell r="AA731" t="str">
            <v>X</v>
          </cell>
          <cell r="AB731" t="str">
            <v>X</v>
          </cell>
          <cell r="AC731" t="str">
            <v>X</v>
          </cell>
          <cell r="AD731" t="str">
            <v>X</v>
          </cell>
          <cell r="AE731" t="str">
            <v>X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T731">
            <v>0</v>
          </cell>
        </row>
        <row r="732">
          <cell r="P732" t="str">
            <v>9020</v>
          </cell>
          <cell r="AA732" t="str">
            <v>X</v>
          </cell>
          <cell r="AB732" t="str">
            <v>X</v>
          </cell>
          <cell r="AC732" t="str">
            <v>X</v>
          </cell>
          <cell r="AD732" t="str">
            <v>X</v>
          </cell>
          <cell r="AE732" t="str">
            <v>X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T732">
            <v>0</v>
          </cell>
        </row>
        <row r="733">
          <cell r="P733" t="str">
            <v>9020</v>
          </cell>
          <cell r="AA733" t="str">
            <v>X</v>
          </cell>
          <cell r="AB733" t="str">
            <v>X</v>
          </cell>
          <cell r="AC733" t="str">
            <v>X</v>
          </cell>
          <cell r="AD733" t="str">
            <v>X</v>
          </cell>
          <cell r="AE733" t="str">
            <v>X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T733">
            <v>0</v>
          </cell>
        </row>
        <row r="734">
          <cell r="P734" t="str">
            <v>9020</v>
          </cell>
          <cell r="AA734" t="str">
            <v>X</v>
          </cell>
          <cell r="AB734" t="str">
            <v>X</v>
          </cell>
          <cell r="AC734" t="str">
            <v>X</v>
          </cell>
          <cell r="AD734" t="str">
            <v>X</v>
          </cell>
          <cell r="AE734" t="str">
            <v>X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T734">
            <v>0</v>
          </cell>
        </row>
        <row r="735">
          <cell r="P735" t="str">
            <v>9020</v>
          </cell>
          <cell r="AA735" t="str">
            <v>X</v>
          </cell>
          <cell r="AB735" t="str">
            <v>X</v>
          </cell>
          <cell r="AC735" t="str">
            <v>X</v>
          </cell>
          <cell r="AD735" t="str">
            <v>X</v>
          </cell>
          <cell r="AE735" t="str">
            <v>X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T735">
            <v>0</v>
          </cell>
        </row>
        <row r="736">
          <cell r="P736" t="str">
            <v>9020</v>
          </cell>
          <cell r="AA736" t="str">
            <v>X</v>
          </cell>
          <cell r="AB736" t="str">
            <v>X</v>
          </cell>
          <cell r="AC736" t="str">
            <v>X</v>
          </cell>
          <cell r="AD736" t="str">
            <v>X</v>
          </cell>
          <cell r="AE736" t="str">
            <v>X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T736">
            <v>0</v>
          </cell>
        </row>
        <row r="737">
          <cell r="P737" t="str">
            <v>9020</v>
          </cell>
          <cell r="AA737" t="str">
            <v>X</v>
          </cell>
          <cell r="AB737" t="str">
            <v>X</v>
          </cell>
          <cell r="AC737" t="str">
            <v>X</v>
          </cell>
          <cell r="AD737" t="str">
            <v>X</v>
          </cell>
          <cell r="AE737" t="str">
            <v>X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T737">
            <v>0</v>
          </cell>
        </row>
        <row r="738">
          <cell r="P738" t="str">
            <v>9020</v>
          </cell>
          <cell r="AA738" t="str">
            <v>X</v>
          </cell>
          <cell r="AB738" t="str">
            <v>X</v>
          </cell>
          <cell r="AC738" t="str">
            <v>X</v>
          </cell>
          <cell r="AD738" t="str">
            <v>X</v>
          </cell>
          <cell r="AE738" t="str">
            <v>X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T738">
            <v>0</v>
          </cell>
        </row>
        <row r="739">
          <cell r="P739" t="str">
            <v>9020</v>
          </cell>
          <cell r="AA739" t="str">
            <v>X</v>
          </cell>
          <cell r="AB739" t="str">
            <v>X</v>
          </cell>
          <cell r="AC739" t="str">
            <v>X</v>
          </cell>
          <cell r="AD739" t="str">
            <v>X</v>
          </cell>
          <cell r="AE739" t="str">
            <v>X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T739">
            <v>0</v>
          </cell>
        </row>
        <row r="740">
          <cell r="P740" t="str">
            <v>9020</v>
          </cell>
          <cell r="AA740" t="str">
            <v>X</v>
          </cell>
          <cell r="AB740" t="str">
            <v>X</v>
          </cell>
          <cell r="AC740" t="str">
            <v>X</v>
          </cell>
          <cell r="AD740" t="str">
            <v>X</v>
          </cell>
          <cell r="AE740" t="str">
            <v>X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T740">
            <v>0</v>
          </cell>
        </row>
        <row r="741">
          <cell r="P741" t="str">
            <v>9020</v>
          </cell>
          <cell r="AA741" t="str">
            <v>X</v>
          </cell>
          <cell r="AB741" t="str">
            <v>X</v>
          </cell>
          <cell r="AC741" t="str">
            <v>X</v>
          </cell>
          <cell r="AD741" t="str">
            <v>X</v>
          </cell>
          <cell r="AE741" t="str">
            <v>X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T741">
            <v>0</v>
          </cell>
        </row>
        <row r="742">
          <cell r="P742" t="str">
            <v>9020</v>
          </cell>
          <cell r="AA742" t="str">
            <v>X</v>
          </cell>
          <cell r="AB742" t="str">
            <v>X</v>
          </cell>
          <cell r="AC742" t="str">
            <v>X</v>
          </cell>
          <cell r="AD742" t="str">
            <v>X</v>
          </cell>
          <cell r="AE742" t="str">
            <v>X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T742">
            <v>0</v>
          </cell>
        </row>
        <row r="743">
          <cell r="P743" t="str">
            <v>9020</v>
          </cell>
          <cell r="AA743" t="str">
            <v>X</v>
          </cell>
          <cell r="AB743" t="str">
            <v>X</v>
          </cell>
          <cell r="AC743" t="str">
            <v>X</v>
          </cell>
          <cell r="AD743" t="str">
            <v>X</v>
          </cell>
          <cell r="AE743" t="str">
            <v>X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T743">
            <v>0</v>
          </cell>
        </row>
        <row r="744">
          <cell r="P744" t="str">
            <v>9020</v>
          </cell>
          <cell r="AA744" t="str">
            <v>X</v>
          </cell>
          <cell r="AB744" t="str">
            <v>X</v>
          </cell>
          <cell r="AC744" t="str">
            <v>X</v>
          </cell>
          <cell r="AD744" t="str">
            <v>X</v>
          </cell>
          <cell r="AE744" t="str">
            <v>X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T744">
            <v>0</v>
          </cell>
        </row>
        <row r="745">
          <cell r="P745" t="str">
            <v>9020</v>
          </cell>
          <cell r="AA745" t="str">
            <v>X</v>
          </cell>
          <cell r="AB745" t="str">
            <v>X</v>
          </cell>
          <cell r="AC745" t="str">
            <v>X</v>
          </cell>
          <cell r="AD745" t="str">
            <v>X</v>
          </cell>
          <cell r="AE745" t="str">
            <v>X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T745">
            <v>0</v>
          </cell>
        </row>
        <row r="746">
          <cell r="P746" t="str">
            <v>9020</v>
          </cell>
          <cell r="AA746" t="str">
            <v>X</v>
          </cell>
          <cell r="AB746" t="str">
            <v>X</v>
          </cell>
          <cell r="AC746" t="str">
            <v>X</v>
          </cell>
          <cell r="AD746" t="str">
            <v>X</v>
          </cell>
          <cell r="AE746" t="str">
            <v>X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T746">
            <v>0</v>
          </cell>
        </row>
        <row r="747">
          <cell r="P747" t="str">
            <v>9020</v>
          </cell>
          <cell r="AA747" t="str">
            <v>X</v>
          </cell>
          <cell r="AB747" t="str">
            <v>X</v>
          </cell>
          <cell r="AC747" t="str">
            <v>X</v>
          </cell>
          <cell r="AD747" t="str">
            <v>X</v>
          </cell>
          <cell r="AE747" t="str">
            <v>X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T747">
            <v>0</v>
          </cell>
        </row>
        <row r="748">
          <cell r="P748" t="str">
            <v>4002</v>
          </cell>
          <cell r="X748" t="str">
            <v>N/A</v>
          </cell>
          <cell r="AA748" t="str">
            <v>X</v>
          </cell>
          <cell r="AB748" t="str">
            <v>X</v>
          </cell>
          <cell r="AC748" t="str">
            <v>X</v>
          </cell>
          <cell r="AD748" t="str">
            <v>X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T748">
            <v>0</v>
          </cell>
        </row>
        <row r="749">
          <cell r="P749" t="str">
            <v>3007</v>
          </cell>
          <cell r="X749" t="str">
            <v>UPGRADE</v>
          </cell>
          <cell r="AD749" t="str">
            <v>X</v>
          </cell>
          <cell r="AM749">
            <v>1886372.6727999998</v>
          </cell>
          <cell r="AN749">
            <v>5445000</v>
          </cell>
          <cell r="AO749">
            <v>6050000</v>
          </cell>
          <cell r="AP749">
            <v>6436567.7386999996</v>
          </cell>
          <cell r="AQ749">
            <v>0</v>
          </cell>
          <cell r="AT749">
            <v>1886372.6727999998</v>
          </cell>
        </row>
        <row r="750">
          <cell r="P750" t="str">
            <v>5190</v>
          </cell>
          <cell r="X750" t="str">
            <v>UPGRADE</v>
          </cell>
          <cell r="AE750" t="str">
            <v>X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T750">
            <v>0</v>
          </cell>
        </row>
        <row r="751">
          <cell r="P751" t="str">
            <v>0005</v>
          </cell>
          <cell r="X751" t="str">
            <v>UPGRADE</v>
          </cell>
          <cell r="AA751" t="str">
            <v>X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T751">
            <v>0</v>
          </cell>
        </row>
        <row r="752">
          <cell r="P752" t="str">
            <v>3007</v>
          </cell>
          <cell r="X752" t="str">
            <v>N/A</v>
          </cell>
          <cell r="AE752" t="str">
            <v>X</v>
          </cell>
          <cell r="AM752">
            <v>0</v>
          </cell>
          <cell r="AN752">
            <v>24835.334699999999</v>
          </cell>
          <cell r="AO752">
            <v>24835.334699999999</v>
          </cell>
          <cell r="AP752">
            <v>24835.334699999999</v>
          </cell>
          <cell r="AQ752">
            <v>24835.334699999999</v>
          </cell>
          <cell r="AT752">
            <v>0</v>
          </cell>
        </row>
        <row r="753">
          <cell r="P753" t="str">
            <v>3007</v>
          </cell>
          <cell r="X753" t="str">
            <v>UPGRADE</v>
          </cell>
          <cell r="AA753" t="str">
            <v>X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T753">
            <v>0</v>
          </cell>
        </row>
        <row r="754">
          <cell r="P754" t="str">
            <v>4040</v>
          </cell>
          <cell r="AE754" t="str">
            <v>X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T754">
            <v>0</v>
          </cell>
        </row>
        <row r="755">
          <cell r="P755" t="str">
            <v>4040</v>
          </cell>
          <cell r="AE755" t="str">
            <v>X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T755">
            <v>0</v>
          </cell>
        </row>
        <row r="756">
          <cell r="P756" t="str">
            <v>3004</v>
          </cell>
          <cell r="X756" t="str">
            <v>RENOVACIÓN</v>
          </cell>
          <cell r="AA756" t="str">
            <v>X</v>
          </cell>
          <cell r="AM756">
            <v>267000</v>
          </cell>
          <cell r="AN756">
            <v>1000000</v>
          </cell>
          <cell r="AO756">
            <v>1000000</v>
          </cell>
          <cell r="AP756">
            <v>3000000</v>
          </cell>
          <cell r="AQ756">
            <v>5389500</v>
          </cell>
          <cell r="AT756">
            <v>267000</v>
          </cell>
        </row>
        <row r="757">
          <cell r="P757" t="str">
            <v>4037</v>
          </cell>
          <cell r="X757" t="str">
            <v>UPGRADE</v>
          </cell>
          <cell r="AA757" t="str">
            <v>X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T757">
            <v>0</v>
          </cell>
        </row>
        <row r="758">
          <cell r="P758" t="str">
            <v>4037</v>
          </cell>
          <cell r="X758" t="str">
            <v>UPGRADE</v>
          </cell>
          <cell r="AB758" t="str">
            <v>X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T758">
            <v>0</v>
          </cell>
        </row>
        <row r="759">
          <cell r="P759" t="str">
            <v>4003</v>
          </cell>
          <cell r="X759" t="str">
            <v>UPGRADE</v>
          </cell>
          <cell r="AA759" t="str">
            <v>X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T759">
            <v>0</v>
          </cell>
        </row>
        <row r="760">
          <cell r="P760" t="str">
            <v>4002</v>
          </cell>
          <cell r="X760" t="str">
            <v>N/A</v>
          </cell>
          <cell r="AA760" t="str">
            <v>X</v>
          </cell>
          <cell r="AB760" t="str">
            <v>X</v>
          </cell>
          <cell r="AC760" t="str">
            <v>X</v>
          </cell>
          <cell r="AD760" t="str">
            <v>X</v>
          </cell>
          <cell r="AE760" t="str">
            <v>X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T760">
            <v>0</v>
          </cell>
        </row>
        <row r="761">
          <cell r="P761" t="str">
            <v>4002</v>
          </cell>
          <cell r="X761" t="str">
            <v>N/A</v>
          </cell>
          <cell r="AA761" t="str">
            <v>X</v>
          </cell>
          <cell r="AB761" t="str">
            <v>X</v>
          </cell>
          <cell r="AC761" t="str">
            <v>X</v>
          </cell>
          <cell r="AD761" t="str">
            <v>X</v>
          </cell>
          <cell r="AE761" t="str">
            <v>X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T761">
            <v>0</v>
          </cell>
        </row>
        <row r="762">
          <cell r="P762" t="str">
            <v>4002</v>
          </cell>
          <cell r="X762" t="str">
            <v>N/A</v>
          </cell>
          <cell r="AA762" t="str">
            <v>X</v>
          </cell>
          <cell r="AB762" t="str">
            <v>X</v>
          </cell>
          <cell r="AC762" t="str">
            <v>X</v>
          </cell>
          <cell r="AD762" t="str">
            <v>X</v>
          </cell>
          <cell r="AE762" t="str">
            <v>X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T762">
            <v>0</v>
          </cell>
        </row>
        <row r="763">
          <cell r="P763" t="str">
            <v>9013</v>
          </cell>
          <cell r="X763" t="str">
            <v>UPGRADE</v>
          </cell>
          <cell r="AD763" t="str">
            <v>X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T763">
            <v>0</v>
          </cell>
        </row>
        <row r="764">
          <cell r="P764" t="str">
            <v>4003</v>
          </cell>
          <cell r="X764" t="str">
            <v>UPGRADE</v>
          </cell>
          <cell r="AA764" t="str">
            <v>X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T764">
            <v>0</v>
          </cell>
        </row>
        <row r="765">
          <cell r="P765" t="str">
            <v>4040</v>
          </cell>
          <cell r="X765" t="str">
            <v>UPGRADE</v>
          </cell>
          <cell r="AA765" t="str">
            <v>X</v>
          </cell>
          <cell r="AB765" t="str">
            <v>X</v>
          </cell>
          <cell r="AC765" t="str">
            <v>X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T765">
            <v>0</v>
          </cell>
        </row>
        <row r="766">
          <cell r="P766" t="str">
            <v>3021</v>
          </cell>
          <cell r="X766" t="str">
            <v>UPGRADE</v>
          </cell>
          <cell r="AA766" t="str">
            <v>X</v>
          </cell>
          <cell r="AB766" t="str">
            <v>X</v>
          </cell>
          <cell r="AC766" t="str">
            <v>X</v>
          </cell>
          <cell r="AD766" t="str">
            <v>X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T766">
            <v>0</v>
          </cell>
        </row>
        <row r="767">
          <cell r="P767" t="str">
            <v>4002</v>
          </cell>
          <cell r="X767" t="str">
            <v>UPGRADE</v>
          </cell>
          <cell r="AA767" t="str">
            <v>X</v>
          </cell>
          <cell r="AB767" t="str">
            <v>X</v>
          </cell>
          <cell r="AC767" t="str">
            <v>X</v>
          </cell>
          <cell r="AD767" t="str">
            <v>X</v>
          </cell>
          <cell r="AM767">
            <v>0</v>
          </cell>
          <cell r="AN767">
            <v>26500.001274999999</v>
          </cell>
          <cell r="AO767">
            <v>26500.001274999999</v>
          </cell>
          <cell r="AP767">
            <v>26500.001274999999</v>
          </cell>
          <cell r="AQ767">
            <v>26500.001274999999</v>
          </cell>
          <cell r="AT767">
            <v>0</v>
          </cell>
        </row>
        <row r="768">
          <cell r="P768" t="str">
            <v>4002</v>
          </cell>
          <cell r="X768" t="str">
            <v>UPGRADE</v>
          </cell>
          <cell r="AA768" t="str">
            <v>X</v>
          </cell>
          <cell r="AD768" t="str">
            <v>X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T768">
            <v>0</v>
          </cell>
        </row>
        <row r="769">
          <cell r="P769" t="str">
            <v>0019</v>
          </cell>
          <cell r="X769" t="str">
            <v>UPGRADE</v>
          </cell>
          <cell r="AA769" t="str">
            <v>X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T769">
            <v>0</v>
          </cell>
        </row>
        <row r="770">
          <cell r="P770" t="str">
            <v>9020</v>
          </cell>
          <cell r="AE770" t="str">
            <v>X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T770">
            <v>0</v>
          </cell>
        </row>
        <row r="771">
          <cell r="P771" t="str">
            <v>0020</v>
          </cell>
          <cell r="X771" t="str">
            <v>UPGRADE</v>
          </cell>
          <cell r="AA771" t="str">
            <v>X</v>
          </cell>
          <cell r="AB771" t="str">
            <v>X</v>
          </cell>
          <cell r="AC771" t="str">
            <v>X</v>
          </cell>
          <cell r="AD771" t="str">
            <v>X</v>
          </cell>
          <cell r="AE771" t="str">
            <v>X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T771">
            <v>0</v>
          </cell>
        </row>
        <row r="772">
          <cell r="P772" t="str">
            <v>4015</v>
          </cell>
          <cell r="X772" t="str">
            <v>N/A</v>
          </cell>
          <cell r="AA772" t="str">
            <v>X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T772">
            <v>0</v>
          </cell>
        </row>
        <row r="773">
          <cell r="P773" t="str">
            <v>4015</v>
          </cell>
          <cell r="X773" t="str">
            <v>N/A</v>
          </cell>
          <cell r="AA773" t="str">
            <v>X</v>
          </cell>
          <cell r="AM773">
            <v>1250000</v>
          </cell>
          <cell r="AN773">
            <v>1512500</v>
          </cell>
          <cell r="AO773">
            <v>1512500</v>
          </cell>
          <cell r="AP773">
            <v>1512500</v>
          </cell>
          <cell r="AQ773">
            <v>1820693.9</v>
          </cell>
          <cell r="AT773">
            <v>1250000</v>
          </cell>
        </row>
        <row r="774">
          <cell r="P774" t="str">
            <v>9013</v>
          </cell>
          <cell r="X774" t="str">
            <v>RENOVACIÓN</v>
          </cell>
          <cell r="AD774" t="str">
            <v>X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T774">
            <v>0</v>
          </cell>
        </row>
        <row r="775">
          <cell r="P775" t="str">
            <v>9013</v>
          </cell>
          <cell r="X775" t="str">
            <v>RENOVACIÓN</v>
          </cell>
          <cell r="AD775" t="str">
            <v>X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T775">
            <v>0</v>
          </cell>
        </row>
        <row r="776">
          <cell r="P776" t="str">
            <v>3032</v>
          </cell>
          <cell r="X776" t="str">
            <v>RENOVACIÓN</v>
          </cell>
          <cell r="AC776" t="str">
            <v>X</v>
          </cell>
          <cell r="AM776">
            <v>0</v>
          </cell>
          <cell r="AN776">
            <v>0</v>
          </cell>
          <cell r="AO776">
            <v>1426033.4</v>
          </cell>
          <cell r="AP776">
            <v>2852756.5</v>
          </cell>
          <cell r="AQ776">
            <v>486081.2</v>
          </cell>
          <cell r="AT776">
            <v>0</v>
          </cell>
        </row>
        <row r="777">
          <cell r="P777" t="str">
            <v>3004</v>
          </cell>
          <cell r="X777" t="str">
            <v>RENOVACIÓN</v>
          </cell>
          <cell r="AA777" t="str">
            <v>X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T777">
            <v>0</v>
          </cell>
        </row>
        <row r="778">
          <cell r="P778" t="str">
            <v>4005</v>
          </cell>
          <cell r="X778" t="str">
            <v>RENOVACIÓN</v>
          </cell>
          <cell r="AC778" t="str">
            <v>X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T778">
            <v>0</v>
          </cell>
        </row>
        <row r="779">
          <cell r="P779" t="str">
            <v>4005</v>
          </cell>
          <cell r="X779" t="str">
            <v>RENOVACIÓN</v>
          </cell>
          <cell r="AC779" t="str">
            <v>X</v>
          </cell>
          <cell r="AM779">
            <v>193120</v>
          </cell>
          <cell r="AN779">
            <v>67705</v>
          </cell>
          <cell r="AO779">
            <v>0</v>
          </cell>
          <cell r="AP779">
            <v>0</v>
          </cell>
          <cell r="AQ779">
            <v>0</v>
          </cell>
          <cell r="AT779">
            <v>193120</v>
          </cell>
        </row>
        <row r="780">
          <cell r="P780" t="str">
            <v>4005</v>
          </cell>
          <cell r="X780" t="str">
            <v>RENOVACIÓN</v>
          </cell>
          <cell r="AC780" t="str">
            <v>X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T780">
            <v>0</v>
          </cell>
        </row>
        <row r="781">
          <cell r="P781" t="str">
            <v>4005</v>
          </cell>
          <cell r="X781" t="str">
            <v>RENOVACIÓN</v>
          </cell>
          <cell r="AC781" t="str">
            <v>X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T781">
            <v>0</v>
          </cell>
        </row>
        <row r="782">
          <cell r="P782" t="str">
            <v>4040</v>
          </cell>
          <cell r="X782" t="str">
            <v>UPGRADE</v>
          </cell>
          <cell r="AA782" t="str">
            <v>X</v>
          </cell>
          <cell r="AB782" t="str">
            <v>X</v>
          </cell>
          <cell r="AC782" t="str">
            <v>X</v>
          </cell>
          <cell r="AD782" t="str">
            <v>X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T782">
            <v>0</v>
          </cell>
        </row>
        <row r="783">
          <cell r="P783" t="str">
            <v>4005</v>
          </cell>
          <cell r="X783" t="str">
            <v>RENOVACIÓN</v>
          </cell>
          <cell r="AC783" t="str">
            <v>X</v>
          </cell>
          <cell r="AM783">
            <v>205700</v>
          </cell>
          <cell r="AN783">
            <v>0</v>
          </cell>
          <cell r="AO783">
            <v>822800</v>
          </cell>
          <cell r="AP783">
            <v>0</v>
          </cell>
          <cell r="AQ783">
            <v>0</v>
          </cell>
          <cell r="AT783">
            <v>205700</v>
          </cell>
        </row>
        <row r="784">
          <cell r="P784" t="str">
            <v>3007</v>
          </cell>
          <cell r="X784" t="str">
            <v>UPGRADE</v>
          </cell>
          <cell r="AD784" t="str">
            <v>X</v>
          </cell>
          <cell r="AM784">
            <v>266507.6667</v>
          </cell>
          <cell r="AN784">
            <v>266507.6667</v>
          </cell>
          <cell r="AO784">
            <v>0</v>
          </cell>
          <cell r="AP784">
            <v>0</v>
          </cell>
          <cell r="AQ784">
            <v>0</v>
          </cell>
          <cell r="AT784">
            <v>266507.6667</v>
          </cell>
        </row>
        <row r="785">
          <cell r="P785" t="str">
            <v>3032</v>
          </cell>
          <cell r="X785" t="str">
            <v>RENOVACIÓN</v>
          </cell>
          <cell r="AD785" t="str">
            <v>X</v>
          </cell>
          <cell r="AM785">
            <v>0</v>
          </cell>
          <cell r="AN785">
            <v>0</v>
          </cell>
          <cell r="AO785">
            <v>0</v>
          </cell>
          <cell r="AP785">
            <v>5124350</v>
          </cell>
          <cell r="AQ785">
            <v>5124350</v>
          </cell>
          <cell r="AT785">
            <v>0</v>
          </cell>
        </row>
        <row r="786">
          <cell r="P786" t="str">
            <v>4066</v>
          </cell>
          <cell r="X786" t="str">
            <v>UPGRADE</v>
          </cell>
          <cell r="AA786" t="str">
            <v>X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2000000</v>
          </cell>
          <cell r="AT786">
            <v>0</v>
          </cell>
        </row>
        <row r="787">
          <cell r="P787" t="str">
            <v>0005</v>
          </cell>
          <cell r="X787" t="str">
            <v>N/A</v>
          </cell>
          <cell r="AE787" t="str">
            <v>X</v>
          </cell>
          <cell r="AM787">
            <v>35412.198799999998</v>
          </cell>
          <cell r="AN787">
            <v>132207.23779999997</v>
          </cell>
          <cell r="AO787">
            <v>96800</v>
          </cell>
          <cell r="AP787">
            <v>0</v>
          </cell>
          <cell r="AQ787">
            <v>0</v>
          </cell>
          <cell r="AT787">
            <v>35412.198799999998</v>
          </cell>
        </row>
        <row r="788">
          <cell r="P788" t="str">
            <v>0005</v>
          </cell>
          <cell r="X788" t="str">
            <v>N/A</v>
          </cell>
          <cell r="AE788" t="str">
            <v>X</v>
          </cell>
          <cell r="AM788">
            <v>47958.108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T788">
            <v>47958.108</v>
          </cell>
        </row>
        <row r="789">
          <cell r="P789" t="str">
            <v>9012</v>
          </cell>
          <cell r="X789" t="str">
            <v>RENOVACIÓN</v>
          </cell>
          <cell r="AA789" t="str">
            <v>X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T789">
            <v>0</v>
          </cell>
        </row>
        <row r="790">
          <cell r="P790" t="str">
            <v>9012</v>
          </cell>
          <cell r="X790" t="str">
            <v>RENOVACIÓN</v>
          </cell>
          <cell r="AA790" t="str">
            <v>X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T790">
            <v>0</v>
          </cell>
        </row>
        <row r="791">
          <cell r="P791" t="str">
            <v>3004</v>
          </cell>
          <cell r="X791" t="str">
            <v>RENOVACIÓN</v>
          </cell>
          <cell r="AA791" t="str">
            <v>X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T791">
            <v>0</v>
          </cell>
        </row>
        <row r="792">
          <cell r="P792" t="str">
            <v>3004</v>
          </cell>
          <cell r="X792" t="str">
            <v>RENOVACIÓN</v>
          </cell>
          <cell r="AA792" t="str">
            <v>X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T792">
            <v>0</v>
          </cell>
        </row>
        <row r="793">
          <cell r="P793" t="str">
            <v>3004</v>
          </cell>
          <cell r="X793" t="str">
            <v>RENOVACIÓN</v>
          </cell>
          <cell r="AA793" t="str">
            <v>X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T793">
            <v>0</v>
          </cell>
        </row>
        <row r="794">
          <cell r="P794" t="str">
            <v>3004</v>
          </cell>
          <cell r="X794" t="str">
            <v>RENOVACIÓN</v>
          </cell>
          <cell r="AA794" t="str">
            <v>X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T794">
            <v>0</v>
          </cell>
        </row>
        <row r="795">
          <cell r="P795" t="str">
            <v>3004</v>
          </cell>
          <cell r="X795" t="str">
            <v>RENOVACIÓN</v>
          </cell>
          <cell r="AA795" t="str">
            <v>X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T795">
            <v>0</v>
          </cell>
        </row>
        <row r="796">
          <cell r="P796" t="str">
            <v>3004</v>
          </cell>
          <cell r="X796" t="str">
            <v>RENOVACIÓN</v>
          </cell>
          <cell r="AA796" t="str">
            <v>X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T796">
            <v>0</v>
          </cell>
        </row>
        <row r="797">
          <cell r="P797" t="str">
            <v>3004</v>
          </cell>
          <cell r="X797" t="str">
            <v>RENOVACIÓN</v>
          </cell>
          <cell r="AA797" t="str">
            <v>X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T797">
            <v>0</v>
          </cell>
        </row>
        <row r="798">
          <cell r="P798" t="str">
            <v>3004</v>
          </cell>
          <cell r="X798" t="str">
            <v>RENOVACIÓN</v>
          </cell>
          <cell r="AA798" t="str">
            <v>X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T798">
            <v>0</v>
          </cell>
        </row>
        <row r="799">
          <cell r="P799" t="str">
            <v>3004</v>
          </cell>
          <cell r="X799" t="str">
            <v>RENOVACIÓN</v>
          </cell>
          <cell r="AA799" t="str">
            <v>X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T799">
            <v>0</v>
          </cell>
        </row>
        <row r="800">
          <cell r="P800" t="str">
            <v>3009</v>
          </cell>
          <cell r="X800" t="str">
            <v>RENOVACIÓN</v>
          </cell>
          <cell r="AA800" t="str">
            <v>X</v>
          </cell>
          <cell r="AM800">
            <v>289.73449999999997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T800">
            <v>289.73449999999997</v>
          </cell>
        </row>
        <row r="801">
          <cell r="P801" t="str">
            <v>3004</v>
          </cell>
          <cell r="X801" t="str">
            <v>RENOVACIÓN</v>
          </cell>
          <cell r="AA801" t="str">
            <v>X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T801">
            <v>0</v>
          </cell>
        </row>
        <row r="802">
          <cell r="P802" t="str">
            <v>3004</v>
          </cell>
          <cell r="X802" t="str">
            <v>RENOVACIÓN</v>
          </cell>
          <cell r="AA802" t="str">
            <v>X</v>
          </cell>
          <cell r="AM802">
            <v>9.3170000000000002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T802">
            <v>9.3170000000000002</v>
          </cell>
        </row>
        <row r="803">
          <cell r="P803" t="str">
            <v>3009</v>
          </cell>
          <cell r="X803" t="str">
            <v>RENOVACIÓN</v>
          </cell>
          <cell r="AA803" t="str">
            <v>X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T803">
            <v>0</v>
          </cell>
        </row>
        <row r="804">
          <cell r="P804" t="str">
            <v>3004</v>
          </cell>
          <cell r="X804" t="str">
            <v>RENOVACIÓN</v>
          </cell>
          <cell r="AA804" t="str">
            <v>X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T804">
            <v>0</v>
          </cell>
        </row>
        <row r="805">
          <cell r="P805" t="str">
            <v>3004</v>
          </cell>
          <cell r="X805" t="str">
            <v>RENOVACIÓN</v>
          </cell>
          <cell r="AA805" t="str">
            <v>X</v>
          </cell>
          <cell r="AM805">
            <v>0</v>
          </cell>
          <cell r="AN805">
            <v>48735.342425000003</v>
          </cell>
          <cell r="AO805">
            <v>48735.342425000003</v>
          </cell>
          <cell r="AP805">
            <v>48735.342425000003</v>
          </cell>
          <cell r="AQ805">
            <v>48735.342425000003</v>
          </cell>
          <cell r="AT805">
            <v>0</v>
          </cell>
        </row>
        <row r="806">
          <cell r="P806" t="str">
            <v>9012</v>
          </cell>
          <cell r="X806" t="str">
            <v>RENOVACIÓN</v>
          </cell>
          <cell r="AA806" t="str">
            <v>X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T806">
            <v>0</v>
          </cell>
        </row>
        <row r="807">
          <cell r="P807" t="str">
            <v>9012</v>
          </cell>
          <cell r="X807" t="str">
            <v>RENOVACIÓN</v>
          </cell>
          <cell r="AA807" t="str">
            <v>X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T807">
            <v>0</v>
          </cell>
        </row>
        <row r="808">
          <cell r="P808" t="str">
            <v>4005</v>
          </cell>
          <cell r="X808" t="str">
            <v>RENOVACIÓN</v>
          </cell>
          <cell r="AC808" t="str">
            <v>X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T808">
            <v>0</v>
          </cell>
        </row>
        <row r="809">
          <cell r="P809" t="str">
            <v>4005</v>
          </cell>
          <cell r="X809" t="str">
            <v>RENOVACIÓN</v>
          </cell>
          <cell r="AC809" t="str">
            <v>X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T809">
            <v>0</v>
          </cell>
        </row>
        <row r="810">
          <cell r="P810" t="str">
            <v>4005</v>
          </cell>
          <cell r="X810" t="str">
            <v>RENOVACIÓN</v>
          </cell>
          <cell r="AC810" t="str">
            <v>X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T810">
            <v>0</v>
          </cell>
        </row>
        <row r="811">
          <cell r="P811" t="str">
            <v>4002</v>
          </cell>
          <cell r="X811" t="str">
            <v>RENOVACIÓN</v>
          </cell>
          <cell r="AA811" t="str">
            <v>X</v>
          </cell>
          <cell r="AM811">
            <v>1500000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T811">
            <v>1500000</v>
          </cell>
        </row>
        <row r="812">
          <cell r="P812" t="str">
            <v>4006</v>
          </cell>
          <cell r="X812" t="str">
            <v>RENOVACIÓN</v>
          </cell>
          <cell r="AB812" t="str">
            <v>X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T812">
            <v>0</v>
          </cell>
        </row>
        <row r="813">
          <cell r="P813" t="str">
            <v>4005</v>
          </cell>
          <cell r="X813" t="str">
            <v>RENOVACIÓN</v>
          </cell>
          <cell r="AC813" t="str">
            <v>X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T813">
            <v>0</v>
          </cell>
        </row>
        <row r="814">
          <cell r="P814" t="str">
            <v>9014</v>
          </cell>
          <cell r="X814" t="str">
            <v>RENOVACIÓN</v>
          </cell>
          <cell r="AD814" t="str">
            <v>X</v>
          </cell>
          <cell r="AM814">
            <v>508430.90429999999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T814">
            <v>508430.90429999999</v>
          </cell>
        </row>
        <row r="815">
          <cell r="P815" t="str">
            <v>3007</v>
          </cell>
          <cell r="X815" t="str">
            <v>RENOVACIÓN</v>
          </cell>
          <cell r="AA815" t="str">
            <v>X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T815">
            <v>0</v>
          </cell>
        </row>
        <row r="816">
          <cell r="P816" t="str">
            <v>0003</v>
          </cell>
          <cell r="X816" t="str">
            <v>N/A</v>
          </cell>
          <cell r="AA816" t="str">
            <v>X</v>
          </cell>
          <cell r="AB816" t="str">
            <v>X</v>
          </cell>
          <cell r="AC816" t="str">
            <v>X</v>
          </cell>
          <cell r="AD816" t="str">
            <v>X</v>
          </cell>
          <cell r="AE816" t="str">
            <v>X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T816">
            <v>0</v>
          </cell>
        </row>
        <row r="817">
          <cell r="P817" t="str">
            <v>0010</v>
          </cell>
          <cell r="X817" t="str">
            <v>N/A</v>
          </cell>
          <cell r="AE817" t="str">
            <v>X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T817">
            <v>0</v>
          </cell>
        </row>
        <row r="818">
          <cell r="P818" t="str">
            <v>9014</v>
          </cell>
          <cell r="X818" t="str">
            <v>RENOVACIÓN</v>
          </cell>
          <cell r="AD818" t="str">
            <v>X</v>
          </cell>
          <cell r="AM818">
            <v>847000</v>
          </cell>
          <cell r="AN818">
            <v>847000</v>
          </cell>
          <cell r="AO818">
            <v>0</v>
          </cell>
          <cell r="AP818">
            <v>0</v>
          </cell>
          <cell r="AQ818">
            <v>0</v>
          </cell>
          <cell r="AT818">
            <v>847000</v>
          </cell>
        </row>
        <row r="819">
          <cell r="P819" t="str">
            <v>0009</v>
          </cell>
          <cell r="X819" t="str">
            <v>N/A</v>
          </cell>
          <cell r="AE819" t="str">
            <v>X</v>
          </cell>
          <cell r="AM819">
            <v>302500</v>
          </cell>
          <cell r="AN819">
            <v>302500</v>
          </cell>
          <cell r="AO819">
            <v>325490</v>
          </cell>
          <cell r="AP819">
            <v>0</v>
          </cell>
          <cell r="AQ819">
            <v>0</v>
          </cell>
          <cell r="AT819">
            <v>302500</v>
          </cell>
        </row>
        <row r="820">
          <cell r="P820" t="str">
            <v>0009</v>
          </cell>
          <cell r="X820" t="str">
            <v>N/A</v>
          </cell>
          <cell r="AE820" t="str">
            <v>X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T820">
            <v>0</v>
          </cell>
        </row>
        <row r="821">
          <cell r="P821" t="str">
            <v>0008</v>
          </cell>
          <cell r="X821" t="str">
            <v>N/A</v>
          </cell>
          <cell r="AE821" t="str">
            <v>X</v>
          </cell>
          <cell r="AM821">
            <v>0</v>
          </cell>
          <cell r="AN821">
            <v>171761.88370000001</v>
          </cell>
          <cell r="AO821">
            <v>0</v>
          </cell>
          <cell r="AP821">
            <v>0</v>
          </cell>
          <cell r="AQ821">
            <v>0</v>
          </cell>
          <cell r="AT821">
            <v>0</v>
          </cell>
        </row>
        <row r="822">
          <cell r="P822" t="str">
            <v>0009</v>
          </cell>
          <cell r="X822" t="str">
            <v>N/A</v>
          </cell>
          <cell r="AE822" t="str">
            <v>X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T822">
            <v>0</v>
          </cell>
        </row>
        <row r="823">
          <cell r="P823" t="str">
            <v>0010</v>
          </cell>
          <cell r="X823" t="str">
            <v>N/A</v>
          </cell>
          <cell r="AE823" t="str">
            <v>X</v>
          </cell>
          <cell r="AM823">
            <v>121000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T823">
            <v>121000</v>
          </cell>
        </row>
        <row r="824">
          <cell r="P824" t="str">
            <v>0010</v>
          </cell>
          <cell r="X824" t="str">
            <v>N/A</v>
          </cell>
          <cell r="AE824" t="str">
            <v>X</v>
          </cell>
          <cell r="AM824">
            <v>907500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T824">
            <v>907500</v>
          </cell>
        </row>
        <row r="825">
          <cell r="P825" t="str">
            <v>0010</v>
          </cell>
          <cell r="X825" t="str">
            <v>N/A</v>
          </cell>
          <cell r="AE825" t="str">
            <v>X</v>
          </cell>
          <cell r="AM825">
            <v>1210000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T825">
            <v>1210000</v>
          </cell>
        </row>
        <row r="826">
          <cell r="P826" t="str">
            <v>3015</v>
          </cell>
          <cell r="X826" t="str">
            <v>RENOVACIÓN</v>
          </cell>
          <cell r="AB826" t="str">
            <v>X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T826">
            <v>0</v>
          </cell>
        </row>
        <row r="827">
          <cell r="P827" t="str">
            <v>4006</v>
          </cell>
          <cell r="X827" t="str">
            <v>RENOVACIÓN</v>
          </cell>
          <cell r="AB827" t="str">
            <v>X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T827">
            <v>0</v>
          </cell>
        </row>
        <row r="828">
          <cell r="P828" t="str">
            <v>4006</v>
          </cell>
          <cell r="X828" t="str">
            <v>RENOVACIÓN</v>
          </cell>
          <cell r="AB828" t="str">
            <v>X</v>
          </cell>
          <cell r="AM828">
            <v>0</v>
          </cell>
          <cell r="AN828">
            <v>3484.9451999999997</v>
          </cell>
          <cell r="AO828">
            <v>3484.9451999999997</v>
          </cell>
          <cell r="AP828">
            <v>3484.9451999999997</v>
          </cell>
          <cell r="AQ828">
            <v>3484.9451999999997</v>
          </cell>
          <cell r="AT828">
            <v>0</v>
          </cell>
        </row>
        <row r="829">
          <cell r="P829" t="str">
            <v>9056</v>
          </cell>
          <cell r="X829" t="str">
            <v>RENOVACIÓN</v>
          </cell>
          <cell r="AA829" t="str">
            <v>X</v>
          </cell>
          <cell r="AM829">
            <v>300140.5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T829">
            <v>300140.5</v>
          </cell>
        </row>
        <row r="830">
          <cell r="P830" t="str">
            <v>9020</v>
          </cell>
          <cell r="X830" t="str">
            <v>RENOVACIÓN</v>
          </cell>
          <cell r="AB830" t="str">
            <v>X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T830">
            <v>0</v>
          </cell>
        </row>
        <row r="831">
          <cell r="P831" t="str">
            <v>4006</v>
          </cell>
          <cell r="X831" t="str">
            <v>RENOVACIÓN</v>
          </cell>
          <cell r="AB831" t="str">
            <v>X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T831">
            <v>0</v>
          </cell>
        </row>
        <row r="832">
          <cell r="P832" t="str">
            <v>4006</v>
          </cell>
          <cell r="X832" t="str">
            <v>RENOVACIÓN</v>
          </cell>
          <cell r="AB832" t="str">
            <v>X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T832">
            <v>0</v>
          </cell>
        </row>
        <row r="833">
          <cell r="P833" t="str">
            <v>4006</v>
          </cell>
          <cell r="X833" t="str">
            <v>RENOVACIÓN</v>
          </cell>
          <cell r="AB833" t="str">
            <v>X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T833">
            <v>0</v>
          </cell>
        </row>
        <row r="834">
          <cell r="P834" t="str">
            <v>4006</v>
          </cell>
          <cell r="X834" t="str">
            <v>RENOVACIÓN</v>
          </cell>
          <cell r="AB834" t="str">
            <v>X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T834">
            <v>0</v>
          </cell>
        </row>
        <row r="835">
          <cell r="P835" t="str">
            <v>4006</v>
          </cell>
          <cell r="X835" t="str">
            <v>RENOVACIÓN</v>
          </cell>
          <cell r="AB835" t="str">
            <v>X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T835">
            <v>0</v>
          </cell>
        </row>
        <row r="836">
          <cell r="P836" t="str">
            <v>4006</v>
          </cell>
          <cell r="X836" t="str">
            <v>RENOVACIÓN</v>
          </cell>
          <cell r="AB836" t="str">
            <v>X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T836">
            <v>0</v>
          </cell>
        </row>
        <row r="837">
          <cell r="P837" t="str">
            <v>9012</v>
          </cell>
          <cell r="X837" t="str">
            <v>RENOVACIÓN</v>
          </cell>
          <cell r="AA837" t="str">
            <v>X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T837">
            <v>0</v>
          </cell>
        </row>
        <row r="838">
          <cell r="P838" t="str">
            <v>9012</v>
          </cell>
          <cell r="X838" t="str">
            <v>RENOVACIÓN</v>
          </cell>
          <cell r="AA838" t="str">
            <v>X</v>
          </cell>
          <cell r="AM838">
            <v>507728.1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T838">
            <v>507728.1</v>
          </cell>
        </row>
        <row r="839">
          <cell r="P839" t="str">
            <v>3004</v>
          </cell>
          <cell r="X839" t="str">
            <v>RENOVACIÓN</v>
          </cell>
          <cell r="AA839" t="str">
            <v>X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T839">
            <v>0</v>
          </cell>
        </row>
        <row r="840">
          <cell r="P840" t="str">
            <v>3004</v>
          </cell>
          <cell r="X840" t="str">
            <v>RENOVACIÓN</v>
          </cell>
          <cell r="AA840" t="str">
            <v>X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T840">
            <v>0</v>
          </cell>
        </row>
        <row r="841">
          <cell r="P841" t="str">
            <v>3004</v>
          </cell>
          <cell r="X841" t="str">
            <v>RENOVACIÓN</v>
          </cell>
          <cell r="AA841" t="str">
            <v>X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T841">
            <v>0</v>
          </cell>
        </row>
        <row r="842">
          <cell r="P842" t="str">
            <v>4003</v>
          </cell>
          <cell r="AD842" t="str">
            <v>X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T842">
            <v>0</v>
          </cell>
        </row>
        <row r="843">
          <cell r="P843" t="str">
            <v>0010</v>
          </cell>
          <cell r="X843" t="str">
            <v>UPGRADE</v>
          </cell>
          <cell r="AD843" t="str">
            <v>X</v>
          </cell>
          <cell r="AM843">
            <v>484000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T843">
            <v>484000</v>
          </cell>
        </row>
        <row r="844">
          <cell r="P844" t="str">
            <v>3004</v>
          </cell>
          <cell r="X844" t="str">
            <v>RENOVACIÓN</v>
          </cell>
          <cell r="AA844" t="str">
            <v>X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T844">
            <v>0</v>
          </cell>
        </row>
        <row r="845">
          <cell r="P845" t="str">
            <v>3009</v>
          </cell>
          <cell r="X845" t="str">
            <v>RENOVACIÓN</v>
          </cell>
          <cell r="AA845" t="str">
            <v>X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T845">
            <v>0</v>
          </cell>
        </row>
        <row r="846">
          <cell r="P846" t="str">
            <v>3004</v>
          </cell>
          <cell r="X846" t="str">
            <v>RENOVACIÓN</v>
          </cell>
          <cell r="AA846" t="str">
            <v>X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T846">
            <v>0</v>
          </cell>
        </row>
        <row r="847">
          <cell r="P847" t="str">
            <v>3008</v>
          </cell>
          <cell r="X847" t="str">
            <v>RENOVACIÓN</v>
          </cell>
          <cell r="AA847" t="str">
            <v>X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T847">
            <v>0</v>
          </cell>
        </row>
        <row r="848">
          <cell r="P848" t="str">
            <v>3008</v>
          </cell>
          <cell r="X848" t="str">
            <v>RENOVACIÓN</v>
          </cell>
          <cell r="AA848" t="str">
            <v>X</v>
          </cell>
          <cell r="AM848">
            <v>136125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T848">
            <v>136125</v>
          </cell>
        </row>
        <row r="849">
          <cell r="P849" t="str">
            <v>3008</v>
          </cell>
          <cell r="X849" t="str">
            <v>RENOVACIÓN</v>
          </cell>
          <cell r="AA849" t="str">
            <v>X</v>
          </cell>
          <cell r="AM849">
            <v>245025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T849">
            <v>245025</v>
          </cell>
        </row>
        <row r="850">
          <cell r="P850" t="str">
            <v>3008</v>
          </cell>
          <cell r="X850" t="str">
            <v>RENOVACIÓN</v>
          </cell>
          <cell r="AA850" t="str">
            <v>X</v>
          </cell>
          <cell r="AM850">
            <v>117975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T850">
            <v>117975</v>
          </cell>
        </row>
        <row r="851">
          <cell r="P851" t="str">
            <v>3008</v>
          </cell>
          <cell r="X851" t="str">
            <v>RENOVACIÓN</v>
          </cell>
          <cell r="AA851" t="str">
            <v>X</v>
          </cell>
          <cell r="AM851">
            <v>214170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T851">
            <v>214170</v>
          </cell>
        </row>
        <row r="852">
          <cell r="P852" t="str">
            <v>3009</v>
          </cell>
          <cell r="X852" t="str">
            <v>RENOVACIÓN</v>
          </cell>
          <cell r="AA852" t="str">
            <v>X</v>
          </cell>
          <cell r="AM852">
            <v>145200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T852">
            <v>145200</v>
          </cell>
        </row>
        <row r="853">
          <cell r="P853" t="str">
            <v>3009</v>
          </cell>
          <cell r="X853" t="str">
            <v>RENOVACIÓN</v>
          </cell>
          <cell r="AA853" t="str">
            <v>X</v>
          </cell>
          <cell r="AM853">
            <v>42350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T853">
            <v>42350</v>
          </cell>
        </row>
        <row r="854">
          <cell r="P854" t="str">
            <v>3004</v>
          </cell>
          <cell r="X854" t="str">
            <v>RENOVACIÓN</v>
          </cell>
          <cell r="AA854" t="str">
            <v>X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T854">
            <v>0</v>
          </cell>
        </row>
        <row r="855">
          <cell r="P855" t="str">
            <v>0008</v>
          </cell>
          <cell r="X855" t="str">
            <v>N/A</v>
          </cell>
          <cell r="AE855" t="str">
            <v>X</v>
          </cell>
          <cell r="AM855">
            <v>0</v>
          </cell>
          <cell r="AN855">
            <v>0</v>
          </cell>
          <cell r="AO855">
            <v>0</v>
          </cell>
          <cell r="AP855">
            <v>12.1</v>
          </cell>
          <cell r="AQ855">
            <v>0</v>
          </cell>
          <cell r="AT855">
            <v>0</v>
          </cell>
        </row>
        <row r="856">
          <cell r="P856" t="str">
            <v>4037</v>
          </cell>
          <cell r="X856" t="str">
            <v>UPGRADE</v>
          </cell>
          <cell r="AE856" t="str">
            <v>X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T856">
            <v>0</v>
          </cell>
        </row>
        <row r="857">
          <cell r="P857" t="str">
            <v>4061</v>
          </cell>
          <cell r="X857" t="str">
            <v>UPGRADE</v>
          </cell>
          <cell r="AB857" t="str">
            <v>X</v>
          </cell>
          <cell r="AM857">
            <v>0</v>
          </cell>
          <cell r="AN857">
            <v>629999.99999999953</v>
          </cell>
          <cell r="AO857">
            <v>6050000</v>
          </cell>
          <cell r="AP857">
            <v>18150000</v>
          </cell>
          <cell r="AQ857">
            <v>20410000</v>
          </cell>
          <cell r="AT857">
            <v>0</v>
          </cell>
        </row>
        <row r="858">
          <cell r="P858" t="str">
            <v>9020</v>
          </cell>
          <cell r="X858" t="str">
            <v>RENOVACIÓN</v>
          </cell>
          <cell r="AC858" t="str">
            <v>X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T858">
            <v>0</v>
          </cell>
        </row>
        <row r="859">
          <cell r="P859" t="str">
            <v>4002</v>
          </cell>
          <cell r="X859" t="str">
            <v>RENOVACIÓN</v>
          </cell>
          <cell r="AD859" t="str">
            <v>X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T859">
            <v>0</v>
          </cell>
        </row>
        <row r="860">
          <cell r="P860" t="str">
            <v>9013</v>
          </cell>
          <cell r="X860" t="str">
            <v>RENOVACIÓN</v>
          </cell>
          <cell r="AD860" t="str">
            <v>X</v>
          </cell>
          <cell r="AM860">
            <v>0</v>
          </cell>
          <cell r="AN860">
            <v>11342.42505</v>
          </cell>
          <cell r="AO860">
            <v>11342.42505</v>
          </cell>
          <cell r="AP860">
            <v>11342.42505</v>
          </cell>
          <cell r="AQ860">
            <v>11342.42505</v>
          </cell>
          <cell r="AT860">
            <v>0</v>
          </cell>
        </row>
        <row r="861">
          <cell r="P861" t="str">
            <v>9013</v>
          </cell>
          <cell r="X861" t="str">
            <v>RENOVACIÓN</v>
          </cell>
          <cell r="AD861" t="str">
            <v>X</v>
          </cell>
          <cell r="AM861">
            <v>0</v>
          </cell>
          <cell r="AN861">
            <v>49115.13</v>
          </cell>
          <cell r="AO861">
            <v>0</v>
          </cell>
          <cell r="AP861">
            <v>0</v>
          </cell>
          <cell r="AQ861">
            <v>0</v>
          </cell>
          <cell r="AT861">
            <v>0</v>
          </cell>
        </row>
        <row r="862">
          <cell r="P862" t="str">
            <v>9013</v>
          </cell>
          <cell r="X862" t="str">
            <v>RENOVACIÓN</v>
          </cell>
          <cell r="AD862" t="str">
            <v>X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T862">
            <v>0</v>
          </cell>
        </row>
        <row r="863">
          <cell r="P863" t="str">
            <v>4005</v>
          </cell>
          <cell r="X863" t="str">
            <v>RENOVACIÓN</v>
          </cell>
          <cell r="AD863" t="str">
            <v>X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T863">
            <v>0</v>
          </cell>
        </row>
        <row r="864">
          <cell r="P864" t="str">
            <v>0001</v>
          </cell>
          <cell r="X864" t="str">
            <v>UPGRADE</v>
          </cell>
          <cell r="AE864" t="str">
            <v>X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T864">
            <v>0</v>
          </cell>
        </row>
        <row r="865">
          <cell r="P865" t="str">
            <v>9013</v>
          </cell>
          <cell r="X865" t="str">
            <v>RENOVACIÓN</v>
          </cell>
          <cell r="AD865" t="str">
            <v>X</v>
          </cell>
          <cell r="AM865">
            <v>0</v>
          </cell>
          <cell r="AN865">
            <v>32230.799999999999</v>
          </cell>
          <cell r="AO865">
            <v>0</v>
          </cell>
          <cell r="AP865">
            <v>0</v>
          </cell>
          <cell r="AQ865">
            <v>0</v>
          </cell>
          <cell r="AT865">
            <v>0</v>
          </cell>
        </row>
        <row r="866">
          <cell r="P866" t="str">
            <v>0009</v>
          </cell>
          <cell r="X866" t="str">
            <v>N/A</v>
          </cell>
          <cell r="AE866" t="str">
            <v>X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T866">
            <v>0</v>
          </cell>
        </row>
        <row r="867">
          <cell r="P867" t="str">
            <v>9013</v>
          </cell>
          <cell r="X867" t="str">
            <v>RENOVACIÓN</v>
          </cell>
          <cell r="AD867" t="str">
            <v>X</v>
          </cell>
          <cell r="AM867">
            <v>0</v>
          </cell>
          <cell r="AN867">
            <v>871.52367500000003</v>
          </cell>
          <cell r="AO867">
            <v>871.52367500000003</v>
          </cell>
          <cell r="AP867">
            <v>871.52367500000003</v>
          </cell>
          <cell r="AQ867">
            <v>871.52367500000003</v>
          </cell>
          <cell r="AT867">
            <v>0</v>
          </cell>
        </row>
        <row r="868">
          <cell r="P868" t="str">
            <v>9013</v>
          </cell>
          <cell r="X868" t="str">
            <v>RENOVACIÓN</v>
          </cell>
          <cell r="AD868" t="str">
            <v>X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T868">
            <v>0</v>
          </cell>
        </row>
        <row r="869">
          <cell r="P869" t="str">
            <v>9020</v>
          </cell>
          <cell r="X869" t="str">
            <v>UPGRADE</v>
          </cell>
          <cell r="AA869" t="str">
            <v>X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T869">
            <v>0</v>
          </cell>
        </row>
        <row r="870">
          <cell r="P870" t="str">
            <v>9014</v>
          </cell>
          <cell r="X870" t="str">
            <v>RENOVACIÓN</v>
          </cell>
          <cell r="AD870" t="str">
            <v>X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T870">
            <v>0</v>
          </cell>
        </row>
        <row r="871">
          <cell r="P871" t="str">
            <v>0008</v>
          </cell>
          <cell r="X871" t="str">
            <v>N/A</v>
          </cell>
          <cell r="AE871" t="str">
            <v>X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T871">
            <v>0</v>
          </cell>
        </row>
        <row r="872">
          <cell r="P872" t="str">
            <v>0008</v>
          </cell>
          <cell r="X872" t="str">
            <v>N/A</v>
          </cell>
          <cell r="AE872" t="str">
            <v>X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T872">
            <v>0</v>
          </cell>
        </row>
        <row r="873">
          <cell r="P873" t="str">
            <v>0008</v>
          </cell>
          <cell r="X873" t="str">
            <v>N/A</v>
          </cell>
          <cell r="AE873" t="str">
            <v>X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T873">
            <v>0</v>
          </cell>
        </row>
        <row r="874">
          <cell r="P874" t="str">
            <v>0008</v>
          </cell>
          <cell r="X874" t="str">
            <v>N/A</v>
          </cell>
          <cell r="AE874" t="str">
            <v>X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T874">
            <v>0</v>
          </cell>
        </row>
        <row r="875">
          <cell r="P875" t="str">
            <v>0008</v>
          </cell>
          <cell r="X875" t="str">
            <v>N/A</v>
          </cell>
          <cell r="AE875" t="str">
            <v>X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T875">
            <v>0</v>
          </cell>
        </row>
        <row r="876">
          <cell r="P876" t="str">
            <v>0008</v>
          </cell>
          <cell r="X876" t="str">
            <v>N/A</v>
          </cell>
          <cell r="AE876" t="str">
            <v>X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T876">
            <v>0</v>
          </cell>
        </row>
        <row r="877">
          <cell r="P877" t="str">
            <v>0008</v>
          </cell>
          <cell r="X877" t="str">
            <v>N/A</v>
          </cell>
          <cell r="AE877" t="str">
            <v>X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T877">
            <v>0</v>
          </cell>
        </row>
        <row r="878">
          <cell r="P878" t="str">
            <v>0008</v>
          </cell>
          <cell r="X878" t="str">
            <v>N/A</v>
          </cell>
          <cell r="AE878" t="str">
            <v>X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T878">
            <v>0</v>
          </cell>
        </row>
        <row r="879">
          <cell r="P879" t="str">
            <v>0008</v>
          </cell>
          <cell r="X879" t="str">
            <v>N/A</v>
          </cell>
          <cell r="AE879" t="str">
            <v>X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T879">
            <v>0</v>
          </cell>
        </row>
        <row r="880">
          <cell r="P880" t="str">
            <v>0008</v>
          </cell>
          <cell r="X880" t="str">
            <v>N/A</v>
          </cell>
          <cell r="AE880" t="str">
            <v>X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T880">
            <v>0</v>
          </cell>
        </row>
        <row r="881">
          <cell r="P881" t="str">
            <v>0008</v>
          </cell>
          <cell r="X881" t="str">
            <v>N/A</v>
          </cell>
          <cell r="AE881" t="str">
            <v>X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T881">
            <v>0</v>
          </cell>
        </row>
        <row r="882">
          <cell r="P882" t="str">
            <v>0008</v>
          </cell>
          <cell r="X882" t="str">
            <v>N/A</v>
          </cell>
          <cell r="AE882" t="str">
            <v>X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T882">
            <v>0</v>
          </cell>
        </row>
        <row r="883">
          <cell r="P883" t="str">
            <v>0008</v>
          </cell>
          <cell r="X883" t="str">
            <v>N/A</v>
          </cell>
          <cell r="AE883" t="str">
            <v>X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T883">
            <v>0</v>
          </cell>
        </row>
        <row r="884">
          <cell r="P884" t="str">
            <v>0008</v>
          </cell>
          <cell r="X884" t="str">
            <v>N/A</v>
          </cell>
          <cell r="AE884" t="str">
            <v>X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T884">
            <v>0</v>
          </cell>
        </row>
        <row r="885">
          <cell r="P885" t="str">
            <v>0008</v>
          </cell>
          <cell r="X885" t="str">
            <v>N/A</v>
          </cell>
          <cell r="AE885" t="str">
            <v>X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T885">
            <v>0</v>
          </cell>
        </row>
        <row r="886">
          <cell r="P886" t="str">
            <v>0008</v>
          </cell>
          <cell r="X886" t="str">
            <v>N/A</v>
          </cell>
          <cell r="AE886" t="str">
            <v>X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T886">
            <v>0</v>
          </cell>
        </row>
        <row r="887">
          <cell r="P887" t="str">
            <v>0008</v>
          </cell>
          <cell r="X887" t="str">
            <v>N/A</v>
          </cell>
          <cell r="AE887" t="str">
            <v>X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T887">
            <v>0</v>
          </cell>
        </row>
        <row r="888">
          <cell r="P888" t="str">
            <v>0008</v>
          </cell>
          <cell r="X888" t="str">
            <v>N/A</v>
          </cell>
          <cell r="AE888" t="str">
            <v>X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T888">
            <v>0</v>
          </cell>
        </row>
        <row r="889">
          <cell r="P889" t="str">
            <v>0008</v>
          </cell>
          <cell r="X889" t="str">
            <v>N/A</v>
          </cell>
          <cell r="AE889" t="str">
            <v>X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T889">
            <v>0</v>
          </cell>
        </row>
        <row r="890">
          <cell r="P890" t="str">
            <v>0008</v>
          </cell>
          <cell r="X890" t="str">
            <v>N/A</v>
          </cell>
          <cell r="AE890" t="str">
            <v>X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T890">
            <v>0</v>
          </cell>
        </row>
        <row r="891">
          <cell r="P891" t="str">
            <v>0008</v>
          </cell>
          <cell r="X891" t="str">
            <v>N/A</v>
          </cell>
          <cell r="AE891" t="str">
            <v>X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T891">
            <v>0</v>
          </cell>
        </row>
        <row r="892">
          <cell r="P892" t="str">
            <v>0008</v>
          </cell>
          <cell r="X892" t="str">
            <v>N/A</v>
          </cell>
          <cell r="AE892" t="str">
            <v>X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T892">
            <v>0</v>
          </cell>
        </row>
        <row r="893">
          <cell r="P893" t="str">
            <v>0008</v>
          </cell>
          <cell r="X893" t="str">
            <v>N/A</v>
          </cell>
          <cell r="AE893" t="str">
            <v>X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T893">
            <v>0</v>
          </cell>
        </row>
        <row r="894">
          <cell r="P894" t="str">
            <v>0008</v>
          </cell>
          <cell r="X894" t="str">
            <v>N/A</v>
          </cell>
          <cell r="AE894" t="str">
            <v>X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T894">
            <v>0</v>
          </cell>
        </row>
        <row r="895">
          <cell r="P895" t="str">
            <v>0008</v>
          </cell>
          <cell r="X895" t="str">
            <v>N/A</v>
          </cell>
          <cell r="AE895" t="str">
            <v>X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T895">
            <v>0</v>
          </cell>
        </row>
        <row r="896">
          <cell r="P896" t="str">
            <v>0008</v>
          </cell>
          <cell r="X896" t="str">
            <v>N/A</v>
          </cell>
          <cell r="AE896" t="str">
            <v>X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T896">
            <v>0</v>
          </cell>
        </row>
        <row r="897">
          <cell r="P897" t="str">
            <v>0008</v>
          </cell>
          <cell r="X897" t="str">
            <v>N/A</v>
          </cell>
          <cell r="AE897" t="str">
            <v>X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T897">
            <v>0</v>
          </cell>
        </row>
        <row r="898">
          <cell r="P898" t="str">
            <v>0008</v>
          </cell>
          <cell r="X898" t="str">
            <v>N/A</v>
          </cell>
          <cell r="AE898" t="str">
            <v>X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T898">
            <v>0</v>
          </cell>
        </row>
        <row r="899">
          <cell r="P899" t="str">
            <v>0008</v>
          </cell>
          <cell r="X899" t="str">
            <v>N/A</v>
          </cell>
          <cell r="AE899" t="str">
            <v>X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T899">
            <v>0</v>
          </cell>
        </row>
        <row r="900">
          <cell r="P900" t="str">
            <v>0008</v>
          </cell>
          <cell r="X900" t="str">
            <v>N/A</v>
          </cell>
          <cell r="AE900" t="str">
            <v>X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T900">
            <v>0</v>
          </cell>
        </row>
        <row r="901">
          <cell r="P901" t="str">
            <v>0008</v>
          </cell>
          <cell r="X901" t="str">
            <v>N/A</v>
          </cell>
          <cell r="AE901" t="str">
            <v>X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T901">
            <v>0</v>
          </cell>
        </row>
        <row r="902">
          <cell r="P902" t="str">
            <v>0008</v>
          </cell>
          <cell r="X902" t="str">
            <v>N/A</v>
          </cell>
          <cell r="AE902" t="str">
            <v>X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T902">
            <v>0</v>
          </cell>
        </row>
        <row r="903">
          <cell r="P903" t="str">
            <v>0008</v>
          </cell>
          <cell r="X903" t="str">
            <v>N/A</v>
          </cell>
          <cell r="AE903" t="str">
            <v>X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T903">
            <v>0</v>
          </cell>
        </row>
        <row r="904">
          <cell r="P904" t="str">
            <v>0008</v>
          </cell>
          <cell r="X904" t="str">
            <v>N/A</v>
          </cell>
          <cell r="AE904" t="str">
            <v>X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T904">
            <v>0</v>
          </cell>
        </row>
        <row r="905">
          <cell r="P905" t="str">
            <v>0008</v>
          </cell>
          <cell r="X905" t="str">
            <v>N/A</v>
          </cell>
          <cell r="AE905" t="str">
            <v>X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T905">
            <v>0</v>
          </cell>
        </row>
        <row r="906">
          <cell r="P906" t="str">
            <v>0008</v>
          </cell>
          <cell r="X906" t="str">
            <v>N/A</v>
          </cell>
          <cell r="AE906" t="str">
            <v>X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T906">
            <v>0</v>
          </cell>
        </row>
        <row r="907">
          <cell r="P907" t="str">
            <v>0008</v>
          </cell>
          <cell r="X907" t="str">
            <v>N/A</v>
          </cell>
          <cell r="AE907" t="str">
            <v>X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T907">
            <v>0</v>
          </cell>
        </row>
        <row r="908">
          <cell r="P908" t="str">
            <v>0008</v>
          </cell>
          <cell r="X908" t="str">
            <v>N/A</v>
          </cell>
          <cell r="AE908" t="str">
            <v>X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T908">
            <v>0</v>
          </cell>
        </row>
        <row r="909">
          <cell r="P909" t="str">
            <v>0008</v>
          </cell>
          <cell r="X909" t="str">
            <v>N/A</v>
          </cell>
          <cell r="AE909" t="str">
            <v>X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T909">
            <v>0</v>
          </cell>
        </row>
        <row r="910">
          <cell r="P910" t="str">
            <v>0008</v>
          </cell>
          <cell r="X910" t="str">
            <v>N/A</v>
          </cell>
          <cell r="AE910" t="str">
            <v>X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T910">
            <v>0</v>
          </cell>
        </row>
        <row r="911">
          <cell r="P911" t="str">
            <v>0008</v>
          </cell>
          <cell r="X911" t="str">
            <v>N/A</v>
          </cell>
          <cell r="AE911" t="str">
            <v>X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T911">
            <v>0</v>
          </cell>
        </row>
        <row r="912">
          <cell r="P912" t="str">
            <v>0008</v>
          </cell>
          <cell r="X912" t="str">
            <v>N/A</v>
          </cell>
          <cell r="AE912" t="str">
            <v>X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T912">
            <v>0</v>
          </cell>
        </row>
        <row r="913">
          <cell r="P913" t="str">
            <v>0008</v>
          </cell>
          <cell r="X913" t="str">
            <v>N/A</v>
          </cell>
          <cell r="AE913" t="str">
            <v>X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T913">
            <v>0</v>
          </cell>
        </row>
        <row r="914">
          <cell r="P914" t="str">
            <v>0008</v>
          </cell>
          <cell r="X914" t="str">
            <v>N/A</v>
          </cell>
          <cell r="AE914" t="str">
            <v>X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T914">
            <v>0</v>
          </cell>
        </row>
        <row r="915">
          <cell r="P915" t="str">
            <v>0008</v>
          </cell>
          <cell r="X915" t="str">
            <v>N/A</v>
          </cell>
          <cell r="AE915" t="str">
            <v>X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T915">
            <v>0</v>
          </cell>
        </row>
        <row r="916">
          <cell r="P916" t="str">
            <v>0008</v>
          </cell>
          <cell r="X916" t="str">
            <v>N/A</v>
          </cell>
          <cell r="AE916" t="str">
            <v>X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T916">
            <v>0</v>
          </cell>
        </row>
        <row r="917">
          <cell r="P917" t="str">
            <v>0008</v>
          </cell>
          <cell r="X917" t="str">
            <v>N/A</v>
          </cell>
          <cell r="AE917" t="str">
            <v>X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T917">
            <v>0</v>
          </cell>
        </row>
        <row r="918">
          <cell r="P918" t="str">
            <v>0008</v>
          </cell>
          <cell r="X918" t="str">
            <v>N/A</v>
          </cell>
          <cell r="AE918" t="str">
            <v>X</v>
          </cell>
          <cell r="AM918">
            <v>532610.25749999983</v>
          </cell>
          <cell r="AN918">
            <v>833482.36400000006</v>
          </cell>
          <cell r="AO918">
            <v>1321539.736</v>
          </cell>
          <cell r="AP918">
            <v>1382562.4802000001</v>
          </cell>
          <cell r="AQ918">
            <v>1500000</v>
          </cell>
          <cell r="AT918">
            <v>532610.25749999983</v>
          </cell>
        </row>
        <row r="919">
          <cell r="P919" t="str">
            <v>0008</v>
          </cell>
          <cell r="X919" t="str">
            <v>N/A</v>
          </cell>
          <cell r="AE919" t="str">
            <v>X</v>
          </cell>
          <cell r="AM919">
            <v>476325.51449999999</v>
          </cell>
          <cell r="AN919">
            <v>381588.50400000002</v>
          </cell>
          <cell r="AO919">
            <v>0</v>
          </cell>
          <cell r="AP919">
            <v>778719.17969999986</v>
          </cell>
          <cell r="AQ919">
            <v>0</v>
          </cell>
          <cell r="AT919">
            <v>476325.51449999999</v>
          </cell>
        </row>
        <row r="920">
          <cell r="P920" t="str">
            <v>0008</v>
          </cell>
          <cell r="X920" t="str">
            <v>N/A</v>
          </cell>
          <cell r="AE920" t="str">
            <v>X</v>
          </cell>
          <cell r="AM920">
            <v>238981.05</v>
          </cell>
          <cell r="AN920">
            <v>428248.02789999999</v>
          </cell>
          <cell r="AO920">
            <v>0</v>
          </cell>
          <cell r="AP920">
            <v>110169.36259999999</v>
          </cell>
          <cell r="AQ920">
            <v>0</v>
          </cell>
          <cell r="AT920">
            <v>238981.05</v>
          </cell>
        </row>
        <row r="921">
          <cell r="P921" t="str">
            <v>0008</v>
          </cell>
          <cell r="X921" t="str">
            <v>N/A</v>
          </cell>
          <cell r="AE921" t="str">
            <v>X</v>
          </cell>
          <cell r="AM921">
            <v>53811.953699999955</v>
          </cell>
          <cell r="AN921">
            <v>1680325.1850000001</v>
          </cell>
          <cell r="AO921">
            <v>0</v>
          </cell>
          <cell r="AP921">
            <v>23297.134300000002</v>
          </cell>
          <cell r="AQ921">
            <v>670000</v>
          </cell>
          <cell r="AT921">
            <v>53811.953699999955</v>
          </cell>
        </row>
        <row r="922">
          <cell r="P922" t="str">
            <v>0008</v>
          </cell>
          <cell r="X922" t="str">
            <v>N/A</v>
          </cell>
          <cell r="AE922" t="str">
            <v>X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T922">
            <v>0</v>
          </cell>
        </row>
        <row r="923">
          <cell r="P923" t="str">
            <v>0008</v>
          </cell>
          <cell r="X923" t="str">
            <v>N/A</v>
          </cell>
          <cell r="AE923" t="str">
            <v>X</v>
          </cell>
          <cell r="AM923">
            <v>101709.8775</v>
          </cell>
          <cell r="AN923">
            <v>46949.21</v>
          </cell>
          <cell r="AO923">
            <v>89308.708499999993</v>
          </cell>
          <cell r="AP923">
            <v>3642.7703400000005</v>
          </cell>
          <cell r="AQ923">
            <v>0</v>
          </cell>
          <cell r="AT923">
            <v>101709.8775</v>
          </cell>
        </row>
        <row r="924">
          <cell r="P924" t="str">
            <v>0008</v>
          </cell>
          <cell r="X924" t="str">
            <v>N/A</v>
          </cell>
          <cell r="AE924" t="str">
            <v>X</v>
          </cell>
          <cell r="AM924">
            <v>50854.938750000001</v>
          </cell>
          <cell r="AN924">
            <v>23474.605</v>
          </cell>
          <cell r="AO924">
            <v>44654.354249999997</v>
          </cell>
          <cell r="AP924">
            <v>1821.3851700000002</v>
          </cell>
          <cell r="AQ924">
            <v>0</v>
          </cell>
          <cell r="AT924">
            <v>50854.938750000001</v>
          </cell>
        </row>
        <row r="925">
          <cell r="P925" t="str">
            <v>0008</v>
          </cell>
          <cell r="X925" t="str">
            <v>N/A</v>
          </cell>
          <cell r="AE925" t="str">
            <v>X</v>
          </cell>
          <cell r="AM925">
            <v>101709.8775</v>
          </cell>
          <cell r="AN925">
            <v>46949.21</v>
          </cell>
          <cell r="AO925">
            <v>89308.708499999993</v>
          </cell>
          <cell r="AP925">
            <v>3642.7703400000005</v>
          </cell>
          <cell r="AQ925">
            <v>0</v>
          </cell>
          <cell r="AT925">
            <v>101709.8775</v>
          </cell>
        </row>
        <row r="926">
          <cell r="P926" t="str">
            <v>0008</v>
          </cell>
          <cell r="X926" t="str">
            <v>N/A</v>
          </cell>
          <cell r="AE926" t="str">
            <v>X</v>
          </cell>
          <cell r="AM926">
            <v>50854.938750000001</v>
          </cell>
          <cell r="AN926">
            <v>23474.605</v>
          </cell>
          <cell r="AO926">
            <v>44654.354249999997</v>
          </cell>
          <cell r="AP926">
            <v>1821.3851700000002</v>
          </cell>
          <cell r="AQ926">
            <v>0</v>
          </cell>
          <cell r="AT926">
            <v>50854.938750000001</v>
          </cell>
        </row>
        <row r="927">
          <cell r="P927" t="str">
            <v>0008</v>
          </cell>
          <cell r="X927" t="str">
            <v>N/A</v>
          </cell>
          <cell r="AE927" t="str">
            <v>X</v>
          </cell>
          <cell r="AM927">
            <v>101709.8775</v>
          </cell>
          <cell r="AN927">
            <v>46949.21</v>
          </cell>
          <cell r="AO927">
            <v>89308.708499999993</v>
          </cell>
          <cell r="AP927">
            <v>3642.7703400000005</v>
          </cell>
          <cell r="AQ927">
            <v>0</v>
          </cell>
          <cell r="AT927">
            <v>101709.8775</v>
          </cell>
        </row>
        <row r="928">
          <cell r="P928" t="str">
            <v>0008</v>
          </cell>
          <cell r="X928" t="str">
            <v>N/A</v>
          </cell>
          <cell r="AE928" t="str">
            <v>X</v>
          </cell>
          <cell r="AM928">
            <v>101709.8775</v>
          </cell>
          <cell r="AN928">
            <v>46949.21</v>
          </cell>
          <cell r="AO928">
            <v>89308.708499999993</v>
          </cell>
          <cell r="AP928">
            <v>3642.7703400000005</v>
          </cell>
          <cell r="AQ928">
            <v>0</v>
          </cell>
          <cell r="AT928">
            <v>101709.8775</v>
          </cell>
        </row>
        <row r="929">
          <cell r="P929" t="str">
            <v>0008</v>
          </cell>
          <cell r="X929" t="str">
            <v>N/A</v>
          </cell>
          <cell r="AE929" t="str">
            <v>X</v>
          </cell>
          <cell r="AM929">
            <v>305129.63250000001</v>
          </cell>
          <cell r="AN929">
            <v>140847.63</v>
          </cell>
          <cell r="AO929">
            <v>267926.12549999997</v>
          </cell>
          <cell r="AP929">
            <v>10928.311020000001</v>
          </cell>
          <cell r="AQ929">
            <v>0</v>
          </cell>
          <cell r="AT929">
            <v>305129.63250000001</v>
          </cell>
        </row>
        <row r="930">
          <cell r="P930" t="str">
            <v>0008</v>
          </cell>
          <cell r="X930" t="str">
            <v>N/A</v>
          </cell>
          <cell r="AE930" t="str">
            <v>X</v>
          </cell>
          <cell r="AM930">
            <v>101709.8775</v>
          </cell>
          <cell r="AN930">
            <v>46949.21</v>
          </cell>
          <cell r="AO930">
            <v>89308.708499999993</v>
          </cell>
          <cell r="AP930">
            <v>3642.7703400000005</v>
          </cell>
          <cell r="AQ930">
            <v>0</v>
          </cell>
          <cell r="AT930">
            <v>101709.8775</v>
          </cell>
        </row>
        <row r="931">
          <cell r="P931" t="str">
            <v>0008</v>
          </cell>
          <cell r="X931" t="str">
            <v>N/A</v>
          </cell>
          <cell r="AE931" t="str">
            <v>X</v>
          </cell>
          <cell r="AM931">
            <v>101709.8775</v>
          </cell>
          <cell r="AN931">
            <v>46949.21</v>
          </cell>
          <cell r="AO931">
            <v>89308.708499999993</v>
          </cell>
          <cell r="AP931">
            <v>3642.7703400000005</v>
          </cell>
          <cell r="AQ931">
            <v>0</v>
          </cell>
          <cell r="AT931">
            <v>101709.8775</v>
          </cell>
        </row>
        <row r="932">
          <cell r="P932" t="str">
            <v>0008</v>
          </cell>
          <cell r="X932" t="str">
            <v>N/A</v>
          </cell>
          <cell r="AE932" t="str">
            <v>X</v>
          </cell>
          <cell r="AM932">
            <v>101709.8775</v>
          </cell>
          <cell r="AN932">
            <v>46949.21</v>
          </cell>
          <cell r="AO932">
            <v>89308.708499999993</v>
          </cell>
          <cell r="AP932">
            <v>3642.7703400000005</v>
          </cell>
          <cell r="AQ932">
            <v>0</v>
          </cell>
          <cell r="AT932">
            <v>101709.8775</v>
          </cell>
        </row>
        <row r="933">
          <cell r="P933" t="str">
            <v>0008</v>
          </cell>
          <cell r="X933" t="str">
            <v>N/A</v>
          </cell>
          <cell r="AE933" t="str">
            <v>X</v>
          </cell>
          <cell r="AM933">
            <v>101709.8775</v>
          </cell>
          <cell r="AN933">
            <v>46949.21</v>
          </cell>
          <cell r="AO933">
            <v>89308.708499999993</v>
          </cell>
          <cell r="AP933">
            <v>3642.7703400000005</v>
          </cell>
          <cell r="AQ933">
            <v>0</v>
          </cell>
          <cell r="AT933">
            <v>101709.8775</v>
          </cell>
        </row>
        <row r="934">
          <cell r="P934" t="str">
            <v>0008</v>
          </cell>
          <cell r="X934" t="str">
            <v>N/A</v>
          </cell>
          <cell r="AE934" t="str">
            <v>X</v>
          </cell>
          <cell r="AM934">
            <v>50854.938750000001</v>
          </cell>
          <cell r="AN934">
            <v>23474.605</v>
          </cell>
          <cell r="AO934">
            <v>44654.354249999997</v>
          </cell>
          <cell r="AP934">
            <v>1821.3851700000002</v>
          </cell>
          <cell r="AQ934">
            <v>0</v>
          </cell>
          <cell r="AT934">
            <v>50854.938750000001</v>
          </cell>
        </row>
        <row r="935">
          <cell r="P935" t="str">
            <v>0008</v>
          </cell>
          <cell r="X935" t="str">
            <v>N/A</v>
          </cell>
          <cell r="AE935" t="str">
            <v>X</v>
          </cell>
          <cell r="AM935">
            <v>101709.8775</v>
          </cell>
          <cell r="AN935">
            <v>46949.21</v>
          </cell>
          <cell r="AO935">
            <v>89308.708499999993</v>
          </cell>
          <cell r="AP935">
            <v>3642.7703400000005</v>
          </cell>
          <cell r="AQ935">
            <v>0</v>
          </cell>
          <cell r="AT935">
            <v>101709.8775</v>
          </cell>
        </row>
        <row r="936">
          <cell r="P936" t="str">
            <v>0008</v>
          </cell>
          <cell r="X936" t="str">
            <v>N/A</v>
          </cell>
          <cell r="AE936" t="str">
            <v>X</v>
          </cell>
          <cell r="AM936">
            <v>152564.81625</v>
          </cell>
          <cell r="AN936">
            <v>70423.815000000002</v>
          </cell>
          <cell r="AO936">
            <v>133963.06274999998</v>
          </cell>
          <cell r="AP936">
            <v>5464.1555100000005</v>
          </cell>
          <cell r="AQ936">
            <v>0</v>
          </cell>
          <cell r="AT936">
            <v>152564.81625</v>
          </cell>
        </row>
        <row r="937">
          <cell r="P937" t="str">
            <v>0008</v>
          </cell>
          <cell r="X937" t="str">
            <v>N/A</v>
          </cell>
          <cell r="AE937" t="str">
            <v>X</v>
          </cell>
          <cell r="AM937">
            <v>50854.938750000001</v>
          </cell>
          <cell r="AN937">
            <v>23474.605</v>
          </cell>
          <cell r="AO937">
            <v>44654.354249999997</v>
          </cell>
          <cell r="AP937">
            <v>1821.3851700000002</v>
          </cell>
          <cell r="AQ937">
            <v>0</v>
          </cell>
          <cell r="AT937">
            <v>50854.938750000001</v>
          </cell>
        </row>
        <row r="938">
          <cell r="P938" t="str">
            <v>0008</v>
          </cell>
          <cell r="X938" t="str">
            <v>N/A</v>
          </cell>
          <cell r="AE938" t="str">
            <v>X</v>
          </cell>
          <cell r="AM938">
            <v>152564.81625</v>
          </cell>
          <cell r="AN938">
            <v>70423.815000000002</v>
          </cell>
          <cell r="AO938">
            <v>133963.06274999998</v>
          </cell>
          <cell r="AP938">
            <v>5464.1555100000005</v>
          </cell>
          <cell r="AQ938">
            <v>0</v>
          </cell>
          <cell r="AT938">
            <v>152564.81625</v>
          </cell>
        </row>
        <row r="939">
          <cell r="P939" t="str">
            <v>0008</v>
          </cell>
          <cell r="X939" t="str">
            <v>N/A</v>
          </cell>
          <cell r="AE939" t="str">
            <v>X</v>
          </cell>
          <cell r="AM939">
            <v>101709.8775</v>
          </cell>
          <cell r="AN939">
            <v>46949.21</v>
          </cell>
          <cell r="AO939">
            <v>89308.708499999993</v>
          </cell>
          <cell r="AP939">
            <v>3642.7703400000005</v>
          </cell>
          <cell r="AQ939">
            <v>0</v>
          </cell>
          <cell r="AT939">
            <v>101709.8775</v>
          </cell>
        </row>
        <row r="940">
          <cell r="P940" t="str">
            <v>0008</v>
          </cell>
          <cell r="X940" t="str">
            <v>N/A</v>
          </cell>
          <cell r="AE940" t="str">
            <v>X</v>
          </cell>
          <cell r="AM940">
            <v>50854.938750000001</v>
          </cell>
          <cell r="AN940">
            <v>23474.605</v>
          </cell>
          <cell r="AO940">
            <v>44654.354249999997</v>
          </cell>
          <cell r="AP940">
            <v>1821.3851700000002</v>
          </cell>
          <cell r="AQ940">
            <v>0</v>
          </cell>
          <cell r="AT940">
            <v>50854.938750000001</v>
          </cell>
        </row>
        <row r="941">
          <cell r="P941" t="str">
            <v>0008</v>
          </cell>
          <cell r="X941" t="str">
            <v>N/A</v>
          </cell>
          <cell r="AE941" t="str">
            <v>X</v>
          </cell>
          <cell r="AM941">
            <v>152564.81625</v>
          </cell>
          <cell r="AN941">
            <v>70423.815000000002</v>
          </cell>
          <cell r="AO941">
            <v>133963.06274999998</v>
          </cell>
          <cell r="AP941">
            <v>5464.1555100000005</v>
          </cell>
          <cell r="AQ941">
            <v>0</v>
          </cell>
          <cell r="AT941">
            <v>152564.81625</v>
          </cell>
        </row>
        <row r="942">
          <cell r="P942" t="str">
            <v>0008</v>
          </cell>
          <cell r="X942" t="str">
            <v>N/A</v>
          </cell>
          <cell r="AE942" t="str">
            <v>X</v>
          </cell>
          <cell r="AM942">
            <v>101709.8775</v>
          </cell>
          <cell r="AN942">
            <v>46949.21</v>
          </cell>
          <cell r="AO942">
            <v>89308.708499999993</v>
          </cell>
          <cell r="AP942">
            <v>3642.7703400000005</v>
          </cell>
          <cell r="AQ942">
            <v>0</v>
          </cell>
          <cell r="AT942">
            <v>101709.8775</v>
          </cell>
        </row>
        <row r="943">
          <cell r="P943" t="str">
            <v>0008</v>
          </cell>
          <cell r="X943" t="str">
            <v>N/A</v>
          </cell>
          <cell r="AE943" t="str">
            <v>X</v>
          </cell>
          <cell r="AM943">
            <v>101709.8775</v>
          </cell>
          <cell r="AN943">
            <v>46949.21</v>
          </cell>
          <cell r="AO943">
            <v>89308.708499999993</v>
          </cell>
          <cell r="AP943">
            <v>3642.7703400000005</v>
          </cell>
          <cell r="AQ943">
            <v>0</v>
          </cell>
          <cell r="AT943">
            <v>101709.8775</v>
          </cell>
        </row>
        <row r="944">
          <cell r="P944" t="str">
            <v>0008</v>
          </cell>
          <cell r="X944" t="str">
            <v>N/A</v>
          </cell>
          <cell r="AE944" t="str">
            <v>X</v>
          </cell>
          <cell r="AM944">
            <v>101709.8775</v>
          </cell>
          <cell r="AN944">
            <v>46949.21</v>
          </cell>
          <cell r="AO944">
            <v>89308.708499999993</v>
          </cell>
          <cell r="AP944">
            <v>3642.7703400000005</v>
          </cell>
          <cell r="AQ944">
            <v>0</v>
          </cell>
          <cell r="AT944">
            <v>101709.8775</v>
          </cell>
        </row>
        <row r="945">
          <cell r="P945" t="str">
            <v>0008</v>
          </cell>
          <cell r="X945" t="str">
            <v>N/A</v>
          </cell>
          <cell r="AE945" t="str">
            <v>X</v>
          </cell>
          <cell r="AM945">
            <v>101709.8775</v>
          </cell>
          <cell r="AN945">
            <v>46949.21</v>
          </cell>
          <cell r="AO945">
            <v>89308.708499999993</v>
          </cell>
          <cell r="AP945">
            <v>3642.7703400000005</v>
          </cell>
          <cell r="AQ945">
            <v>0</v>
          </cell>
          <cell r="AT945">
            <v>101709.8775</v>
          </cell>
        </row>
        <row r="946">
          <cell r="P946" t="str">
            <v>0008</v>
          </cell>
          <cell r="X946" t="str">
            <v>N/A</v>
          </cell>
          <cell r="AE946" t="str">
            <v>X</v>
          </cell>
          <cell r="AM946">
            <v>50854.938750000001</v>
          </cell>
          <cell r="AN946">
            <v>23474.605</v>
          </cell>
          <cell r="AO946">
            <v>44654.354249999997</v>
          </cell>
          <cell r="AP946">
            <v>1821.3851700000002</v>
          </cell>
          <cell r="AQ946">
            <v>0</v>
          </cell>
          <cell r="AT946">
            <v>50854.938750000001</v>
          </cell>
        </row>
        <row r="947">
          <cell r="P947" t="str">
            <v>0008</v>
          </cell>
          <cell r="X947" t="str">
            <v>N/A</v>
          </cell>
          <cell r="AE947" t="str">
            <v>X</v>
          </cell>
          <cell r="AM947">
            <v>101709.8775</v>
          </cell>
          <cell r="AN947">
            <v>46949.21</v>
          </cell>
          <cell r="AO947">
            <v>89308.708499999993</v>
          </cell>
          <cell r="AP947">
            <v>3642.7703400000005</v>
          </cell>
          <cell r="AQ947">
            <v>0</v>
          </cell>
          <cell r="AT947">
            <v>101709.8775</v>
          </cell>
        </row>
        <row r="948">
          <cell r="P948" t="str">
            <v>0008</v>
          </cell>
          <cell r="X948" t="str">
            <v>N/A</v>
          </cell>
          <cell r="AE948" t="str">
            <v>X</v>
          </cell>
          <cell r="AM948">
            <v>101709.8775</v>
          </cell>
          <cell r="AN948">
            <v>46949.21</v>
          </cell>
          <cell r="AO948">
            <v>89308.708499999993</v>
          </cell>
          <cell r="AP948">
            <v>3642.7703400000005</v>
          </cell>
          <cell r="AQ948">
            <v>0</v>
          </cell>
          <cell r="AT948">
            <v>101709.8775</v>
          </cell>
        </row>
        <row r="949">
          <cell r="P949" t="str">
            <v>0008</v>
          </cell>
          <cell r="X949" t="str">
            <v>N/A</v>
          </cell>
          <cell r="AE949" t="str">
            <v>X</v>
          </cell>
          <cell r="AM949">
            <v>305129.63250000001</v>
          </cell>
          <cell r="AN949">
            <v>140847.63</v>
          </cell>
          <cell r="AO949">
            <v>267926.12549999997</v>
          </cell>
          <cell r="AP949">
            <v>10928.311020000001</v>
          </cell>
          <cell r="AQ949">
            <v>0</v>
          </cell>
          <cell r="AT949">
            <v>305129.63250000001</v>
          </cell>
        </row>
        <row r="950">
          <cell r="P950" t="str">
            <v>0008</v>
          </cell>
          <cell r="X950" t="str">
            <v>N/A</v>
          </cell>
          <cell r="AE950" t="str">
            <v>X</v>
          </cell>
          <cell r="AM950">
            <v>101709.8775</v>
          </cell>
          <cell r="AN950">
            <v>46949.21</v>
          </cell>
          <cell r="AO950">
            <v>89308.708499999993</v>
          </cell>
          <cell r="AP950">
            <v>3642.7703400000005</v>
          </cell>
          <cell r="AQ950">
            <v>0</v>
          </cell>
          <cell r="AT950">
            <v>101709.8775</v>
          </cell>
        </row>
        <row r="951">
          <cell r="P951" t="str">
            <v>0008</v>
          </cell>
          <cell r="X951" t="str">
            <v>N/A</v>
          </cell>
          <cell r="AE951" t="str">
            <v>X</v>
          </cell>
          <cell r="AM951">
            <v>101709.8775</v>
          </cell>
          <cell r="AN951">
            <v>46949.21</v>
          </cell>
          <cell r="AO951">
            <v>89308.708499999993</v>
          </cell>
          <cell r="AP951">
            <v>3642.7703400000005</v>
          </cell>
          <cell r="AQ951">
            <v>0</v>
          </cell>
          <cell r="AT951">
            <v>101709.8775</v>
          </cell>
        </row>
        <row r="952">
          <cell r="P952" t="str">
            <v>0008</v>
          </cell>
          <cell r="X952" t="str">
            <v>N/A</v>
          </cell>
          <cell r="AE952" t="str">
            <v>X</v>
          </cell>
          <cell r="AM952">
            <v>101709.8775</v>
          </cell>
          <cell r="AN952">
            <v>46949.21</v>
          </cell>
          <cell r="AO952">
            <v>89308.708499999993</v>
          </cell>
          <cell r="AP952">
            <v>3642.7703400000005</v>
          </cell>
          <cell r="AQ952">
            <v>0</v>
          </cell>
          <cell r="AT952">
            <v>101709.8775</v>
          </cell>
        </row>
        <row r="953">
          <cell r="P953" t="str">
            <v>0008</v>
          </cell>
          <cell r="X953" t="str">
            <v>N/A</v>
          </cell>
          <cell r="AE953" t="str">
            <v>X</v>
          </cell>
          <cell r="AM953">
            <v>101709.8775</v>
          </cell>
          <cell r="AN953">
            <v>46949.21</v>
          </cell>
          <cell r="AO953">
            <v>89308.708499999993</v>
          </cell>
          <cell r="AP953">
            <v>3642.7703400000005</v>
          </cell>
          <cell r="AQ953">
            <v>0</v>
          </cell>
          <cell r="AT953">
            <v>101709.8775</v>
          </cell>
        </row>
        <row r="954">
          <cell r="P954" t="str">
            <v>0008</v>
          </cell>
          <cell r="X954" t="str">
            <v>N/A</v>
          </cell>
          <cell r="AE954" t="str">
            <v>X</v>
          </cell>
          <cell r="AM954">
            <v>101709.8775</v>
          </cell>
          <cell r="AN954">
            <v>46949.21</v>
          </cell>
          <cell r="AO954">
            <v>89308.708499999993</v>
          </cell>
          <cell r="AP954">
            <v>3642.7703400000005</v>
          </cell>
          <cell r="AQ954">
            <v>0</v>
          </cell>
          <cell r="AT954">
            <v>101709.8775</v>
          </cell>
        </row>
        <row r="955">
          <cell r="P955" t="str">
            <v>0008</v>
          </cell>
          <cell r="X955" t="str">
            <v>N/A</v>
          </cell>
          <cell r="AE955" t="str">
            <v>X</v>
          </cell>
          <cell r="AM955">
            <v>50854.938750000001</v>
          </cell>
          <cell r="AN955">
            <v>23474.605</v>
          </cell>
          <cell r="AO955">
            <v>44654.354249999997</v>
          </cell>
          <cell r="AP955">
            <v>1821.3851700000002</v>
          </cell>
          <cell r="AQ955">
            <v>0</v>
          </cell>
          <cell r="AT955">
            <v>50854.938750000001</v>
          </cell>
        </row>
        <row r="956">
          <cell r="P956" t="str">
            <v>0008</v>
          </cell>
          <cell r="X956" t="str">
            <v>N/A</v>
          </cell>
          <cell r="AE956" t="str">
            <v>X</v>
          </cell>
          <cell r="AM956">
            <v>152564.81625</v>
          </cell>
          <cell r="AN956">
            <v>70423.815000000002</v>
          </cell>
          <cell r="AO956">
            <v>133963.06274999998</v>
          </cell>
          <cell r="AP956">
            <v>5464.1555100000005</v>
          </cell>
          <cell r="AQ956">
            <v>0</v>
          </cell>
          <cell r="AT956">
            <v>152564.81625</v>
          </cell>
        </row>
        <row r="957">
          <cell r="P957" t="str">
            <v>0008</v>
          </cell>
          <cell r="X957" t="str">
            <v>N/A</v>
          </cell>
          <cell r="AE957" t="str">
            <v>X</v>
          </cell>
          <cell r="AM957">
            <v>101709.8775</v>
          </cell>
          <cell r="AN957">
            <v>46949.21</v>
          </cell>
          <cell r="AO957">
            <v>89308.708499999993</v>
          </cell>
          <cell r="AP957">
            <v>3642.7703400000005</v>
          </cell>
          <cell r="AQ957">
            <v>0</v>
          </cell>
          <cell r="AT957">
            <v>101709.8775</v>
          </cell>
        </row>
        <row r="958">
          <cell r="P958" t="str">
            <v>0008</v>
          </cell>
          <cell r="X958" t="str">
            <v>N/A</v>
          </cell>
          <cell r="AE958" t="str">
            <v>X</v>
          </cell>
          <cell r="AM958">
            <v>101709.8775</v>
          </cell>
          <cell r="AN958">
            <v>46949.21</v>
          </cell>
          <cell r="AO958">
            <v>89308.708499999993</v>
          </cell>
          <cell r="AP958">
            <v>3642.7703400000005</v>
          </cell>
          <cell r="AQ958">
            <v>0</v>
          </cell>
          <cell r="AT958">
            <v>101709.8775</v>
          </cell>
        </row>
        <row r="959">
          <cell r="P959" t="str">
            <v>0008</v>
          </cell>
          <cell r="X959" t="str">
            <v>N/A</v>
          </cell>
          <cell r="AE959" t="str">
            <v>X</v>
          </cell>
          <cell r="AM959">
            <v>50854.938750000001</v>
          </cell>
          <cell r="AN959">
            <v>23474.605</v>
          </cell>
          <cell r="AO959">
            <v>44654.354249999997</v>
          </cell>
          <cell r="AP959">
            <v>1821.3851700000002</v>
          </cell>
          <cell r="AQ959">
            <v>0</v>
          </cell>
          <cell r="AT959">
            <v>50854.938750000001</v>
          </cell>
        </row>
        <row r="960">
          <cell r="P960" t="str">
            <v>0008</v>
          </cell>
          <cell r="X960" t="str">
            <v>N/A</v>
          </cell>
          <cell r="AE960" t="str">
            <v>X</v>
          </cell>
          <cell r="AM960">
            <v>203419.755</v>
          </cell>
          <cell r="AN960">
            <v>93898.42</v>
          </cell>
          <cell r="AO960">
            <v>178617.41699999999</v>
          </cell>
          <cell r="AP960">
            <v>7285.540680000001</v>
          </cell>
          <cell r="AQ960">
            <v>0</v>
          </cell>
          <cell r="AT960">
            <v>203419.755</v>
          </cell>
        </row>
        <row r="961">
          <cell r="P961" t="str">
            <v>0008</v>
          </cell>
          <cell r="X961" t="str">
            <v>N/A</v>
          </cell>
          <cell r="AE961" t="str">
            <v>X</v>
          </cell>
          <cell r="AM961">
            <v>50854.938750000001</v>
          </cell>
          <cell r="AN961">
            <v>23474.605</v>
          </cell>
          <cell r="AO961">
            <v>44654.354249999997</v>
          </cell>
          <cell r="AP961">
            <v>1821.3851700000002</v>
          </cell>
          <cell r="AQ961">
            <v>0</v>
          </cell>
          <cell r="AT961">
            <v>50854.938750000001</v>
          </cell>
        </row>
        <row r="962">
          <cell r="P962" t="str">
            <v>0008</v>
          </cell>
          <cell r="X962" t="str">
            <v>N/A</v>
          </cell>
          <cell r="AE962" t="str">
            <v>X</v>
          </cell>
          <cell r="AM962">
            <v>152564.81625</v>
          </cell>
          <cell r="AN962">
            <v>70423.815000000002</v>
          </cell>
          <cell r="AO962">
            <v>133963.06274999998</v>
          </cell>
          <cell r="AP962">
            <v>5464.1555100000005</v>
          </cell>
          <cell r="AQ962">
            <v>0</v>
          </cell>
          <cell r="AT962">
            <v>152564.81625</v>
          </cell>
        </row>
        <row r="963">
          <cell r="P963" t="str">
            <v>0008</v>
          </cell>
          <cell r="X963" t="str">
            <v>N/A</v>
          </cell>
          <cell r="AE963" t="str">
            <v>X</v>
          </cell>
          <cell r="AM963">
            <v>101709.8775</v>
          </cell>
          <cell r="AN963">
            <v>46949.21</v>
          </cell>
          <cell r="AO963">
            <v>89308.708499999993</v>
          </cell>
          <cell r="AP963">
            <v>3642.7703400000005</v>
          </cell>
          <cell r="AQ963">
            <v>0</v>
          </cell>
          <cell r="AT963">
            <v>101709.8775</v>
          </cell>
        </row>
        <row r="964">
          <cell r="P964" t="str">
            <v>0008</v>
          </cell>
          <cell r="X964" t="str">
            <v>N/A</v>
          </cell>
          <cell r="AE964" t="str">
            <v>X</v>
          </cell>
          <cell r="AM964">
            <v>50854.938750000001</v>
          </cell>
          <cell r="AN964">
            <v>23474.605</v>
          </cell>
          <cell r="AO964">
            <v>44654.354249999997</v>
          </cell>
          <cell r="AP964">
            <v>1821.3851700000002</v>
          </cell>
          <cell r="AQ964">
            <v>0</v>
          </cell>
          <cell r="AT964">
            <v>50854.938750000001</v>
          </cell>
        </row>
        <row r="965">
          <cell r="P965" t="str">
            <v>0008</v>
          </cell>
          <cell r="X965" t="str">
            <v>N/A</v>
          </cell>
          <cell r="AE965" t="str">
            <v>X</v>
          </cell>
          <cell r="AM965">
            <v>203419.755</v>
          </cell>
          <cell r="AN965">
            <v>93898.42</v>
          </cell>
          <cell r="AO965">
            <v>178617.41699999999</v>
          </cell>
          <cell r="AP965">
            <v>7285.540680000001</v>
          </cell>
          <cell r="AQ965">
            <v>0</v>
          </cell>
          <cell r="AT965">
            <v>203419.755</v>
          </cell>
        </row>
        <row r="966">
          <cell r="P966" t="str">
            <v>0008</v>
          </cell>
          <cell r="X966" t="str">
            <v>N/A</v>
          </cell>
          <cell r="AE966" t="str">
            <v>X</v>
          </cell>
          <cell r="AM966">
            <v>101709.8775</v>
          </cell>
          <cell r="AN966">
            <v>46949.21</v>
          </cell>
          <cell r="AO966">
            <v>89308.708499999993</v>
          </cell>
          <cell r="AP966">
            <v>3642.7703400000005</v>
          </cell>
          <cell r="AQ966">
            <v>0</v>
          </cell>
          <cell r="AT966">
            <v>101709.8775</v>
          </cell>
        </row>
        <row r="967">
          <cell r="P967" t="str">
            <v>0008</v>
          </cell>
          <cell r="X967" t="str">
            <v>N/A</v>
          </cell>
          <cell r="AE967" t="str">
            <v>X</v>
          </cell>
          <cell r="AM967">
            <v>152564.81625</v>
          </cell>
          <cell r="AN967">
            <v>70423.815000000002</v>
          </cell>
          <cell r="AO967">
            <v>133963.06274999998</v>
          </cell>
          <cell r="AP967">
            <v>5464.1555100000005</v>
          </cell>
          <cell r="AQ967">
            <v>0</v>
          </cell>
          <cell r="AT967">
            <v>152564.81625</v>
          </cell>
        </row>
        <row r="968">
          <cell r="P968" t="str">
            <v>0008</v>
          </cell>
          <cell r="X968" t="str">
            <v>N/A</v>
          </cell>
          <cell r="AE968" t="str">
            <v>X</v>
          </cell>
          <cell r="AM968">
            <v>50854.938750000001</v>
          </cell>
          <cell r="AN968">
            <v>23474.605</v>
          </cell>
          <cell r="AO968">
            <v>44654.354249999997</v>
          </cell>
          <cell r="AP968">
            <v>1821.3851700000002</v>
          </cell>
          <cell r="AQ968">
            <v>0</v>
          </cell>
          <cell r="AT968">
            <v>50854.938750000001</v>
          </cell>
        </row>
        <row r="969">
          <cell r="P969" t="str">
            <v>0008</v>
          </cell>
          <cell r="X969" t="str">
            <v>N/A</v>
          </cell>
          <cell r="AE969" t="str">
            <v>X</v>
          </cell>
          <cell r="AM969">
            <v>50854.938750000001</v>
          </cell>
          <cell r="AN969">
            <v>23474.605</v>
          </cell>
          <cell r="AO969">
            <v>44654.354249999997</v>
          </cell>
          <cell r="AP969">
            <v>1821.3851700000002</v>
          </cell>
          <cell r="AQ969">
            <v>0</v>
          </cell>
          <cell r="AT969">
            <v>50854.938750000001</v>
          </cell>
        </row>
        <row r="970">
          <cell r="P970" t="str">
            <v>0008</v>
          </cell>
          <cell r="X970" t="str">
            <v>N/A</v>
          </cell>
          <cell r="AE970" t="str">
            <v>X</v>
          </cell>
          <cell r="AM970">
            <v>464426.91899999999</v>
          </cell>
          <cell r="AN970">
            <v>0</v>
          </cell>
          <cell r="AO970">
            <v>0</v>
          </cell>
          <cell r="AP970">
            <v>521354.98690000002</v>
          </cell>
          <cell r="AQ970">
            <v>0</v>
          </cell>
          <cell r="AT970">
            <v>464426.91899999999</v>
          </cell>
        </row>
        <row r="971">
          <cell r="P971" t="str">
            <v>4075</v>
          </cell>
          <cell r="X971" t="str">
            <v>UPGRADE</v>
          </cell>
          <cell r="AB971" t="str">
            <v>X</v>
          </cell>
          <cell r="AM971">
            <v>10000000</v>
          </cell>
          <cell r="AN971">
            <v>7900000</v>
          </cell>
          <cell r="AO971">
            <v>3700000</v>
          </cell>
          <cell r="AP971">
            <v>0</v>
          </cell>
          <cell r="AQ971">
            <v>0</v>
          </cell>
          <cell r="AT971">
            <v>10000000</v>
          </cell>
        </row>
        <row r="972">
          <cell r="P972" t="str">
            <v>4075</v>
          </cell>
          <cell r="X972" t="str">
            <v>UPGRADE</v>
          </cell>
          <cell r="AB972" t="str">
            <v>X</v>
          </cell>
          <cell r="AM972">
            <v>5000000</v>
          </cell>
          <cell r="AN972">
            <v>15000000</v>
          </cell>
          <cell r="AO972">
            <v>15410000</v>
          </cell>
          <cell r="AP972">
            <v>5000000</v>
          </cell>
          <cell r="AQ972">
            <v>0</v>
          </cell>
          <cell r="AT972">
            <v>5000000</v>
          </cell>
        </row>
        <row r="973">
          <cell r="P973" t="str">
            <v>3009</v>
          </cell>
          <cell r="X973" t="str">
            <v>UPGRADE</v>
          </cell>
          <cell r="AB973" t="str">
            <v>X</v>
          </cell>
          <cell r="AC973" t="str">
            <v>X</v>
          </cell>
          <cell r="AM973">
            <v>0</v>
          </cell>
          <cell r="AN973">
            <v>-58231.25</v>
          </cell>
          <cell r="AO973">
            <v>-58231.25</v>
          </cell>
          <cell r="AP973">
            <v>-58231.25</v>
          </cell>
          <cell r="AQ973">
            <v>-58231.25</v>
          </cell>
          <cell r="AT973">
            <v>0</v>
          </cell>
        </row>
        <row r="974">
          <cell r="P974" t="str">
            <v>3008</v>
          </cell>
          <cell r="X974" t="str">
            <v>UPGRADE</v>
          </cell>
          <cell r="AA974" t="str">
            <v>X</v>
          </cell>
          <cell r="AB974" t="str">
            <v>X</v>
          </cell>
          <cell r="AC974" t="str">
            <v>X</v>
          </cell>
          <cell r="AD974" t="str">
            <v>X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T974">
            <v>0</v>
          </cell>
        </row>
        <row r="975">
          <cell r="P975" t="str">
            <v>4075</v>
          </cell>
          <cell r="X975" t="str">
            <v>UPGRADE</v>
          </cell>
          <cell r="AA975" t="str">
            <v>X</v>
          </cell>
          <cell r="AB975" t="str">
            <v>X</v>
          </cell>
          <cell r="AC975" t="str">
            <v>X</v>
          </cell>
          <cell r="AD975" t="str">
            <v>X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T975">
            <v>0</v>
          </cell>
        </row>
        <row r="976">
          <cell r="P976" t="str">
            <v>2010</v>
          </cell>
          <cell r="X976" t="str">
            <v>UPGRADE</v>
          </cell>
          <cell r="AA976" t="str">
            <v>X</v>
          </cell>
          <cell r="AB976" t="str">
            <v>X</v>
          </cell>
          <cell r="AC976" t="str">
            <v>X</v>
          </cell>
          <cell r="AD976" t="str">
            <v>X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T976">
            <v>0</v>
          </cell>
        </row>
        <row r="977">
          <cell r="P977" t="str">
            <v>2010</v>
          </cell>
          <cell r="X977" t="str">
            <v>UPGRADE</v>
          </cell>
          <cell r="AA977" t="str">
            <v>X</v>
          </cell>
          <cell r="AB977" t="str">
            <v>X</v>
          </cell>
          <cell r="AC977" t="str">
            <v>X</v>
          </cell>
          <cell r="AD977" t="str">
            <v>X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T977">
            <v>0</v>
          </cell>
        </row>
        <row r="978">
          <cell r="P978" t="str">
            <v>2010</v>
          </cell>
          <cell r="X978" t="str">
            <v>UPGRADE</v>
          </cell>
          <cell r="AE978" t="str">
            <v>X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T978">
            <v>0</v>
          </cell>
        </row>
        <row r="979">
          <cell r="P979" t="str">
            <v>4005</v>
          </cell>
          <cell r="X979" t="str">
            <v>UPGRADE</v>
          </cell>
          <cell r="AC979" t="str">
            <v>X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T979">
            <v>0</v>
          </cell>
        </row>
        <row r="980">
          <cell r="P980" t="str">
            <v>4003</v>
          </cell>
          <cell r="X980" t="str">
            <v>UPGRADE</v>
          </cell>
          <cell r="AA980" t="str">
            <v>X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T980">
            <v>0</v>
          </cell>
        </row>
        <row r="981">
          <cell r="P981" t="str">
            <v>0001</v>
          </cell>
          <cell r="X981" t="str">
            <v>UPGRADE</v>
          </cell>
          <cell r="AA981" t="str">
            <v>X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T981">
            <v>0</v>
          </cell>
        </row>
        <row r="982">
          <cell r="P982" t="str">
            <v>4012</v>
          </cell>
          <cell r="X982" t="str">
            <v>N/A</v>
          </cell>
          <cell r="AA982" t="str">
            <v>X</v>
          </cell>
          <cell r="AB982" t="str">
            <v>X</v>
          </cell>
          <cell r="AC982" t="str">
            <v>X</v>
          </cell>
          <cell r="AD982" t="str">
            <v>X</v>
          </cell>
          <cell r="AE982" t="str">
            <v>X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T982">
            <v>0</v>
          </cell>
        </row>
        <row r="983">
          <cell r="P983" t="str">
            <v>0001</v>
          </cell>
          <cell r="X983" t="str">
            <v>UPGRADE</v>
          </cell>
          <cell r="AA983" t="str">
            <v>X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T983">
            <v>0</v>
          </cell>
        </row>
        <row r="984">
          <cell r="P984" t="str">
            <v>0003</v>
          </cell>
          <cell r="X984" t="str">
            <v>RENOVACIÓN</v>
          </cell>
          <cell r="AA984" t="str">
            <v>X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T984">
            <v>0</v>
          </cell>
        </row>
        <row r="985">
          <cell r="P985" t="str">
            <v>9074</v>
          </cell>
          <cell r="X985" t="str">
            <v>UPGRADE</v>
          </cell>
          <cell r="AA985" t="str">
            <v>X</v>
          </cell>
          <cell r="AM985">
            <v>876000</v>
          </cell>
          <cell r="AN985">
            <v>1000000</v>
          </cell>
          <cell r="AO985">
            <v>100000</v>
          </cell>
          <cell r="AP985">
            <v>0</v>
          </cell>
          <cell r="AQ985">
            <v>0</v>
          </cell>
          <cell r="AT985">
            <v>876000</v>
          </cell>
        </row>
        <row r="986">
          <cell r="P986" t="str">
            <v>9074</v>
          </cell>
          <cell r="X986" t="str">
            <v>UPGRADE</v>
          </cell>
          <cell r="AA986" t="str">
            <v>X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T986">
            <v>0</v>
          </cell>
        </row>
        <row r="987">
          <cell r="P987" t="str">
            <v>3021</v>
          </cell>
          <cell r="X987" t="str">
            <v>UPGRADE</v>
          </cell>
          <cell r="AC987" t="str">
            <v>X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T987">
            <v>0</v>
          </cell>
        </row>
        <row r="988">
          <cell r="P988" t="str">
            <v>3021</v>
          </cell>
          <cell r="X988" t="str">
            <v>UPGRADE</v>
          </cell>
          <cell r="AC988" t="str">
            <v>X</v>
          </cell>
          <cell r="AM988">
            <v>212838.79429999998</v>
          </cell>
          <cell r="AN988">
            <v>664003.14530000009</v>
          </cell>
          <cell r="AO988">
            <v>0</v>
          </cell>
          <cell r="AP988">
            <v>0</v>
          </cell>
          <cell r="AQ988">
            <v>0</v>
          </cell>
          <cell r="AT988">
            <v>212838.79429999998</v>
          </cell>
        </row>
        <row r="989">
          <cell r="P989" t="str">
            <v>3021</v>
          </cell>
          <cell r="X989" t="str">
            <v>UPGRADE</v>
          </cell>
          <cell r="AC989" t="str">
            <v>X</v>
          </cell>
          <cell r="AM989">
            <v>212838.79429999998</v>
          </cell>
          <cell r="AN989">
            <v>664003.14530000009</v>
          </cell>
          <cell r="AO989">
            <v>0</v>
          </cell>
          <cell r="AP989">
            <v>0</v>
          </cell>
          <cell r="AQ989">
            <v>0</v>
          </cell>
          <cell r="AT989">
            <v>212838.79429999998</v>
          </cell>
        </row>
        <row r="990">
          <cell r="P990" t="str">
            <v>4059</v>
          </cell>
          <cell r="X990" t="str">
            <v>UPGRADE</v>
          </cell>
          <cell r="AC990" t="str">
            <v>X</v>
          </cell>
          <cell r="AM990">
            <v>5142500</v>
          </cell>
          <cell r="AN990">
            <v>31308750</v>
          </cell>
          <cell r="AO990">
            <v>30250000</v>
          </cell>
          <cell r="AP990">
            <v>15578750</v>
          </cell>
          <cell r="AQ990">
            <v>0</v>
          </cell>
          <cell r="AT990">
            <v>5142500</v>
          </cell>
        </row>
        <row r="991">
          <cell r="P991" t="str">
            <v>3008</v>
          </cell>
          <cell r="X991" t="str">
            <v>UPGRADE</v>
          </cell>
          <cell r="AC991" t="str">
            <v>X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T991">
            <v>0</v>
          </cell>
        </row>
        <row r="992">
          <cell r="P992" t="str">
            <v>4015</v>
          </cell>
          <cell r="X992" t="str">
            <v>UPGRADE</v>
          </cell>
          <cell r="AC992" t="str">
            <v>X</v>
          </cell>
          <cell r="AM992">
            <v>1067001.8248999999</v>
          </cell>
          <cell r="AN992">
            <v>33130488.072549999</v>
          </cell>
          <cell r="AO992">
            <v>41852627.902800001</v>
          </cell>
          <cell r="AP992">
            <v>0</v>
          </cell>
          <cell r="AQ992">
            <v>0</v>
          </cell>
          <cell r="AT992">
            <v>1067001.8248999999</v>
          </cell>
        </row>
        <row r="993">
          <cell r="P993" t="str">
            <v>3021</v>
          </cell>
          <cell r="X993" t="str">
            <v>UPGRADE</v>
          </cell>
          <cell r="AC993" t="str">
            <v>X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T993">
            <v>0</v>
          </cell>
        </row>
        <row r="994">
          <cell r="P994" t="str">
            <v>3021</v>
          </cell>
          <cell r="X994" t="str">
            <v>UPGRADE</v>
          </cell>
          <cell r="AC994" t="str">
            <v>X</v>
          </cell>
          <cell r="AM994">
            <v>315607.51343556645</v>
          </cell>
          <cell r="AN994">
            <v>3510472.531730806</v>
          </cell>
          <cell r="AO994">
            <v>7817800.7915232051</v>
          </cell>
          <cell r="AP994">
            <v>10500309.113316139</v>
          </cell>
          <cell r="AQ994">
            <v>1914368.1154632887</v>
          </cell>
          <cell r="AT994">
            <v>315607.51343556645</v>
          </cell>
        </row>
        <row r="995">
          <cell r="P995" t="str">
            <v>3021</v>
          </cell>
          <cell r="X995" t="str">
            <v>UPGRADE</v>
          </cell>
          <cell r="AC995" t="str">
            <v>X</v>
          </cell>
          <cell r="AM995">
            <v>689260.09922626382</v>
          </cell>
          <cell r="AN995">
            <v>7666574.9151939414</v>
          </cell>
          <cell r="AO995">
            <v>17073415.301934972</v>
          </cell>
          <cell r="AP995">
            <v>22931786.453899805</v>
          </cell>
          <cell r="AQ995">
            <v>4180817.9496626812</v>
          </cell>
          <cell r="AT995">
            <v>689260.09922626382</v>
          </cell>
        </row>
        <row r="996">
          <cell r="P996" t="str">
            <v>3021</v>
          </cell>
          <cell r="X996" t="str">
            <v>UPGRADE</v>
          </cell>
          <cell r="AC996" t="str">
            <v>X</v>
          </cell>
          <cell r="AM996">
            <v>207640.15995629469</v>
          </cell>
          <cell r="AN996">
            <v>2309561.8671308234</v>
          </cell>
          <cell r="AO996">
            <v>5143380.1090091346</v>
          </cell>
          <cell r="AP996">
            <v>6908219.1363122379</v>
          </cell>
          <cell r="AQ996">
            <v>1259474.7741681382</v>
          </cell>
          <cell r="AT996">
            <v>207640.15995629469</v>
          </cell>
        </row>
        <row r="997">
          <cell r="P997" t="str">
            <v>3021</v>
          </cell>
          <cell r="X997" t="str">
            <v>UPGRADE</v>
          </cell>
          <cell r="AC997" t="str">
            <v>X</v>
          </cell>
          <cell r="AM997">
            <v>106392.227381875</v>
          </cell>
          <cell r="AN997">
            <v>1183390.6859444282</v>
          </cell>
          <cell r="AO997">
            <v>2635403.7975326832</v>
          </cell>
          <cell r="AP997">
            <v>3539685.2964718137</v>
          </cell>
          <cell r="AQ997">
            <v>645339.1607058912</v>
          </cell>
          <cell r="AT997">
            <v>106392.227381875</v>
          </cell>
        </row>
        <row r="998">
          <cell r="P998" t="str">
            <v>3009</v>
          </cell>
          <cell r="X998" t="str">
            <v>UPGRADE</v>
          </cell>
          <cell r="AC998" t="str">
            <v>X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T998">
            <v>0</v>
          </cell>
        </row>
        <row r="999">
          <cell r="P999" t="str">
            <v>4014</v>
          </cell>
          <cell r="X999" t="str">
            <v>UPGRADE</v>
          </cell>
          <cell r="AC999" t="str">
            <v>X</v>
          </cell>
          <cell r="AM999">
            <v>26707750</v>
          </cell>
          <cell r="AN999">
            <v>30000000.000000041</v>
          </cell>
          <cell r="AO999">
            <v>10999999.999999998</v>
          </cell>
          <cell r="AP999">
            <v>28332833.949999999</v>
          </cell>
          <cell r="AQ999">
            <v>0</v>
          </cell>
          <cell r="AT999">
            <v>26707750</v>
          </cell>
        </row>
        <row r="1000">
          <cell r="P1000" t="str">
            <v>4014</v>
          </cell>
          <cell r="X1000" t="str">
            <v>UPGRADE</v>
          </cell>
          <cell r="AC1000" t="str">
            <v>X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T1000">
            <v>0</v>
          </cell>
        </row>
        <row r="1001">
          <cell r="P1001" t="str">
            <v>9053</v>
          </cell>
          <cell r="X1001" t="str">
            <v>UPGRADE</v>
          </cell>
          <cell r="AC1001" t="str">
            <v>X</v>
          </cell>
          <cell r="AM1001">
            <v>3354556.9794000001</v>
          </cell>
          <cell r="AN1001">
            <v>4477000</v>
          </cell>
          <cell r="AO1001">
            <v>14999999.999999959</v>
          </cell>
          <cell r="AP1001">
            <v>5000000.0000000028</v>
          </cell>
          <cell r="AQ1001">
            <v>261000.00000000003</v>
          </cell>
          <cell r="AT1001">
            <v>3354556.9794000001</v>
          </cell>
        </row>
        <row r="1002">
          <cell r="P1002" t="str">
            <v>9082</v>
          </cell>
          <cell r="X1002" t="str">
            <v>UPGRADE</v>
          </cell>
          <cell r="AC1002" t="str">
            <v>X</v>
          </cell>
          <cell r="AM1002">
            <v>600000</v>
          </cell>
          <cell r="AN1002">
            <v>2600000</v>
          </cell>
          <cell r="AO1002">
            <v>0</v>
          </cell>
          <cell r="AP1002">
            <v>0</v>
          </cell>
          <cell r="AQ1002">
            <v>0</v>
          </cell>
          <cell r="AT1002">
            <v>600000</v>
          </cell>
        </row>
        <row r="1003">
          <cell r="P1003" t="str">
            <v>4015</v>
          </cell>
          <cell r="X1003" t="str">
            <v>UPGRADE</v>
          </cell>
          <cell r="AC1003" t="str">
            <v>X</v>
          </cell>
          <cell r="AM1003">
            <v>0</v>
          </cell>
          <cell r="AN1003">
            <v>9755625</v>
          </cell>
          <cell r="AO1003">
            <v>9755625</v>
          </cell>
          <cell r="AP1003">
            <v>9755625</v>
          </cell>
          <cell r="AQ1003">
            <v>9755625</v>
          </cell>
          <cell r="AT1003">
            <v>0</v>
          </cell>
        </row>
        <row r="1004">
          <cell r="P1004" t="str">
            <v>4003</v>
          </cell>
          <cell r="X1004" t="str">
            <v>RENOVACIÓN</v>
          </cell>
          <cell r="AA1004" t="str">
            <v>X</v>
          </cell>
          <cell r="AB1004" t="str">
            <v>X</v>
          </cell>
          <cell r="AC1004" t="str">
            <v>X</v>
          </cell>
          <cell r="AD1004" t="str">
            <v>X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T1004">
            <v>0</v>
          </cell>
        </row>
        <row r="1005">
          <cell r="P1005" t="str">
            <v>9013</v>
          </cell>
          <cell r="X1005" t="str">
            <v>RENOVACIÓN</v>
          </cell>
          <cell r="AD1005" t="str">
            <v>X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T1005">
            <v>0</v>
          </cell>
        </row>
        <row r="1006">
          <cell r="P1006" t="str">
            <v>0019</v>
          </cell>
          <cell r="X1006" t="str">
            <v>RENOVACIÓN</v>
          </cell>
          <cell r="AD1006" t="str">
            <v>X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T1006">
            <v>0</v>
          </cell>
        </row>
        <row r="1007">
          <cell r="P1007" t="str">
            <v>0019</v>
          </cell>
          <cell r="X1007" t="str">
            <v>RENOVACIÓN</v>
          </cell>
          <cell r="AD1007" t="str">
            <v>X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T1007">
            <v>0</v>
          </cell>
        </row>
        <row r="1008">
          <cell r="P1008" t="str">
            <v>4005</v>
          </cell>
          <cell r="X1008" t="str">
            <v>RENOVACIÓN</v>
          </cell>
          <cell r="AC1008" t="str">
            <v>X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T1008">
            <v>0</v>
          </cell>
        </row>
        <row r="1009">
          <cell r="P1009" t="str">
            <v>0003</v>
          </cell>
          <cell r="X1009" t="str">
            <v>RENOVACIÓN</v>
          </cell>
          <cell r="AA1009" t="str">
            <v>X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T1009">
            <v>0</v>
          </cell>
        </row>
        <row r="1010">
          <cell r="P1010" t="str">
            <v>3014</v>
          </cell>
          <cell r="X1010" t="str">
            <v>UPGRADE</v>
          </cell>
          <cell r="AD1010" t="str">
            <v>X</v>
          </cell>
          <cell r="AM1010">
            <v>6209290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T1010">
            <v>6209290</v>
          </cell>
        </row>
        <row r="1011">
          <cell r="P1011" t="str">
            <v>3014</v>
          </cell>
          <cell r="X1011" t="str">
            <v>UPGRADE</v>
          </cell>
          <cell r="AD1011" t="str">
            <v>X</v>
          </cell>
          <cell r="AM1011">
            <v>0</v>
          </cell>
          <cell r="AN1011">
            <v>126958.28805</v>
          </cell>
          <cell r="AO1011">
            <v>126958.28805</v>
          </cell>
          <cell r="AP1011">
            <v>126958.28805</v>
          </cell>
          <cell r="AQ1011">
            <v>126958.28805</v>
          </cell>
          <cell r="AT1011">
            <v>0</v>
          </cell>
        </row>
        <row r="1012">
          <cell r="P1012" t="str">
            <v>0003</v>
          </cell>
          <cell r="X1012" t="str">
            <v>RENOVACIÓN</v>
          </cell>
          <cell r="AA1012" t="str">
            <v>X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T1012">
            <v>0</v>
          </cell>
        </row>
        <row r="1013">
          <cell r="P1013" t="str">
            <v>9013</v>
          </cell>
          <cell r="X1013" t="str">
            <v>RENOVACIÓN</v>
          </cell>
          <cell r="AD1013" t="str">
            <v>X</v>
          </cell>
          <cell r="AM1013">
            <v>800000</v>
          </cell>
          <cell r="AN1013">
            <v>0</v>
          </cell>
          <cell r="AO1013">
            <v>0</v>
          </cell>
          <cell r="AP1013">
            <v>0</v>
          </cell>
          <cell r="AQ1013">
            <v>410000</v>
          </cell>
          <cell r="AT1013">
            <v>800000</v>
          </cell>
        </row>
        <row r="1014">
          <cell r="P1014" t="str">
            <v>4009</v>
          </cell>
          <cell r="X1014" t="str">
            <v>RENOVACIÓN</v>
          </cell>
          <cell r="AA1014" t="str">
            <v>X</v>
          </cell>
          <cell r="AB1014" t="str">
            <v>X</v>
          </cell>
          <cell r="AC1014" t="str">
            <v>X</v>
          </cell>
          <cell r="AD1014" t="str">
            <v>X</v>
          </cell>
          <cell r="AE1014" t="str">
            <v>X</v>
          </cell>
          <cell r="AM1014">
            <v>0</v>
          </cell>
          <cell r="AN1014">
            <v>447700</v>
          </cell>
          <cell r="AO1014">
            <v>0</v>
          </cell>
          <cell r="AP1014">
            <v>0</v>
          </cell>
          <cell r="AQ1014">
            <v>0</v>
          </cell>
          <cell r="AT1014">
            <v>0</v>
          </cell>
        </row>
        <row r="1015">
          <cell r="P1015" t="str">
            <v>3008</v>
          </cell>
          <cell r="X1015" t="str">
            <v>RENOVACIÓN</v>
          </cell>
          <cell r="AA1015" t="str">
            <v>X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T1015">
            <v>0</v>
          </cell>
        </row>
        <row r="1016">
          <cell r="P1016" t="str">
            <v>3008</v>
          </cell>
          <cell r="X1016" t="str">
            <v>RENOVACIÓN</v>
          </cell>
          <cell r="AA1016" t="str">
            <v>X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T1016">
            <v>0</v>
          </cell>
        </row>
        <row r="1017">
          <cell r="P1017" t="str">
            <v>3008</v>
          </cell>
          <cell r="X1017" t="str">
            <v>RENOVACIÓN</v>
          </cell>
          <cell r="AA1017" t="str">
            <v>X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T1017">
            <v>0</v>
          </cell>
        </row>
        <row r="1018">
          <cell r="P1018" t="str">
            <v>3008</v>
          </cell>
          <cell r="X1018" t="str">
            <v>RENOVACIÓN</v>
          </cell>
          <cell r="AA1018" t="str">
            <v>X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T1018">
            <v>0</v>
          </cell>
        </row>
        <row r="1019">
          <cell r="P1019" t="str">
            <v>3008</v>
          </cell>
          <cell r="X1019" t="str">
            <v>RENOVACIÓN</v>
          </cell>
          <cell r="AA1019" t="str">
            <v>X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T1019">
            <v>0</v>
          </cell>
        </row>
        <row r="1020">
          <cell r="P1020" t="str">
            <v>4058</v>
          </cell>
          <cell r="X1020" t="str">
            <v>RENOVACIÓN</v>
          </cell>
          <cell r="AA1020" t="str">
            <v>X</v>
          </cell>
          <cell r="AM1020">
            <v>419040</v>
          </cell>
          <cell r="AN1020">
            <v>242229.3</v>
          </cell>
          <cell r="AO1020">
            <v>0</v>
          </cell>
          <cell r="AP1020">
            <v>0</v>
          </cell>
          <cell r="AQ1020">
            <v>0</v>
          </cell>
          <cell r="AT1020">
            <v>419040</v>
          </cell>
        </row>
        <row r="1021">
          <cell r="P1021" t="str">
            <v>3007</v>
          </cell>
          <cell r="X1021" t="str">
            <v>RENOVACIÓN</v>
          </cell>
          <cell r="AA1021" t="str">
            <v>X</v>
          </cell>
          <cell r="AM1021">
            <v>1700000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T1021">
            <v>1700000</v>
          </cell>
        </row>
        <row r="1022">
          <cell r="P1022" t="str">
            <v>9012</v>
          </cell>
          <cell r="X1022" t="str">
            <v>RENOVACIÓN</v>
          </cell>
          <cell r="AA1022" t="str">
            <v>X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T1022">
            <v>0</v>
          </cell>
        </row>
        <row r="1023">
          <cell r="P1023" t="str">
            <v>9012</v>
          </cell>
          <cell r="X1023" t="str">
            <v>RENOVACIÓN</v>
          </cell>
          <cell r="AA1023" t="str">
            <v>X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T1023">
            <v>0</v>
          </cell>
        </row>
        <row r="1024">
          <cell r="P1024" t="str">
            <v>4002</v>
          </cell>
          <cell r="X1024" t="str">
            <v>RENOVACIÓN</v>
          </cell>
          <cell r="AA1024" t="str">
            <v>X</v>
          </cell>
          <cell r="AM1024">
            <v>859063.7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T1024">
            <v>859063.7</v>
          </cell>
        </row>
        <row r="1025">
          <cell r="P1025" t="str">
            <v>0019</v>
          </cell>
          <cell r="X1025" t="str">
            <v>RENOVACIÓN</v>
          </cell>
          <cell r="AB1025" t="str">
            <v>X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T1025">
            <v>0</v>
          </cell>
        </row>
        <row r="1026">
          <cell r="P1026" t="str">
            <v>9012</v>
          </cell>
          <cell r="X1026" t="str">
            <v>RENOVACIÓN</v>
          </cell>
          <cell r="AA1026" t="str">
            <v>X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T1026">
            <v>0</v>
          </cell>
        </row>
        <row r="1027">
          <cell r="P1027" t="str">
            <v>9012</v>
          </cell>
          <cell r="X1027" t="str">
            <v>RENOVACIÓN</v>
          </cell>
          <cell r="AA1027" t="str">
            <v>X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T1027">
            <v>0</v>
          </cell>
        </row>
        <row r="1028">
          <cell r="P1028" t="str">
            <v>9012</v>
          </cell>
          <cell r="X1028" t="str">
            <v>RENOVACIÓN</v>
          </cell>
          <cell r="AB1028" t="str">
            <v>X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T1028">
            <v>0</v>
          </cell>
        </row>
        <row r="1029">
          <cell r="P1029" t="str">
            <v>3007</v>
          </cell>
          <cell r="X1029" t="str">
            <v>RENOVACIÓN</v>
          </cell>
          <cell r="AA1029" t="str">
            <v>X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T1029">
            <v>0</v>
          </cell>
        </row>
        <row r="1030">
          <cell r="P1030" t="str">
            <v>3004</v>
          </cell>
          <cell r="X1030" t="str">
            <v>RENOVACIÓN</v>
          </cell>
          <cell r="AA1030" t="str">
            <v>X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T1030">
            <v>0</v>
          </cell>
        </row>
        <row r="1031">
          <cell r="P1031" t="str">
            <v>3004</v>
          </cell>
          <cell r="X1031" t="str">
            <v>RENOVACIÓN</v>
          </cell>
          <cell r="AA1031" t="str">
            <v>X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T1031">
            <v>0</v>
          </cell>
        </row>
        <row r="1032">
          <cell r="P1032" t="str">
            <v>3004</v>
          </cell>
          <cell r="X1032" t="str">
            <v>RENOVACIÓN</v>
          </cell>
          <cell r="AA1032" t="str">
            <v>X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T1032">
            <v>0</v>
          </cell>
        </row>
        <row r="1033">
          <cell r="P1033" t="str">
            <v>3004</v>
          </cell>
          <cell r="X1033" t="str">
            <v>RENOVACIÓN</v>
          </cell>
          <cell r="AA1033" t="str">
            <v>X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T1033">
            <v>0</v>
          </cell>
        </row>
        <row r="1034">
          <cell r="P1034" t="str">
            <v>0005</v>
          </cell>
          <cell r="AE1034" t="str">
            <v>X</v>
          </cell>
          <cell r="AM1034">
            <v>84700</v>
          </cell>
          <cell r="AN1034">
            <v>30250</v>
          </cell>
          <cell r="AO1034">
            <v>0</v>
          </cell>
          <cell r="AP1034">
            <v>0</v>
          </cell>
          <cell r="AQ1034">
            <v>0</v>
          </cell>
          <cell r="AT1034">
            <v>84700</v>
          </cell>
        </row>
        <row r="1035">
          <cell r="P1035" t="str">
            <v>0005</v>
          </cell>
          <cell r="AE1035" t="str">
            <v>X</v>
          </cell>
          <cell r="AM1035">
            <v>266200</v>
          </cell>
          <cell r="AN1035">
            <v>36300</v>
          </cell>
          <cell r="AO1035">
            <v>0</v>
          </cell>
          <cell r="AP1035">
            <v>0</v>
          </cell>
          <cell r="AQ1035">
            <v>0</v>
          </cell>
          <cell r="AT1035">
            <v>266200</v>
          </cell>
        </row>
        <row r="1036">
          <cell r="P1036" t="str">
            <v>9013</v>
          </cell>
          <cell r="X1036" t="str">
            <v>UPGRADE</v>
          </cell>
          <cell r="AD1036" t="str">
            <v>X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T1036">
            <v>0</v>
          </cell>
        </row>
        <row r="1037">
          <cell r="P1037" t="str">
            <v>9005</v>
          </cell>
          <cell r="X1037" t="str">
            <v>UPGRADE</v>
          </cell>
          <cell r="AD1037" t="str">
            <v>X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T1037">
            <v>0</v>
          </cell>
        </row>
        <row r="1038">
          <cell r="P1038" t="str">
            <v>9013</v>
          </cell>
          <cell r="X1038" t="str">
            <v>UPGRADE</v>
          </cell>
          <cell r="AD1038" t="str">
            <v>X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T1038">
            <v>0</v>
          </cell>
        </row>
        <row r="1039">
          <cell r="P1039" t="str">
            <v>4040</v>
          </cell>
          <cell r="X1039" t="str">
            <v>UPGRADE</v>
          </cell>
          <cell r="AA1039" t="str">
            <v>X</v>
          </cell>
          <cell r="AB1039" t="str">
            <v>X</v>
          </cell>
          <cell r="AC1039" t="str">
            <v>X</v>
          </cell>
          <cell r="AD1039" t="str">
            <v>X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T1039">
            <v>0</v>
          </cell>
        </row>
        <row r="1040">
          <cell r="P1040" t="str">
            <v>4040</v>
          </cell>
          <cell r="AE1040" t="str">
            <v>X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T1040">
            <v>0</v>
          </cell>
        </row>
        <row r="1041">
          <cell r="P1041" t="str">
            <v>4040</v>
          </cell>
          <cell r="AE1041" t="str">
            <v>X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T1041">
            <v>0</v>
          </cell>
        </row>
        <row r="1042">
          <cell r="P1042" t="str">
            <v>3007</v>
          </cell>
          <cell r="X1042" t="str">
            <v>UPGRADE</v>
          </cell>
          <cell r="AE1042" t="str">
            <v>X</v>
          </cell>
          <cell r="AM1042">
            <v>0</v>
          </cell>
          <cell r="AN1042">
            <v>33679.999100000001</v>
          </cell>
          <cell r="AO1042">
            <v>33679.999100000001</v>
          </cell>
          <cell r="AP1042">
            <v>33679.999100000001</v>
          </cell>
          <cell r="AQ1042">
            <v>33679.999100000001</v>
          </cell>
          <cell r="AT1042">
            <v>0</v>
          </cell>
        </row>
        <row r="1043">
          <cell r="P1043" t="str">
            <v>9013</v>
          </cell>
          <cell r="X1043" t="str">
            <v>RENOVACIÓN</v>
          </cell>
          <cell r="AD1043" t="str">
            <v>X</v>
          </cell>
          <cell r="AM1043">
            <v>0</v>
          </cell>
          <cell r="AN1043">
            <v>4576.0868999999993</v>
          </cell>
          <cell r="AO1043">
            <v>4576.0868999999993</v>
          </cell>
          <cell r="AP1043">
            <v>4576.0868999999993</v>
          </cell>
          <cell r="AQ1043">
            <v>4576.0868999999993</v>
          </cell>
          <cell r="AT1043">
            <v>0</v>
          </cell>
        </row>
        <row r="1044">
          <cell r="P1044" t="str">
            <v>9014</v>
          </cell>
          <cell r="X1044" t="str">
            <v>RENOVACIÓN</v>
          </cell>
          <cell r="AD1044" t="str">
            <v>X</v>
          </cell>
          <cell r="AM1044">
            <v>0</v>
          </cell>
          <cell r="AN1044">
            <v>310845.96895000001</v>
          </cell>
          <cell r="AO1044">
            <v>310845.96895000001</v>
          </cell>
          <cell r="AP1044">
            <v>310845.96895000001</v>
          </cell>
          <cell r="AQ1044">
            <v>310845.96895000001</v>
          </cell>
          <cell r="AT1044">
            <v>0</v>
          </cell>
        </row>
        <row r="1045">
          <cell r="P1045" t="str">
            <v>4005</v>
          </cell>
          <cell r="X1045" t="str">
            <v>RENOVACIÓN</v>
          </cell>
          <cell r="AC1045" t="str">
            <v>X</v>
          </cell>
          <cell r="AM1045">
            <v>0</v>
          </cell>
          <cell r="AN1045">
            <v>484000</v>
          </cell>
          <cell r="AO1045">
            <v>121000</v>
          </cell>
          <cell r="AP1045">
            <v>0</v>
          </cell>
          <cell r="AQ1045">
            <v>0</v>
          </cell>
          <cell r="AT1045">
            <v>0</v>
          </cell>
        </row>
        <row r="1046">
          <cell r="P1046" t="str">
            <v>4005</v>
          </cell>
          <cell r="X1046" t="str">
            <v>RENOVACIÓN</v>
          </cell>
          <cell r="AC1046" t="str">
            <v>X</v>
          </cell>
          <cell r="AM1046">
            <v>0</v>
          </cell>
          <cell r="AN1046">
            <v>423500</v>
          </cell>
          <cell r="AO1046">
            <v>0</v>
          </cell>
          <cell r="AP1046">
            <v>0</v>
          </cell>
          <cell r="AQ1046">
            <v>0</v>
          </cell>
          <cell r="AT1046">
            <v>0</v>
          </cell>
        </row>
        <row r="1047">
          <cell r="P1047" t="str">
            <v>0003</v>
          </cell>
          <cell r="X1047" t="str">
            <v>RENOVACIÓN</v>
          </cell>
          <cell r="AA1047" t="str">
            <v>X</v>
          </cell>
          <cell r="AM1047">
            <v>0</v>
          </cell>
          <cell r="AN1047">
            <v>13726.2763</v>
          </cell>
          <cell r="AO1047">
            <v>0</v>
          </cell>
          <cell r="AP1047">
            <v>0</v>
          </cell>
          <cell r="AQ1047">
            <v>0</v>
          </cell>
          <cell r="AT1047">
            <v>0</v>
          </cell>
        </row>
        <row r="1048">
          <cell r="P1048" t="str">
            <v>4002</v>
          </cell>
          <cell r="X1048" t="str">
            <v>UPGRADE</v>
          </cell>
          <cell r="AD1048" t="str">
            <v>X</v>
          </cell>
          <cell r="AM1048">
            <v>0</v>
          </cell>
          <cell r="AN1048">
            <v>0</v>
          </cell>
          <cell r="AO1048">
            <v>0</v>
          </cell>
          <cell r="AP1048">
            <v>64735000</v>
          </cell>
          <cell r="AQ1048">
            <v>0</v>
          </cell>
          <cell r="AT1048">
            <v>0</v>
          </cell>
        </row>
        <row r="1049">
          <cell r="P1049" t="str">
            <v>2010</v>
          </cell>
          <cell r="X1049" t="str">
            <v>UPGRADE</v>
          </cell>
          <cell r="AD1049" t="str">
            <v>X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T1049">
            <v>0</v>
          </cell>
        </row>
        <row r="1050">
          <cell r="P1050" t="str">
            <v>3007</v>
          </cell>
          <cell r="X1050" t="str">
            <v>UPGRADE</v>
          </cell>
          <cell r="AD1050" t="str">
            <v>X</v>
          </cell>
          <cell r="AM1050">
            <v>121000</v>
          </cell>
          <cell r="AN1050">
            <v>121000</v>
          </cell>
          <cell r="AO1050">
            <v>121000</v>
          </cell>
          <cell r="AP1050">
            <v>121000</v>
          </cell>
          <cell r="AQ1050">
            <v>0</v>
          </cell>
          <cell r="AT1050">
            <v>121000</v>
          </cell>
        </row>
        <row r="1051">
          <cell r="P1051" t="str">
            <v>3007</v>
          </cell>
          <cell r="X1051" t="str">
            <v>UPGRADE</v>
          </cell>
          <cell r="AD1051" t="str">
            <v>X</v>
          </cell>
          <cell r="AM1051">
            <v>605000</v>
          </cell>
          <cell r="AN1051">
            <v>1647157.810175702</v>
          </cell>
          <cell r="AO1051">
            <v>9828668.4885352254</v>
          </cell>
          <cell r="AP1051">
            <v>8247173.7012890838</v>
          </cell>
          <cell r="AQ1051">
            <v>0</v>
          </cell>
          <cell r="AT1051">
            <v>605000</v>
          </cell>
        </row>
        <row r="1052">
          <cell r="P1052" t="str">
            <v>4001</v>
          </cell>
          <cell r="X1052" t="str">
            <v>RENOVACIÓN</v>
          </cell>
          <cell r="AA1052" t="str">
            <v>X</v>
          </cell>
          <cell r="AM1052">
            <v>0</v>
          </cell>
          <cell r="AN1052">
            <v>7727.0599999999995</v>
          </cell>
          <cell r="AO1052">
            <v>7727.0599999999995</v>
          </cell>
          <cell r="AP1052">
            <v>7727.0599999999995</v>
          </cell>
          <cell r="AQ1052">
            <v>7727.0599999999995</v>
          </cell>
          <cell r="AT1052">
            <v>0</v>
          </cell>
        </row>
        <row r="1053">
          <cell r="P1053" t="str">
            <v>4001</v>
          </cell>
          <cell r="X1053" t="str">
            <v>RENOVACIÓN</v>
          </cell>
          <cell r="AA1053" t="str">
            <v>X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T1053">
            <v>0</v>
          </cell>
        </row>
        <row r="1054">
          <cell r="P1054" t="str">
            <v>4001</v>
          </cell>
          <cell r="X1054" t="str">
            <v>RENOVACIÓN</v>
          </cell>
          <cell r="AA1054" t="str">
            <v>X</v>
          </cell>
          <cell r="AM1054">
            <v>0</v>
          </cell>
          <cell r="AN1054">
            <v>9272.4719999999998</v>
          </cell>
          <cell r="AO1054">
            <v>9272.4719999999998</v>
          </cell>
          <cell r="AP1054">
            <v>9272.4719999999998</v>
          </cell>
          <cell r="AQ1054">
            <v>9272.4719999999998</v>
          </cell>
          <cell r="AT1054">
            <v>0</v>
          </cell>
        </row>
        <row r="1055">
          <cell r="P1055" t="str">
            <v>3009</v>
          </cell>
          <cell r="X1055" t="str">
            <v>RENOVACIÓN</v>
          </cell>
          <cell r="AA1055" t="str">
            <v>X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T1055">
            <v>0</v>
          </cell>
        </row>
        <row r="1056">
          <cell r="P1056" t="str">
            <v>4001</v>
          </cell>
          <cell r="X1056" t="str">
            <v>RENOVACIÓN</v>
          </cell>
          <cell r="AA1056" t="str">
            <v>X</v>
          </cell>
          <cell r="AM1056">
            <v>0</v>
          </cell>
          <cell r="AN1056">
            <v>39954.472249999999</v>
          </cell>
          <cell r="AO1056">
            <v>39954.472249999999</v>
          </cell>
          <cell r="AP1056">
            <v>39954.472249999999</v>
          </cell>
          <cell r="AQ1056">
            <v>39954.472249999999</v>
          </cell>
          <cell r="AT1056">
            <v>0</v>
          </cell>
        </row>
        <row r="1057">
          <cell r="P1057" t="str">
            <v>3004</v>
          </cell>
          <cell r="X1057" t="str">
            <v>RENOVACIÓN</v>
          </cell>
          <cell r="AA1057" t="str">
            <v>X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T1057">
            <v>0</v>
          </cell>
        </row>
        <row r="1058">
          <cell r="P1058" t="str">
            <v>3004</v>
          </cell>
          <cell r="X1058" t="str">
            <v>RENOVACIÓN</v>
          </cell>
          <cell r="AA1058" t="str">
            <v>X</v>
          </cell>
          <cell r="AM1058">
            <v>0</v>
          </cell>
          <cell r="AN1058">
            <v>35675.730750000002</v>
          </cell>
          <cell r="AO1058">
            <v>35675.730750000002</v>
          </cell>
          <cell r="AP1058">
            <v>35675.730750000002</v>
          </cell>
          <cell r="AQ1058">
            <v>35675.730750000002</v>
          </cell>
          <cell r="AT1058">
            <v>0</v>
          </cell>
        </row>
        <row r="1059">
          <cell r="P1059" t="str">
            <v>9012</v>
          </cell>
          <cell r="X1059" t="str">
            <v>RENOVACIÓN</v>
          </cell>
          <cell r="AA1059" t="str">
            <v>X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T1059">
            <v>0</v>
          </cell>
        </row>
        <row r="1060">
          <cell r="P1060" t="str">
            <v>4006</v>
          </cell>
          <cell r="X1060" t="str">
            <v>RENOVACIÓN</v>
          </cell>
          <cell r="AA1060" t="str">
            <v>X</v>
          </cell>
          <cell r="AM1060">
            <v>0</v>
          </cell>
          <cell r="AN1060">
            <v>60229.259474999999</v>
          </cell>
          <cell r="AO1060">
            <v>60229.259474999999</v>
          </cell>
          <cell r="AP1060">
            <v>60229.259474999999</v>
          </cell>
          <cell r="AQ1060">
            <v>60229.259474999999</v>
          </cell>
          <cell r="AT1060">
            <v>0</v>
          </cell>
        </row>
        <row r="1061">
          <cell r="P1061" t="str">
            <v>9012</v>
          </cell>
          <cell r="X1061" t="str">
            <v>RENOVACIÓN</v>
          </cell>
          <cell r="AA1061" t="str">
            <v>X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T1061">
            <v>0</v>
          </cell>
        </row>
        <row r="1062">
          <cell r="P1062" t="str">
            <v>9013</v>
          </cell>
          <cell r="X1062" t="str">
            <v>UPGRADE</v>
          </cell>
          <cell r="AD1062" t="str">
            <v>X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T1062">
            <v>0</v>
          </cell>
        </row>
        <row r="1063">
          <cell r="P1063" t="str">
            <v>9013</v>
          </cell>
          <cell r="X1063" t="str">
            <v>UPGRADE</v>
          </cell>
          <cell r="AD1063" t="str">
            <v>X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T1063">
            <v>0</v>
          </cell>
        </row>
        <row r="1064">
          <cell r="P1064" t="str">
            <v>0003</v>
          </cell>
          <cell r="X1064" t="str">
            <v>RENOVACIÓN</v>
          </cell>
          <cell r="AA1064" t="str">
            <v>X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T1064">
            <v>0</v>
          </cell>
        </row>
        <row r="1065">
          <cell r="P1065" t="str">
            <v>5142</v>
          </cell>
          <cell r="X1065" t="str">
            <v>UPGRADE</v>
          </cell>
          <cell r="AA1065" t="str">
            <v>X</v>
          </cell>
          <cell r="AB1065" t="str">
            <v>X</v>
          </cell>
          <cell r="AC1065" t="str">
            <v>X</v>
          </cell>
          <cell r="AD1065" t="str">
            <v>X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2000000</v>
          </cell>
          <cell r="AT1065">
            <v>0</v>
          </cell>
        </row>
        <row r="1066">
          <cell r="P1066" t="str">
            <v>0003</v>
          </cell>
          <cell r="X1066" t="str">
            <v>RENOVACIÓN</v>
          </cell>
          <cell r="AA1066" t="str">
            <v>X</v>
          </cell>
          <cell r="AB1066" t="str">
            <v>X</v>
          </cell>
          <cell r="AC1066" t="str">
            <v>X</v>
          </cell>
          <cell r="AD1066" t="str">
            <v>X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T1066">
            <v>0</v>
          </cell>
        </row>
        <row r="1067">
          <cell r="P1067" t="str">
            <v>0003</v>
          </cell>
          <cell r="X1067" t="str">
            <v>RENOVACIÓN</v>
          </cell>
          <cell r="AA1067" t="str">
            <v>X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T1067">
            <v>0</v>
          </cell>
        </row>
        <row r="1068">
          <cell r="P1068" t="str">
            <v>0003</v>
          </cell>
          <cell r="X1068" t="str">
            <v>UPGRADE</v>
          </cell>
          <cell r="AA1068" t="str">
            <v>X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T1068">
            <v>0</v>
          </cell>
        </row>
        <row r="1069">
          <cell r="P1069" t="str">
            <v>0003</v>
          </cell>
          <cell r="X1069" t="str">
            <v>RENOVACIÓN</v>
          </cell>
          <cell r="AA1069" t="str">
            <v>X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T1069">
            <v>0</v>
          </cell>
        </row>
        <row r="1070">
          <cell r="P1070" t="str">
            <v>0003</v>
          </cell>
          <cell r="X1070" t="str">
            <v>RENOVACIÓN</v>
          </cell>
          <cell r="AA1070" t="str">
            <v>X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T1070">
            <v>0</v>
          </cell>
        </row>
        <row r="1071">
          <cell r="P1071" t="str">
            <v>9020</v>
          </cell>
          <cell r="X1071" t="str">
            <v>RENOVACIÓN</v>
          </cell>
          <cell r="AA1071" t="str">
            <v>X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T1071">
            <v>0</v>
          </cell>
        </row>
        <row r="1072">
          <cell r="P1072" t="str">
            <v>9020</v>
          </cell>
          <cell r="AE1072" t="str">
            <v>X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T1072">
            <v>0</v>
          </cell>
        </row>
        <row r="1073">
          <cell r="P1073" t="str">
            <v>0001</v>
          </cell>
          <cell r="AA1073" t="str">
            <v>X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T1073">
            <v>0</v>
          </cell>
        </row>
        <row r="1074">
          <cell r="P1074" t="str">
            <v>3004</v>
          </cell>
          <cell r="X1074" t="str">
            <v>RENOVACIÓN</v>
          </cell>
          <cell r="AA1074" t="str">
            <v>X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T1074">
            <v>0</v>
          </cell>
        </row>
        <row r="1075">
          <cell r="P1075" t="str">
            <v>4009</v>
          </cell>
          <cell r="X1075" t="str">
            <v>UPGRADE</v>
          </cell>
          <cell r="AE1075" t="str">
            <v>X</v>
          </cell>
          <cell r="AM1075">
            <v>0</v>
          </cell>
          <cell r="AN1075">
            <v>0</v>
          </cell>
          <cell r="AO1075">
            <v>0</v>
          </cell>
          <cell r="AP1075">
            <v>120825.133825</v>
          </cell>
          <cell r="AQ1075">
            <v>120825.133825</v>
          </cell>
          <cell r="AT1075">
            <v>0</v>
          </cell>
        </row>
        <row r="1076">
          <cell r="P1076" t="str">
            <v>4080</v>
          </cell>
          <cell r="X1076" t="str">
            <v>RENOVACIÓN</v>
          </cell>
          <cell r="AA1076" t="str">
            <v>X</v>
          </cell>
          <cell r="AB1076" t="str">
            <v>X</v>
          </cell>
          <cell r="AC1076" t="str">
            <v>X</v>
          </cell>
          <cell r="AD1076" t="str">
            <v>X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5000000</v>
          </cell>
          <cell r="AT1076">
            <v>0</v>
          </cell>
        </row>
        <row r="1077">
          <cell r="P1077" t="str">
            <v>4080</v>
          </cell>
          <cell r="X1077" t="str">
            <v>RENOVACIÓN</v>
          </cell>
          <cell r="AA1077" t="str">
            <v>X</v>
          </cell>
          <cell r="AB1077" t="str">
            <v>X</v>
          </cell>
          <cell r="AC1077" t="str">
            <v>X</v>
          </cell>
          <cell r="AD1077" t="str">
            <v>X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T1077">
            <v>0</v>
          </cell>
        </row>
        <row r="1078">
          <cell r="P1078" t="str">
            <v>9020</v>
          </cell>
          <cell r="AE1078" t="str">
            <v>X</v>
          </cell>
          <cell r="AM1078">
            <v>49750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T1078">
            <v>49750</v>
          </cell>
        </row>
        <row r="1079">
          <cell r="P1079" t="str">
            <v>4064</v>
          </cell>
          <cell r="X1079" t="str">
            <v>UPGRADE</v>
          </cell>
          <cell r="AA1079" t="str">
            <v>X</v>
          </cell>
          <cell r="AB1079" t="str">
            <v>X</v>
          </cell>
          <cell r="AC1079" t="str">
            <v>X</v>
          </cell>
          <cell r="AD1079" t="str">
            <v>X</v>
          </cell>
          <cell r="AE1079" t="str">
            <v>X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T1079">
            <v>0</v>
          </cell>
        </row>
        <row r="1080">
          <cell r="P1080" t="str">
            <v>9013</v>
          </cell>
          <cell r="X1080" t="str">
            <v>RENOVACIÓN</v>
          </cell>
          <cell r="AD1080" t="str">
            <v>X</v>
          </cell>
          <cell r="AM1080">
            <v>0</v>
          </cell>
          <cell r="AN1080">
            <v>110104</v>
          </cell>
          <cell r="AO1080">
            <v>0</v>
          </cell>
          <cell r="AP1080">
            <v>0</v>
          </cell>
          <cell r="AQ1080">
            <v>0</v>
          </cell>
          <cell r="AT1080">
            <v>0</v>
          </cell>
        </row>
        <row r="1081">
          <cell r="P1081" t="str">
            <v>9014</v>
          </cell>
          <cell r="X1081" t="str">
            <v>RENOVACIÓN</v>
          </cell>
          <cell r="AD1081" t="str">
            <v>X</v>
          </cell>
          <cell r="AM1081">
            <v>363000</v>
          </cell>
          <cell r="AN1081">
            <v>3509000</v>
          </cell>
          <cell r="AO1081">
            <v>0</v>
          </cell>
          <cell r="AP1081">
            <v>0</v>
          </cell>
          <cell r="AQ1081">
            <v>0</v>
          </cell>
          <cell r="AT1081">
            <v>363000</v>
          </cell>
        </row>
        <row r="1082">
          <cell r="P1082" t="str">
            <v>0008</v>
          </cell>
          <cell r="X1082" t="str">
            <v>N/A</v>
          </cell>
          <cell r="AE1082" t="str">
            <v>X</v>
          </cell>
          <cell r="AM1082">
            <v>0</v>
          </cell>
          <cell r="AN1082">
            <v>0</v>
          </cell>
          <cell r="AO1082">
            <v>0</v>
          </cell>
          <cell r="AP1082">
            <v>26528.04</v>
          </cell>
          <cell r="AQ1082">
            <v>0</v>
          </cell>
          <cell r="AT1082">
            <v>0</v>
          </cell>
        </row>
        <row r="1083">
          <cell r="P1083" t="str">
            <v>0008</v>
          </cell>
          <cell r="X1083" t="str">
            <v>N/A</v>
          </cell>
          <cell r="AE1083" t="str">
            <v>X</v>
          </cell>
          <cell r="AM1083">
            <v>0</v>
          </cell>
          <cell r="AN1083">
            <v>0</v>
          </cell>
          <cell r="AO1083">
            <v>0</v>
          </cell>
          <cell r="AP1083">
            <v>67204.368000000002</v>
          </cell>
          <cell r="AQ1083">
            <v>0</v>
          </cell>
          <cell r="AT1083">
            <v>0</v>
          </cell>
        </row>
        <row r="1084">
          <cell r="P1084" t="str">
            <v>3014</v>
          </cell>
          <cell r="X1084" t="str">
            <v>RENOVACIÓN</v>
          </cell>
          <cell r="AB1084" t="str">
            <v>X</v>
          </cell>
          <cell r="AC1084" t="str">
            <v>X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T1084">
            <v>0</v>
          </cell>
        </row>
        <row r="1085">
          <cell r="P1085" t="str">
            <v>9020</v>
          </cell>
          <cell r="X1085" t="str">
            <v>N/A</v>
          </cell>
          <cell r="AE1085" t="str">
            <v>X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T1085">
            <v>0</v>
          </cell>
        </row>
        <row r="1086">
          <cell r="P1086" t="str">
            <v>4040</v>
          </cell>
          <cell r="X1086" t="str">
            <v>N/A</v>
          </cell>
          <cell r="AE1086" t="str">
            <v>X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T1086">
            <v>0</v>
          </cell>
        </row>
        <row r="1087">
          <cell r="P1087" t="str">
            <v>4002</v>
          </cell>
          <cell r="X1087" t="str">
            <v>UPGRADE</v>
          </cell>
          <cell r="AE1087" t="str">
            <v>X</v>
          </cell>
          <cell r="AM1087">
            <v>2000000</v>
          </cell>
          <cell r="AN1087">
            <v>2000000</v>
          </cell>
          <cell r="AO1087">
            <v>0</v>
          </cell>
          <cell r="AP1087">
            <v>0</v>
          </cell>
          <cell r="AQ1087">
            <v>0</v>
          </cell>
          <cell r="AT1087">
            <v>2000000</v>
          </cell>
        </row>
        <row r="1088">
          <cell r="P1088" t="str">
            <v>0005</v>
          </cell>
          <cell r="X1088" t="str">
            <v>RENOVACIÓN</v>
          </cell>
          <cell r="AA1088" t="str">
            <v>X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T1088">
            <v>0</v>
          </cell>
        </row>
        <row r="1089">
          <cell r="P1089" t="str">
            <v>0005</v>
          </cell>
          <cell r="AA1089" t="str">
            <v>X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T1089">
            <v>0</v>
          </cell>
        </row>
        <row r="1090">
          <cell r="P1090" t="str">
            <v>3007</v>
          </cell>
          <cell r="X1090" t="str">
            <v>UPGRADE</v>
          </cell>
          <cell r="AC1090" t="str">
            <v>X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T1090">
            <v>0</v>
          </cell>
        </row>
        <row r="1091">
          <cell r="P1091" t="str">
            <v>4005</v>
          </cell>
          <cell r="X1091" t="str">
            <v>RENOVACIÓN</v>
          </cell>
          <cell r="AD1091" t="str">
            <v>X</v>
          </cell>
          <cell r="AM1091">
            <v>0</v>
          </cell>
          <cell r="AN1091">
            <v>119425.42095</v>
          </cell>
          <cell r="AO1091">
            <v>119425.42095</v>
          </cell>
          <cell r="AP1091">
            <v>119425.42095</v>
          </cell>
          <cell r="AQ1091">
            <v>119425.42095</v>
          </cell>
          <cell r="AT1091">
            <v>0</v>
          </cell>
        </row>
        <row r="1092">
          <cell r="P1092" t="str">
            <v>4005</v>
          </cell>
          <cell r="X1092" t="str">
            <v>RENOVACIÓN</v>
          </cell>
          <cell r="AD1092" t="str">
            <v>X</v>
          </cell>
          <cell r="AM1092">
            <v>0</v>
          </cell>
          <cell r="AN1092">
            <v>84433.875625000001</v>
          </cell>
          <cell r="AO1092">
            <v>84433.875625000001</v>
          </cell>
          <cell r="AP1092">
            <v>84433.875625000001</v>
          </cell>
          <cell r="AQ1092">
            <v>84433.875625000001</v>
          </cell>
          <cell r="AT1092">
            <v>0</v>
          </cell>
        </row>
        <row r="1093">
          <cell r="P1093" t="str">
            <v>0005</v>
          </cell>
          <cell r="X1093" t="str">
            <v>UPGRADE</v>
          </cell>
          <cell r="AA1093" t="str">
            <v>X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T1093">
            <v>0</v>
          </cell>
        </row>
        <row r="1094">
          <cell r="P1094" t="str">
            <v>9020</v>
          </cell>
          <cell r="AA1094" t="str">
            <v>X</v>
          </cell>
          <cell r="AB1094" t="str">
            <v>X</v>
          </cell>
          <cell r="AC1094" t="str">
            <v>X</v>
          </cell>
          <cell r="AD1094" t="str">
            <v>X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T1094">
            <v>0</v>
          </cell>
        </row>
        <row r="1095">
          <cell r="P1095" t="str">
            <v>0009</v>
          </cell>
          <cell r="X1095" t="str">
            <v>N/A</v>
          </cell>
          <cell r="AE1095" t="str">
            <v>X</v>
          </cell>
          <cell r="AM1095">
            <v>567490</v>
          </cell>
          <cell r="AN1095">
            <v>242000</v>
          </cell>
          <cell r="AO1095">
            <v>0</v>
          </cell>
          <cell r="AP1095">
            <v>0</v>
          </cell>
          <cell r="AQ1095">
            <v>0</v>
          </cell>
          <cell r="AT1095">
            <v>567490</v>
          </cell>
        </row>
        <row r="1096">
          <cell r="P1096" t="str">
            <v>9020</v>
          </cell>
          <cell r="AA1096" t="str">
            <v>X</v>
          </cell>
          <cell r="AB1096" t="str">
            <v>X</v>
          </cell>
          <cell r="AC1096" t="str">
            <v>X</v>
          </cell>
          <cell r="AD1096" t="str">
            <v>X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T1096">
            <v>0</v>
          </cell>
        </row>
        <row r="1097">
          <cell r="P1097" t="str">
            <v>9013</v>
          </cell>
          <cell r="AD1097" t="str">
            <v>X</v>
          </cell>
          <cell r="AM1097">
            <v>0</v>
          </cell>
          <cell r="AN1097">
            <v>197917</v>
          </cell>
          <cell r="AO1097">
            <v>0</v>
          </cell>
          <cell r="AP1097">
            <v>0</v>
          </cell>
          <cell r="AQ1097">
            <v>0</v>
          </cell>
          <cell r="AT1097">
            <v>0</v>
          </cell>
        </row>
        <row r="1098">
          <cell r="P1098" t="str">
            <v>9020</v>
          </cell>
          <cell r="AA1098" t="str">
            <v>X</v>
          </cell>
          <cell r="AB1098" t="str">
            <v>X</v>
          </cell>
          <cell r="AC1098" t="str">
            <v>X</v>
          </cell>
          <cell r="AD1098" t="str">
            <v>X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T1098">
            <v>0</v>
          </cell>
        </row>
        <row r="1099">
          <cell r="P1099" t="str">
            <v>9020</v>
          </cell>
          <cell r="AA1099" t="str">
            <v>X</v>
          </cell>
          <cell r="AB1099" t="str">
            <v>X</v>
          </cell>
          <cell r="AC1099" t="str">
            <v>X</v>
          </cell>
          <cell r="AD1099" t="str">
            <v>X</v>
          </cell>
          <cell r="AM1099">
            <v>0</v>
          </cell>
          <cell r="AN1099">
            <v>211376.53955000002</v>
          </cell>
          <cell r="AO1099">
            <v>211376.53955000002</v>
          </cell>
          <cell r="AP1099">
            <v>211376.53955000002</v>
          </cell>
          <cell r="AQ1099">
            <v>211376.53955000002</v>
          </cell>
          <cell r="AT1099">
            <v>0</v>
          </cell>
        </row>
        <row r="1100">
          <cell r="P1100" t="str">
            <v>9020</v>
          </cell>
          <cell r="AE1100" t="str">
            <v>X</v>
          </cell>
          <cell r="AM1100">
            <v>0</v>
          </cell>
          <cell r="AN1100">
            <v>238666.84627500002</v>
          </cell>
          <cell r="AO1100">
            <v>238666.84627500002</v>
          </cell>
          <cell r="AP1100">
            <v>238666.84627500002</v>
          </cell>
          <cell r="AQ1100">
            <v>238666.84627500002</v>
          </cell>
          <cell r="AT1100">
            <v>0</v>
          </cell>
        </row>
        <row r="1101">
          <cell r="P1101" t="str">
            <v>0005</v>
          </cell>
          <cell r="X1101" t="str">
            <v>N/A</v>
          </cell>
          <cell r="AE1101" t="str">
            <v>X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T1101">
            <v>0</v>
          </cell>
        </row>
        <row r="1102">
          <cell r="P1102" t="str">
            <v>0001</v>
          </cell>
          <cell r="X1102" t="str">
            <v>N/A</v>
          </cell>
          <cell r="AA1102" t="str">
            <v>X</v>
          </cell>
          <cell r="AB1102" t="str">
            <v>X</v>
          </cell>
          <cell r="AC1102" t="str">
            <v>X</v>
          </cell>
          <cell r="AD1102" t="str">
            <v>X</v>
          </cell>
          <cell r="AE1102" t="str">
            <v>X</v>
          </cell>
          <cell r="AM1102">
            <v>363000</v>
          </cell>
          <cell r="AN1102">
            <v>363000</v>
          </cell>
          <cell r="AO1102">
            <v>363000</v>
          </cell>
          <cell r="AP1102">
            <v>363000</v>
          </cell>
          <cell r="AQ1102">
            <v>363000</v>
          </cell>
          <cell r="AT1102">
            <v>72600</v>
          </cell>
        </row>
        <row r="1103">
          <cell r="P1103" t="str">
            <v>9020</v>
          </cell>
          <cell r="AD1103" t="str">
            <v>X</v>
          </cell>
          <cell r="AM1103">
            <v>98144.757699999987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T1103">
            <v>98144.757699999987</v>
          </cell>
        </row>
        <row r="1104">
          <cell r="P1104" t="str">
            <v>0019</v>
          </cell>
          <cell r="X1104" t="str">
            <v>N/A</v>
          </cell>
          <cell r="AA1104" t="str">
            <v>X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T1104">
            <v>0</v>
          </cell>
        </row>
        <row r="1105">
          <cell r="P1105" t="str">
            <v>0019</v>
          </cell>
          <cell r="X1105" t="str">
            <v>N/A</v>
          </cell>
          <cell r="AA1105" t="str">
            <v>X</v>
          </cell>
          <cell r="AD1105" t="str">
            <v>X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T1105">
            <v>0</v>
          </cell>
        </row>
        <row r="1106">
          <cell r="P1106" t="str">
            <v>0019</v>
          </cell>
          <cell r="X1106" t="str">
            <v>N/A</v>
          </cell>
          <cell r="AB1106" t="str">
            <v>X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T1106">
            <v>0</v>
          </cell>
        </row>
        <row r="1107">
          <cell r="P1107" t="str">
            <v>0005</v>
          </cell>
          <cell r="X1107" t="str">
            <v>N/A</v>
          </cell>
          <cell r="AE1107" t="str">
            <v>X</v>
          </cell>
          <cell r="AM1107">
            <v>24200</v>
          </cell>
          <cell r="AN1107">
            <v>60500</v>
          </cell>
          <cell r="AO1107">
            <v>181500</v>
          </cell>
          <cell r="AP1107">
            <v>126855.21420000002</v>
          </cell>
          <cell r="AQ1107">
            <v>12100</v>
          </cell>
          <cell r="AT1107">
            <v>24200</v>
          </cell>
        </row>
        <row r="1108">
          <cell r="P1108" t="str">
            <v>0005</v>
          </cell>
          <cell r="X1108" t="str">
            <v>N/A</v>
          </cell>
          <cell r="AE1108" t="str">
            <v>X</v>
          </cell>
          <cell r="AM1108">
            <v>128395.7257</v>
          </cell>
          <cell r="AN1108">
            <v>194945.72570000001</v>
          </cell>
          <cell r="AO1108">
            <v>568700</v>
          </cell>
          <cell r="AP1108">
            <v>476454.3432</v>
          </cell>
          <cell r="AQ1108">
            <v>133170.54300000001</v>
          </cell>
          <cell r="AT1108">
            <v>128395.7257</v>
          </cell>
        </row>
        <row r="1109">
          <cell r="P1109" t="str">
            <v>0005</v>
          </cell>
          <cell r="X1109" t="str">
            <v>N/A</v>
          </cell>
          <cell r="AE1109" t="str">
            <v>X</v>
          </cell>
          <cell r="AM1109">
            <v>135092.45860000001</v>
          </cell>
          <cell r="AN1109">
            <v>229660.541</v>
          </cell>
          <cell r="AO1109">
            <v>629200</v>
          </cell>
          <cell r="AP1109">
            <v>496100</v>
          </cell>
          <cell r="AQ1109">
            <v>0</v>
          </cell>
          <cell r="AT1109">
            <v>135092.45860000001</v>
          </cell>
        </row>
        <row r="1110">
          <cell r="P1110" t="str">
            <v>0005</v>
          </cell>
          <cell r="X1110" t="str">
            <v>N/A</v>
          </cell>
          <cell r="AE1110" t="str">
            <v>X</v>
          </cell>
          <cell r="AM1110">
            <v>72600</v>
          </cell>
          <cell r="AN1110">
            <v>128081.52499999999</v>
          </cell>
          <cell r="AO1110">
            <v>108900</v>
          </cell>
          <cell r="AP1110">
            <v>60500</v>
          </cell>
          <cell r="AQ1110">
            <v>0</v>
          </cell>
          <cell r="AT1110">
            <v>72600</v>
          </cell>
        </row>
        <row r="1111">
          <cell r="P1111" t="str">
            <v>0005</v>
          </cell>
          <cell r="X1111" t="str">
            <v>N/A</v>
          </cell>
          <cell r="AE1111" t="str">
            <v>X</v>
          </cell>
          <cell r="AM1111">
            <v>210431.69289999999</v>
          </cell>
          <cell r="AN1111">
            <v>885520.94289999991</v>
          </cell>
          <cell r="AO1111">
            <v>1575585.7094999999</v>
          </cell>
          <cell r="AP1111">
            <v>1323382.7111999998</v>
          </cell>
          <cell r="AQ1111">
            <v>1002590.5845999999</v>
          </cell>
          <cell r="AT1111">
            <v>210431.69289999999</v>
          </cell>
        </row>
        <row r="1112">
          <cell r="P1112" t="str">
            <v>0005</v>
          </cell>
          <cell r="X1112" t="str">
            <v>N/A</v>
          </cell>
          <cell r="AE1112" t="str">
            <v>X</v>
          </cell>
          <cell r="AM1112">
            <v>233476.39457999999</v>
          </cell>
          <cell r="AN1112">
            <v>531676.84107999993</v>
          </cell>
          <cell r="AO1112">
            <v>715391.09268</v>
          </cell>
          <cell r="AP1112">
            <v>931350.5011799999</v>
          </cell>
          <cell r="AQ1112">
            <v>544248.76769999997</v>
          </cell>
          <cell r="AT1112">
            <v>233476.39457999999</v>
          </cell>
        </row>
        <row r="1113">
          <cell r="P1113" t="str">
            <v>9020</v>
          </cell>
          <cell r="X1113" t="str">
            <v>N/A</v>
          </cell>
          <cell r="AD1113" t="str">
            <v>X</v>
          </cell>
          <cell r="AM1113">
            <v>644747.8702</v>
          </cell>
          <cell r="AN1113">
            <v>1448423.0706</v>
          </cell>
          <cell r="AO1113">
            <v>625543.50159999996</v>
          </cell>
          <cell r="AP1113">
            <v>0</v>
          </cell>
          <cell r="AQ1113">
            <v>0</v>
          </cell>
          <cell r="AT1113">
            <v>644747.8702</v>
          </cell>
        </row>
        <row r="1114">
          <cell r="P1114" t="str">
            <v>0019</v>
          </cell>
          <cell r="X1114" t="str">
            <v>N/A</v>
          </cell>
          <cell r="AC1114" t="str">
            <v>X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T1114">
            <v>0</v>
          </cell>
        </row>
        <row r="1115">
          <cell r="P1115" t="str">
            <v>0005</v>
          </cell>
          <cell r="X1115" t="str">
            <v>N/A</v>
          </cell>
          <cell r="AE1115" t="str">
            <v>X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T1115">
            <v>0</v>
          </cell>
        </row>
        <row r="1116">
          <cell r="P1116" t="str">
            <v>0003</v>
          </cell>
          <cell r="X1116" t="str">
            <v>RENOVACIÓN</v>
          </cell>
          <cell r="AA1116" t="str">
            <v>X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T1116">
            <v>0</v>
          </cell>
        </row>
        <row r="1117">
          <cell r="P1117" t="str">
            <v>0003</v>
          </cell>
          <cell r="X1117" t="str">
            <v>RENOVACIÓN</v>
          </cell>
          <cell r="AA1117" t="str">
            <v>X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T1117">
            <v>0</v>
          </cell>
        </row>
        <row r="1118">
          <cell r="P1118" t="str">
            <v>0003</v>
          </cell>
          <cell r="X1118" t="str">
            <v>RENOVACIÓN</v>
          </cell>
          <cell r="AA1118" t="str">
            <v>X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T1118">
            <v>0</v>
          </cell>
        </row>
        <row r="1119">
          <cell r="P1119" t="str">
            <v>9020</v>
          </cell>
          <cell r="X1119" t="str">
            <v>N/A</v>
          </cell>
          <cell r="AE1119" t="str">
            <v>X</v>
          </cell>
          <cell r="AM1119">
            <v>454640.82619999995</v>
          </cell>
          <cell r="AN1119">
            <v>463733.63740000001</v>
          </cell>
          <cell r="AO1119">
            <v>473008.31160000002</v>
          </cell>
          <cell r="AP1119">
            <v>902486.32869999995</v>
          </cell>
          <cell r="AQ1119">
            <v>0</v>
          </cell>
          <cell r="AT1119">
            <v>454640.82619999995</v>
          </cell>
        </row>
        <row r="1120">
          <cell r="P1120" t="str">
            <v>9012</v>
          </cell>
          <cell r="X1120" t="str">
            <v>RENOVACIÓN</v>
          </cell>
          <cell r="AD1120" t="str">
            <v>X</v>
          </cell>
          <cell r="AM1120">
            <v>274750</v>
          </cell>
          <cell r="AN1120">
            <v>300000</v>
          </cell>
          <cell r="AO1120">
            <v>547000</v>
          </cell>
          <cell r="AP1120">
            <v>300000</v>
          </cell>
          <cell r="AQ1120">
            <v>0</v>
          </cell>
          <cell r="AT1120">
            <v>274750</v>
          </cell>
        </row>
        <row r="1121">
          <cell r="P1121" t="str">
            <v>9014</v>
          </cell>
          <cell r="X1121" t="str">
            <v>RENOVACIÓN</v>
          </cell>
          <cell r="AD1121" t="str">
            <v>X</v>
          </cell>
          <cell r="AM1121">
            <v>0</v>
          </cell>
          <cell r="AN1121">
            <v>55.345399999999998</v>
          </cell>
          <cell r="AO1121">
            <v>55.345399999999998</v>
          </cell>
          <cell r="AP1121">
            <v>55.345399999999998</v>
          </cell>
          <cell r="AQ1121">
            <v>55.345399999999998</v>
          </cell>
          <cell r="AT1121">
            <v>0</v>
          </cell>
        </row>
        <row r="1122">
          <cell r="P1122" t="str">
            <v>0003</v>
          </cell>
          <cell r="X1122" t="str">
            <v>RENOVACIÓN</v>
          </cell>
          <cell r="AA1122" t="str">
            <v>X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T1122">
            <v>0</v>
          </cell>
        </row>
        <row r="1123">
          <cell r="P1123" t="str">
            <v>0001</v>
          </cell>
          <cell r="X1123" t="str">
            <v>RENOVACIÓN</v>
          </cell>
          <cell r="AE1123" t="str">
            <v>X</v>
          </cell>
          <cell r="AM1123">
            <v>2662000</v>
          </cell>
          <cell r="AN1123">
            <v>3591789.9061000003</v>
          </cell>
          <cell r="AO1123">
            <v>1573000</v>
          </cell>
          <cell r="AP1123">
            <v>1573000</v>
          </cell>
          <cell r="AQ1123">
            <v>1573000</v>
          </cell>
          <cell r="AT1123">
            <v>2662000</v>
          </cell>
        </row>
        <row r="1124">
          <cell r="P1124" t="str">
            <v>0003</v>
          </cell>
          <cell r="X1124" t="str">
            <v>RENOVACIÓN</v>
          </cell>
          <cell r="AA1124" t="str">
            <v>X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T1124">
            <v>0</v>
          </cell>
        </row>
        <row r="1125">
          <cell r="P1125" t="str">
            <v>4002</v>
          </cell>
          <cell r="X1125" t="str">
            <v>RENOVACIÓN</v>
          </cell>
          <cell r="AA1125" t="str">
            <v>X</v>
          </cell>
          <cell r="AM1125">
            <v>800000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T1125">
            <v>800000</v>
          </cell>
        </row>
        <row r="1126">
          <cell r="P1126" t="str">
            <v>3032</v>
          </cell>
          <cell r="X1126" t="str">
            <v>RENOVACIÓN</v>
          </cell>
          <cell r="AD1126" t="str">
            <v>X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T1126">
            <v>0</v>
          </cell>
        </row>
        <row r="1127">
          <cell r="P1127" t="str">
            <v>9000</v>
          </cell>
          <cell r="X1127" t="str">
            <v>UPGRADE</v>
          </cell>
          <cell r="AD1127" t="str">
            <v>X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T1127">
            <v>0</v>
          </cell>
        </row>
        <row r="1128">
          <cell r="P1128" t="str">
            <v>0003</v>
          </cell>
          <cell r="X1128" t="str">
            <v>RENOVACIÓN</v>
          </cell>
          <cell r="AA1128" t="str">
            <v>X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T1128">
            <v>0</v>
          </cell>
        </row>
        <row r="1129">
          <cell r="P1129" t="str">
            <v>0003</v>
          </cell>
          <cell r="X1129" t="str">
            <v>RENOVACIÓN</v>
          </cell>
          <cell r="AA1129" t="str">
            <v>X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T1129">
            <v>0</v>
          </cell>
        </row>
        <row r="1130">
          <cell r="P1130" t="str">
            <v>3032</v>
          </cell>
          <cell r="X1130" t="str">
            <v>RENOVACIÓN</v>
          </cell>
          <cell r="AB1130" t="str">
            <v>X</v>
          </cell>
          <cell r="AM1130">
            <v>219615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T1130">
            <v>219615</v>
          </cell>
        </row>
        <row r="1131">
          <cell r="P1131" t="str">
            <v>3008</v>
          </cell>
          <cell r="X1131" t="str">
            <v>RENOVACIÓN</v>
          </cell>
          <cell r="AD1131" t="str">
            <v>X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T1131">
            <v>0</v>
          </cell>
        </row>
        <row r="1132">
          <cell r="P1132" t="str">
            <v>3009</v>
          </cell>
          <cell r="X1132" t="str">
            <v>RENOVACIÓN</v>
          </cell>
          <cell r="AD1132" t="str">
            <v>X</v>
          </cell>
          <cell r="AM1132">
            <v>0</v>
          </cell>
          <cell r="AN1132">
            <v>5670329.9752000002</v>
          </cell>
          <cell r="AO1132">
            <v>5670329.9752000002</v>
          </cell>
          <cell r="AP1132">
            <v>5670329.9752000002</v>
          </cell>
          <cell r="AQ1132">
            <v>5670329.9752000002</v>
          </cell>
          <cell r="AT1132">
            <v>0</v>
          </cell>
        </row>
        <row r="1133">
          <cell r="P1133" t="str">
            <v>9055</v>
          </cell>
          <cell r="X1133" t="str">
            <v>UPGRADE</v>
          </cell>
          <cell r="AD1133" t="str">
            <v>X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T1133">
            <v>0</v>
          </cell>
        </row>
        <row r="1134">
          <cell r="P1134" t="str">
            <v>4075</v>
          </cell>
          <cell r="X1134" t="str">
            <v>UPGRADE</v>
          </cell>
          <cell r="AD1134" t="str">
            <v>X</v>
          </cell>
          <cell r="AM1134">
            <v>9540000</v>
          </cell>
          <cell r="AN1134">
            <v>10000000</v>
          </cell>
          <cell r="AO1134">
            <v>0</v>
          </cell>
          <cell r="AP1134">
            <v>0</v>
          </cell>
          <cell r="AQ1134">
            <v>0</v>
          </cell>
          <cell r="AT1134">
            <v>9540000</v>
          </cell>
        </row>
        <row r="1135">
          <cell r="P1135" t="str">
            <v>0003</v>
          </cell>
          <cell r="X1135" t="str">
            <v>UPGRADE</v>
          </cell>
          <cell r="AA1135" t="str">
            <v>X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T1135">
            <v>0</v>
          </cell>
        </row>
        <row r="1136">
          <cell r="P1136" t="str">
            <v>0005</v>
          </cell>
          <cell r="X1136" t="str">
            <v>RENOVACIÓN</v>
          </cell>
          <cell r="AA1136" t="str">
            <v>X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T1136">
            <v>0</v>
          </cell>
        </row>
        <row r="1137">
          <cell r="P1137" t="str">
            <v>3025</v>
          </cell>
          <cell r="X1137" t="str">
            <v>UPGRADE</v>
          </cell>
          <cell r="AB1137" t="str">
            <v>X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3000000</v>
          </cell>
          <cell r="AT1137">
            <v>0</v>
          </cell>
        </row>
        <row r="1138">
          <cell r="P1138" t="str">
            <v>3002</v>
          </cell>
          <cell r="X1138" t="str">
            <v>RENOVACIÓN</v>
          </cell>
          <cell r="AD1138" t="str">
            <v>X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T1138">
            <v>0</v>
          </cell>
        </row>
        <row r="1139">
          <cell r="P1139" t="str">
            <v>3002</v>
          </cell>
          <cell r="X1139" t="str">
            <v>RENOVACIÓN</v>
          </cell>
          <cell r="AD1139" t="str">
            <v>X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T1139">
            <v>0</v>
          </cell>
        </row>
        <row r="1140">
          <cell r="P1140" t="str">
            <v>3002</v>
          </cell>
          <cell r="X1140" t="str">
            <v>RENOVACIÓN</v>
          </cell>
          <cell r="AD1140" t="str">
            <v>X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T1140">
            <v>0</v>
          </cell>
        </row>
        <row r="1141">
          <cell r="P1141" t="str">
            <v>3002</v>
          </cell>
          <cell r="X1141" t="str">
            <v>RENOVACIÓN</v>
          </cell>
          <cell r="AD1141" t="str">
            <v>X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T1141">
            <v>0</v>
          </cell>
        </row>
        <row r="1142">
          <cell r="P1142" t="str">
            <v>3002</v>
          </cell>
          <cell r="X1142" t="str">
            <v>RENOVACIÓN</v>
          </cell>
          <cell r="AD1142" t="str">
            <v>X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T1142">
            <v>0</v>
          </cell>
        </row>
        <row r="1143">
          <cell r="P1143" t="str">
            <v>3002</v>
          </cell>
          <cell r="X1143" t="str">
            <v>RENOVACIÓN</v>
          </cell>
          <cell r="AD1143" t="str">
            <v>X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T1143">
            <v>0</v>
          </cell>
        </row>
        <row r="1144">
          <cell r="P1144" t="str">
            <v>3002</v>
          </cell>
          <cell r="X1144" t="str">
            <v>RENOVACIÓN</v>
          </cell>
          <cell r="AD1144" t="str">
            <v>X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T1144">
            <v>0</v>
          </cell>
        </row>
        <row r="1145">
          <cell r="P1145" t="str">
            <v>3002</v>
          </cell>
          <cell r="X1145" t="str">
            <v>RENOVACIÓN</v>
          </cell>
          <cell r="AD1145" t="str">
            <v>X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T1145">
            <v>0</v>
          </cell>
        </row>
        <row r="1146">
          <cell r="P1146" t="str">
            <v>3002</v>
          </cell>
          <cell r="X1146" t="str">
            <v>RENOVACIÓN</v>
          </cell>
          <cell r="AD1146" t="str">
            <v>X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T1146">
            <v>0</v>
          </cell>
        </row>
        <row r="1147">
          <cell r="P1147" t="str">
            <v>3002</v>
          </cell>
          <cell r="X1147" t="str">
            <v>RENOVACIÓN</v>
          </cell>
          <cell r="AD1147" t="str">
            <v>X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T1147">
            <v>0</v>
          </cell>
        </row>
        <row r="1148">
          <cell r="P1148" t="str">
            <v>3002</v>
          </cell>
          <cell r="X1148" t="str">
            <v>RENOVACIÓN</v>
          </cell>
          <cell r="AD1148" t="str">
            <v>X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T1148">
            <v>0</v>
          </cell>
        </row>
        <row r="1149">
          <cell r="P1149" t="str">
            <v>3002</v>
          </cell>
          <cell r="X1149" t="str">
            <v>RENOVACIÓN</v>
          </cell>
          <cell r="AD1149" t="str">
            <v>X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T1149">
            <v>0</v>
          </cell>
        </row>
        <row r="1150">
          <cell r="P1150" t="str">
            <v>3002</v>
          </cell>
          <cell r="X1150" t="str">
            <v>RENOVACIÓN</v>
          </cell>
          <cell r="AD1150" t="str">
            <v>X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T1150">
            <v>0</v>
          </cell>
        </row>
        <row r="1151">
          <cell r="P1151" t="str">
            <v>3002</v>
          </cell>
          <cell r="X1151" t="str">
            <v>RENOVACIÓN</v>
          </cell>
          <cell r="AD1151" t="str">
            <v>X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T1151">
            <v>0</v>
          </cell>
        </row>
        <row r="1152">
          <cell r="P1152" t="str">
            <v>3002</v>
          </cell>
          <cell r="X1152" t="str">
            <v>RENOVACIÓN</v>
          </cell>
          <cell r="AD1152" t="str">
            <v>X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T1152">
            <v>0</v>
          </cell>
        </row>
        <row r="1153">
          <cell r="P1153" t="str">
            <v>3002</v>
          </cell>
          <cell r="X1153" t="str">
            <v>RENOVACIÓN</v>
          </cell>
          <cell r="AD1153" t="str">
            <v>X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T1153">
            <v>0</v>
          </cell>
        </row>
        <row r="1154">
          <cell r="P1154" t="str">
            <v>3002</v>
          </cell>
          <cell r="X1154" t="str">
            <v>RENOVACIÓN</v>
          </cell>
          <cell r="AD1154" t="str">
            <v>X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T1154">
            <v>0</v>
          </cell>
        </row>
        <row r="1155">
          <cell r="P1155" t="str">
            <v>3002</v>
          </cell>
          <cell r="X1155" t="str">
            <v>RENOVACIÓN</v>
          </cell>
          <cell r="AD1155" t="str">
            <v>X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T1155">
            <v>0</v>
          </cell>
        </row>
        <row r="1156">
          <cell r="P1156" t="str">
            <v>3002</v>
          </cell>
          <cell r="X1156" t="str">
            <v>RENOVACIÓN</v>
          </cell>
          <cell r="AD1156" t="str">
            <v>X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T1156">
            <v>0</v>
          </cell>
        </row>
        <row r="1157">
          <cell r="P1157" t="str">
            <v>3002</v>
          </cell>
          <cell r="X1157" t="str">
            <v>RENOVACIÓN</v>
          </cell>
          <cell r="AD1157" t="str">
            <v>X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T1157">
            <v>0</v>
          </cell>
        </row>
        <row r="1158">
          <cell r="P1158" t="str">
            <v>3002</v>
          </cell>
          <cell r="X1158" t="str">
            <v>RENOVACIÓN</v>
          </cell>
          <cell r="AD1158" t="str">
            <v>X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T1158">
            <v>0</v>
          </cell>
        </row>
        <row r="1159">
          <cell r="P1159" t="str">
            <v>3002</v>
          </cell>
          <cell r="X1159" t="str">
            <v>RENOVACIÓN</v>
          </cell>
          <cell r="AD1159" t="str">
            <v>X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T1159">
            <v>0</v>
          </cell>
        </row>
        <row r="1160">
          <cell r="P1160" t="str">
            <v>3002</v>
          </cell>
          <cell r="X1160" t="str">
            <v>RENOVACIÓN</v>
          </cell>
          <cell r="AD1160" t="str">
            <v>X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T1160">
            <v>0</v>
          </cell>
        </row>
        <row r="1161">
          <cell r="P1161" t="str">
            <v>3002</v>
          </cell>
          <cell r="X1161" t="str">
            <v>RENOVACIÓN</v>
          </cell>
          <cell r="AD1161" t="str">
            <v>X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T1161">
            <v>0</v>
          </cell>
        </row>
        <row r="1162">
          <cell r="P1162" t="str">
            <v>3002</v>
          </cell>
          <cell r="X1162" t="str">
            <v>RENOVACIÓN</v>
          </cell>
          <cell r="AD1162" t="str">
            <v>X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T1162">
            <v>0</v>
          </cell>
        </row>
        <row r="1163">
          <cell r="P1163" t="str">
            <v>3002</v>
          </cell>
          <cell r="X1163" t="str">
            <v>RENOVACIÓN</v>
          </cell>
          <cell r="AD1163" t="str">
            <v>X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T1163">
            <v>0</v>
          </cell>
        </row>
        <row r="1164">
          <cell r="P1164" t="str">
            <v>3002</v>
          </cell>
          <cell r="X1164" t="str">
            <v>RENOVACIÓN</v>
          </cell>
          <cell r="AD1164" t="str">
            <v>X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T1164">
            <v>0</v>
          </cell>
        </row>
        <row r="1165">
          <cell r="P1165" t="str">
            <v>3002</v>
          </cell>
          <cell r="X1165" t="str">
            <v>RENOVACIÓN</v>
          </cell>
          <cell r="AD1165" t="str">
            <v>X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T1165">
            <v>0</v>
          </cell>
        </row>
        <row r="1166">
          <cell r="P1166" t="str">
            <v>3002</v>
          </cell>
          <cell r="X1166" t="str">
            <v>RENOVACIÓN</v>
          </cell>
          <cell r="AD1166" t="str">
            <v>X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T1166">
            <v>0</v>
          </cell>
        </row>
        <row r="1167">
          <cell r="P1167" t="str">
            <v>3002</v>
          </cell>
          <cell r="X1167" t="str">
            <v>RENOVACIÓN</v>
          </cell>
          <cell r="AD1167" t="str">
            <v>X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T1167">
            <v>0</v>
          </cell>
        </row>
        <row r="1168">
          <cell r="P1168" t="str">
            <v>3002</v>
          </cell>
          <cell r="X1168" t="str">
            <v>RENOVACIÓN</v>
          </cell>
          <cell r="AD1168" t="str">
            <v>X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T1168">
            <v>0</v>
          </cell>
        </row>
        <row r="1169">
          <cell r="P1169" t="str">
            <v>3002</v>
          </cell>
          <cell r="X1169" t="str">
            <v>RENOVACIÓN</v>
          </cell>
          <cell r="AD1169" t="str">
            <v>X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T1169">
            <v>0</v>
          </cell>
        </row>
        <row r="1170">
          <cell r="P1170" t="str">
            <v>3002</v>
          </cell>
          <cell r="X1170" t="str">
            <v>RENOVACIÓN</v>
          </cell>
          <cell r="AD1170" t="str">
            <v>X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T1170">
            <v>0</v>
          </cell>
        </row>
        <row r="1171">
          <cell r="P1171" t="str">
            <v>3002</v>
          </cell>
          <cell r="X1171" t="str">
            <v>RENOVACIÓN</v>
          </cell>
          <cell r="AD1171" t="str">
            <v>X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T1171">
            <v>0</v>
          </cell>
        </row>
        <row r="1172">
          <cell r="P1172" t="str">
            <v>3002</v>
          </cell>
          <cell r="X1172" t="str">
            <v>RENOVACIÓN</v>
          </cell>
          <cell r="AD1172" t="str">
            <v>X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T1172">
            <v>0</v>
          </cell>
        </row>
        <row r="1173">
          <cell r="P1173" t="str">
            <v>3002</v>
          </cell>
          <cell r="X1173" t="str">
            <v>RENOVACIÓN</v>
          </cell>
          <cell r="AD1173" t="str">
            <v>X</v>
          </cell>
          <cell r="AM1173">
            <v>428856.14098417014</v>
          </cell>
          <cell r="AN1173">
            <v>31439125.2909839</v>
          </cell>
          <cell r="AO1173">
            <v>71217789.101496309</v>
          </cell>
          <cell r="AP1173">
            <v>70754436.436535731</v>
          </cell>
          <cell r="AQ1173">
            <v>23000000</v>
          </cell>
          <cell r="AT1173">
            <v>428856.14098417014</v>
          </cell>
        </row>
        <row r="1174">
          <cell r="P1174" t="str">
            <v>3008</v>
          </cell>
          <cell r="X1174" t="str">
            <v>UPGRADE</v>
          </cell>
          <cell r="AA1174" t="str">
            <v>X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T1174">
            <v>0</v>
          </cell>
        </row>
        <row r="1175">
          <cell r="P1175" t="str">
            <v>3008</v>
          </cell>
          <cell r="X1175" t="str">
            <v>UPGRADE</v>
          </cell>
          <cell r="AA1175" t="str">
            <v>X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T1175">
            <v>0</v>
          </cell>
        </row>
        <row r="1176">
          <cell r="P1176" t="str">
            <v>4060</v>
          </cell>
          <cell r="X1176" t="str">
            <v>UPGRADE</v>
          </cell>
          <cell r="AB1176" t="str">
            <v>X</v>
          </cell>
          <cell r="AC1176" t="str">
            <v>X</v>
          </cell>
          <cell r="AM1176">
            <v>47946420</v>
          </cell>
          <cell r="AN1176">
            <v>49334485</v>
          </cell>
          <cell r="AO1176">
            <v>23543546.631499998</v>
          </cell>
          <cell r="AP1176">
            <v>5000000</v>
          </cell>
          <cell r="AQ1176">
            <v>0</v>
          </cell>
          <cell r="AT1176">
            <v>23973210</v>
          </cell>
        </row>
        <row r="1177">
          <cell r="P1177" t="str">
            <v>4060</v>
          </cell>
          <cell r="X1177" t="str">
            <v>UPGRADE</v>
          </cell>
          <cell r="AD1177" t="str">
            <v>X</v>
          </cell>
          <cell r="AM1177">
            <v>9517820</v>
          </cell>
          <cell r="AN1177">
            <v>24200000</v>
          </cell>
          <cell r="AO1177">
            <v>26779714.259599999</v>
          </cell>
          <cell r="AP1177">
            <v>2200000</v>
          </cell>
          <cell r="AQ1177">
            <v>0</v>
          </cell>
          <cell r="AT1177">
            <v>9517820</v>
          </cell>
        </row>
        <row r="1178">
          <cell r="P1178" t="str">
            <v>4060</v>
          </cell>
          <cell r="X1178" t="str">
            <v>UPGRADE</v>
          </cell>
          <cell r="AD1178" t="str">
            <v>X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T1178">
            <v>0</v>
          </cell>
        </row>
        <row r="1179">
          <cell r="P1179" t="str">
            <v>4060</v>
          </cell>
          <cell r="X1179" t="str">
            <v>UPGRADE</v>
          </cell>
          <cell r="AB1179" t="str">
            <v>X</v>
          </cell>
          <cell r="AC1179" t="str">
            <v>X</v>
          </cell>
          <cell r="AM1179">
            <v>16311280</v>
          </cell>
          <cell r="AN1179">
            <v>34979011.60710001</v>
          </cell>
          <cell r="AO1179">
            <v>6888000</v>
          </cell>
          <cell r="AP1179">
            <v>5000000</v>
          </cell>
          <cell r="AQ1179">
            <v>0</v>
          </cell>
          <cell r="AT1179">
            <v>8155640</v>
          </cell>
        </row>
        <row r="1180">
          <cell r="P1180" t="str">
            <v>4065</v>
          </cell>
          <cell r="X1180" t="str">
            <v>UPGRADE</v>
          </cell>
          <cell r="AD1180" t="str">
            <v>X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T1180">
            <v>0</v>
          </cell>
        </row>
        <row r="1181">
          <cell r="P1181" t="str">
            <v>4065</v>
          </cell>
          <cell r="X1181" t="str">
            <v>UPGRADE</v>
          </cell>
          <cell r="AD1181" t="str">
            <v>X</v>
          </cell>
          <cell r="AM1181">
            <v>0</v>
          </cell>
          <cell r="AN1181">
            <v>1605058.5234749999</v>
          </cell>
          <cell r="AO1181">
            <v>1605058.5234749999</v>
          </cell>
          <cell r="AP1181">
            <v>1605058.5234749999</v>
          </cell>
          <cell r="AQ1181">
            <v>1605058.5234749999</v>
          </cell>
          <cell r="AT1181">
            <v>0</v>
          </cell>
        </row>
        <row r="1182">
          <cell r="P1182" t="str">
            <v>4065</v>
          </cell>
          <cell r="X1182" t="str">
            <v>UPGRADE</v>
          </cell>
          <cell r="AB1182" t="str">
            <v>X</v>
          </cell>
          <cell r="AC1182" t="str">
            <v>X</v>
          </cell>
          <cell r="AM1182">
            <v>361500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T1182">
            <v>180750</v>
          </cell>
        </row>
        <row r="1183">
          <cell r="P1183" t="str">
            <v>4060</v>
          </cell>
          <cell r="X1183" t="str">
            <v>UPGRADE</v>
          </cell>
          <cell r="AB1183" t="str">
            <v>X</v>
          </cell>
          <cell r="AC1183" t="str">
            <v>X</v>
          </cell>
          <cell r="AM1183">
            <v>18433570</v>
          </cell>
          <cell r="AN1183">
            <v>32374999.999999996</v>
          </cell>
          <cell r="AO1183">
            <v>27016327.491799995</v>
          </cell>
          <cell r="AP1183">
            <v>5000000</v>
          </cell>
          <cell r="AQ1183">
            <v>0</v>
          </cell>
          <cell r="AT1183">
            <v>9216785</v>
          </cell>
        </row>
        <row r="1184">
          <cell r="P1184" t="str">
            <v>4060</v>
          </cell>
          <cell r="X1184" t="str">
            <v>UPGRADE</v>
          </cell>
          <cell r="AB1184" t="str">
            <v>X</v>
          </cell>
          <cell r="AC1184" t="str">
            <v>X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T1184">
            <v>0</v>
          </cell>
        </row>
        <row r="1185">
          <cell r="P1185" t="str">
            <v>0009</v>
          </cell>
          <cell r="X1185" t="str">
            <v>N/A</v>
          </cell>
          <cell r="AE1185" t="str">
            <v>X</v>
          </cell>
          <cell r="AM1185">
            <v>30250</v>
          </cell>
          <cell r="AN1185">
            <v>30250</v>
          </cell>
          <cell r="AO1185">
            <v>0</v>
          </cell>
          <cell r="AP1185">
            <v>0</v>
          </cell>
          <cell r="AQ1185">
            <v>244464.77</v>
          </cell>
          <cell r="AT1185">
            <v>30250</v>
          </cell>
        </row>
        <row r="1186">
          <cell r="P1186" t="str">
            <v>0010</v>
          </cell>
          <cell r="X1186" t="str">
            <v>N/A</v>
          </cell>
          <cell r="AE1186" t="str">
            <v>X</v>
          </cell>
          <cell r="AM1186">
            <v>42834</v>
          </cell>
          <cell r="AN1186">
            <v>41624</v>
          </cell>
          <cell r="AO1186">
            <v>0</v>
          </cell>
          <cell r="AP1186">
            <v>0</v>
          </cell>
          <cell r="AQ1186">
            <v>0</v>
          </cell>
          <cell r="AT1186">
            <v>42834</v>
          </cell>
        </row>
        <row r="1187">
          <cell r="P1187" t="str">
            <v>0010</v>
          </cell>
          <cell r="X1187" t="str">
            <v>N/A</v>
          </cell>
          <cell r="AE1187" t="str">
            <v>X</v>
          </cell>
          <cell r="AM1187">
            <v>0</v>
          </cell>
          <cell r="AN1187">
            <v>571725</v>
          </cell>
          <cell r="AO1187">
            <v>0</v>
          </cell>
          <cell r="AP1187">
            <v>0</v>
          </cell>
          <cell r="AQ1187">
            <v>0</v>
          </cell>
          <cell r="AT1187">
            <v>0</v>
          </cell>
        </row>
        <row r="1188">
          <cell r="P1188" t="str">
            <v>0010</v>
          </cell>
          <cell r="X1188" t="str">
            <v>N/A</v>
          </cell>
          <cell r="AE1188" t="str">
            <v>X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T1188">
            <v>0</v>
          </cell>
        </row>
        <row r="1189">
          <cell r="P1189" t="str">
            <v>0009</v>
          </cell>
          <cell r="X1189" t="str">
            <v>N/A</v>
          </cell>
          <cell r="AE1189" t="str">
            <v>X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T1189">
            <v>0</v>
          </cell>
        </row>
        <row r="1190">
          <cell r="P1190" t="str">
            <v>4005</v>
          </cell>
          <cell r="X1190" t="str">
            <v>RENOVACIÓN</v>
          </cell>
          <cell r="AC1190" t="str">
            <v>X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T1190">
            <v>0</v>
          </cell>
        </row>
        <row r="1191">
          <cell r="P1191" t="str">
            <v>4005</v>
          </cell>
          <cell r="X1191" t="str">
            <v>RENOVACIÓN</v>
          </cell>
          <cell r="AC1191" t="str">
            <v>X</v>
          </cell>
          <cell r="AM1191">
            <v>250000</v>
          </cell>
          <cell r="AN1191">
            <v>430820.5</v>
          </cell>
          <cell r="AO1191">
            <v>52500</v>
          </cell>
          <cell r="AP1191">
            <v>0</v>
          </cell>
          <cell r="AQ1191">
            <v>0</v>
          </cell>
          <cell r="AT1191">
            <v>250000</v>
          </cell>
        </row>
        <row r="1192">
          <cell r="P1192" t="str">
            <v>0005</v>
          </cell>
          <cell r="X1192" t="str">
            <v>UPGRADE</v>
          </cell>
          <cell r="AE1192" t="str">
            <v>X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T1192">
            <v>0</v>
          </cell>
        </row>
        <row r="1193">
          <cell r="P1193" t="str">
            <v>0005</v>
          </cell>
          <cell r="X1193" t="str">
            <v>UPGRADE</v>
          </cell>
          <cell r="AE1193" t="str">
            <v>X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T1193">
            <v>0</v>
          </cell>
        </row>
        <row r="1194">
          <cell r="P1194" t="str">
            <v>0005</v>
          </cell>
          <cell r="X1194" t="str">
            <v>UPGRADE</v>
          </cell>
          <cell r="AE1194" t="str">
            <v>X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T1194">
            <v>0</v>
          </cell>
        </row>
        <row r="1195">
          <cell r="P1195" t="str">
            <v>0005</v>
          </cell>
          <cell r="X1195" t="str">
            <v>UPGRADE</v>
          </cell>
          <cell r="AE1195" t="str">
            <v>X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T1195">
            <v>0</v>
          </cell>
        </row>
        <row r="1196">
          <cell r="P1196" t="str">
            <v>0005</v>
          </cell>
          <cell r="X1196" t="str">
            <v>UPGRADE</v>
          </cell>
          <cell r="AE1196" t="str">
            <v>X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T1196">
            <v>0</v>
          </cell>
        </row>
        <row r="1197">
          <cell r="P1197" t="str">
            <v>0005</v>
          </cell>
          <cell r="X1197" t="str">
            <v>UPGRADE</v>
          </cell>
          <cell r="AE1197" t="str">
            <v>X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T1197">
            <v>0</v>
          </cell>
        </row>
        <row r="1198">
          <cell r="P1198" t="str">
            <v>0005</v>
          </cell>
          <cell r="X1198" t="str">
            <v>UPGRADE</v>
          </cell>
          <cell r="AE1198" t="str">
            <v>X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T1198">
            <v>0</v>
          </cell>
        </row>
        <row r="1199">
          <cell r="P1199" t="str">
            <v>0005</v>
          </cell>
          <cell r="X1199" t="str">
            <v>UPGRADE</v>
          </cell>
          <cell r="AE1199" t="str">
            <v>X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T1199">
            <v>0</v>
          </cell>
        </row>
        <row r="1200">
          <cell r="P1200" t="str">
            <v>0005</v>
          </cell>
          <cell r="X1200" t="str">
            <v>UPGRADE</v>
          </cell>
          <cell r="AE1200" t="str">
            <v>X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T1200">
            <v>0</v>
          </cell>
        </row>
        <row r="1201">
          <cell r="P1201" t="str">
            <v>0005</v>
          </cell>
          <cell r="X1201" t="str">
            <v>UPGRADE</v>
          </cell>
          <cell r="AE1201" t="str">
            <v>X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T1201">
            <v>0</v>
          </cell>
        </row>
        <row r="1202">
          <cell r="P1202" t="str">
            <v>0005</v>
          </cell>
          <cell r="X1202" t="str">
            <v>UPGRADE</v>
          </cell>
          <cell r="AE1202" t="str">
            <v>X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T1202">
            <v>0</v>
          </cell>
        </row>
        <row r="1203">
          <cell r="P1203" t="str">
            <v>0005</v>
          </cell>
          <cell r="X1203" t="str">
            <v>UPGRADE</v>
          </cell>
          <cell r="AE1203" t="str">
            <v>X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T1203">
            <v>0</v>
          </cell>
        </row>
        <row r="1204">
          <cell r="P1204" t="str">
            <v>3009</v>
          </cell>
          <cell r="X1204" t="str">
            <v>RENOVACIÓN</v>
          </cell>
          <cell r="AA1204" t="str">
            <v>X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T1204">
            <v>0</v>
          </cell>
        </row>
        <row r="1205">
          <cell r="P1205" t="str">
            <v>0003</v>
          </cell>
          <cell r="X1205" t="str">
            <v>UPGRADE</v>
          </cell>
          <cell r="AE1205" t="str">
            <v>X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T1205">
            <v>0</v>
          </cell>
        </row>
        <row r="1206">
          <cell r="P1206" t="str">
            <v>3004</v>
          </cell>
          <cell r="X1206" t="str">
            <v>RENOVACIÓN</v>
          </cell>
          <cell r="AA1206" t="str">
            <v>X</v>
          </cell>
          <cell r="AM1206">
            <v>0</v>
          </cell>
          <cell r="AN1206">
            <v>68557.610824999996</v>
          </cell>
          <cell r="AO1206">
            <v>68557.610824999996</v>
          </cell>
          <cell r="AP1206">
            <v>68557.610824999996</v>
          </cell>
          <cell r="AQ1206">
            <v>68557.610824999996</v>
          </cell>
          <cell r="AT1206">
            <v>0</v>
          </cell>
        </row>
        <row r="1207">
          <cell r="P1207" t="str">
            <v>3004</v>
          </cell>
          <cell r="X1207" t="str">
            <v>RENOVACIÓN</v>
          </cell>
          <cell r="AA1207" t="str">
            <v>X</v>
          </cell>
          <cell r="AM1207">
            <v>0</v>
          </cell>
          <cell r="AN1207">
            <v>15800.573250000001</v>
          </cell>
          <cell r="AO1207">
            <v>15800.573250000001</v>
          </cell>
          <cell r="AP1207">
            <v>15800.573250000001</v>
          </cell>
          <cell r="AQ1207">
            <v>15800.573250000001</v>
          </cell>
          <cell r="AT1207">
            <v>0</v>
          </cell>
        </row>
        <row r="1208">
          <cell r="P1208" t="str">
            <v>3004</v>
          </cell>
          <cell r="X1208" t="str">
            <v>RENOVACIÓN</v>
          </cell>
          <cell r="AA1208" t="str">
            <v>X</v>
          </cell>
          <cell r="AM1208">
            <v>0</v>
          </cell>
          <cell r="AN1208">
            <v>30831.072249999997</v>
          </cell>
          <cell r="AO1208">
            <v>30831.072249999997</v>
          </cell>
          <cell r="AP1208">
            <v>30831.072249999997</v>
          </cell>
          <cell r="AQ1208">
            <v>30831.072249999997</v>
          </cell>
          <cell r="AT1208">
            <v>0</v>
          </cell>
        </row>
        <row r="1209">
          <cell r="P1209" t="str">
            <v>0009</v>
          </cell>
          <cell r="X1209" t="str">
            <v>N/A</v>
          </cell>
          <cell r="AE1209" t="str">
            <v>X</v>
          </cell>
          <cell r="AM1209">
            <v>0</v>
          </cell>
          <cell r="AN1209">
            <v>0</v>
          </cell>
          <cell r="AO1209">
            <v>0</v>
          </cell>
          <cell r="AP1209">
            <v>5263500</v>
          </cell>
          <cell r="AQ1209">
            <v>0</v>
          </cell>
          <cell r="AT1209">
            <v>0</v>
          </cell>
        </row>
        <row r="1210">
          <cell r="P1210" t="str">
            <v>4078</v>
          </cell>
          <cell r="X1210" t="str">
            <v>RENOVACIÓN</v>
          </cell>
          <cell r="AA1210" t="str">
            <v>X</v>
          </cell>
          <cell r="AB1210" t="str">
            <v>X</v>
          </cell>
          <cell r="AM1210">
            <v>1000000.0000000005</v>
          </cell>
          <cell r="AN1210">
            <v>2410999.9999999944</v>
          </cell>
          <cell r="AO1210">
            <v>35000000</v>
          </cell>
          <cell r="AP1210">
            <v>45000000.000000097</v>
          </cell>
          <cell r="AQ1210">
            <v>57347000</v>
          </cell>
          <cell r="AT1210">
            <v>500000.00000000023</v>
          </cell>
        </row>
        <row r="1211">
          <cell r="P1211" t="str">
            <v>0008</v>
          </cell>
          <cell r="X1211" t="str">
            <v>N/A</v>
          </cell>
          <cell r="AE1211" t="str">
            <v>X</v>
          </cell>
          <cell r="AM1211">
            <v>0</v>
          </cell>
          <cell r="AN1211">
            <v>0</v>
          </cell>
          <cell r="AO1211">
            <v>0</v>
          </cell>
          <cell r="AP1211">
            <v>354711.5</v>
          </cell>
          <cell r="AQ1211">
            <v>0</v>
          </cell>
          <cell r="AT1211">
            <v>0</v>
          </cell>
        </row>
        <row r="1212">
          <cell r="P1212" t="str">
            <v>0005</v>
          </cell>
          <cell r="X1212" t="str">
            <v>N/A</v>
          </cell>
          <cell r="AE1212" t="str">
            <v>X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T1212">
            <v>0</v>
          </cell>
        </row>
        <row r="1213">
          <cell r="P1213" t="str">
            <v>0009</v>
          </cell>
          <cell r="X1213" t="str">
            <v>N/A</v>
          </cell>
          <cell r="AE1213" t="str">
            <v>X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T1213">
            <v>0</v>
          </cell>
        </row>
        <row r="1214">
          <cell r="P1214" t="str">
            <v>0009</v>
          </cell>
          <cell r="X1214" t="str">
            <v>N/A</v>
          </cell>
          <cell r="AE1214" t="str">
            <v>X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T1214">
            <v>0</v>
          </cell>
        </row>
        <row r="1215">
          <cell r="P1215" t="str">
            <v>3008</v>
          </cell>
          <cell r="X1215" t="str">
            <v>UPGRADE</v>
          </cell>
          <cell r="AA1215" t="str">
            <v>X</v>
          </cell>
          <cell r="AM1215">
            <v>14700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T1215">
            <v>14700</v>
          </cell>
        </row>
        <row r="1216">
          <cell r="P1216" t="str">
            <v>3008</v>
          </cell>
          <cell r="X1216" t="str">
            <v>UPGRADE</v>
          </cell>
          <cell r="AA1216" t="str">
            <v>X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T1216">
            <v>0</v>
          </cell>
        </row>
        <row r="1217">
          <cell r="P1217" t="str">
            <v>3008</v>
          </cell>
          <cell r="X1217" t="str">
            <v>UPGRADE</v>
          </cell>
          <cell r="AD1217" t="str">
            <v>X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T1217">
            <v>0</v>
          </cell>
        </row>
        <row r="1218">
          <cell r="P1218" t="str">
            <v>9020</v>
          </cell>
          <cell r="X1218" t="str">
            <v>UPGRADE</v>
          </cell>
          <cell r="AA1218" t="str">
            <v>X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T1218">
            <v>0</v>
          </cell>
        </row>
        <row r="1219">
          <cell r="P1219" t="str">
            <v>9014</v>
          </cell>
          <cell r="X1219" t="str">
            <v>RENOVACIÓN</v>
          </cell>
          <cell r="AD1219" t="str">
            <v>X</v>
          </cell>
          <cell r="AM1219">
            <v>64143.418899999997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T1219">
            <v>64143.418899999997</v>
          </cell>
        </row>
        <row r="1220">
          <cell r="P1220" t="str">
            <v>4005</v>
          </cell>
          <cell r="X1220" t="str">
            <v>RENOVACIÓN</v>
          </cell>
          <cell r="AC1220" t="str">
            <v>X</v>
          </cell>
          <cell r="AM1220">
            <v>45355.833600000005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T1220">
            <v>45355.833600000005</v>
          </cell>
        </row>
        <row r="1221">
          <cell r="P1221" t="str">
            <v>3014</v>
          </cell>
          <cell r="X1221" t="str">
            <v>RENOVACIÓN</v>
          </cell>
          <cell r="AD1221" t="str">
            <v>X</v>
          </cell>
          <cell r="AM1221">
            <v>103533.79519999999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T1221">
            <v>103533.79519999999</v>
          </cell>
        </row>
        <row r="1222">
          <cell r="P1222" t="str">
            <v>9013</v>
          </cell>
          <cell r="X1222" t="str">
            <v>RENOVACIÓN</v>
          </cell>
          <cell r="AD1222" t="str">
            <v>X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183535</v>
          </cell>
          <cell r="AT1222">
            <v>0</v>
          </cell>
        </row>
        <row r="1223">
          <cell r="P1223" t="str">
            <v>9013</v>
          </cell>
          <cell r="X1223" t="str">
            <v>RENOVACIÓN</v>
          </cell>
          <cell r="AD1223" t="str">
            <v>X</v>
          </cell>
          <cell r="AM1223">
            <v>87200</v>
          </cell>
          <cell r="AN1223">
            <v>36624</v>
          </cell>
          <cell r="AO1223">
            <v>0</v>
          </cell>
          <cell r="AP1223">
            <v>0</v>
          </cell>
          <cell r="AQ1223">
            <v>0</v>
          </cell>
          <cell r="AT1223">
            <v>87200</v>
          </cell>
        </row>
        <row r="1224">
          <cell r="P1224" t="str">
            <v>4002</v>
          </cell>
          <cell r="X1224" t="str">
            <v>RENOVACIÓN</v>
          </cell>
          <cell r="AD1224" t="str">
            <v>X</v>
          </cell>
          <cell r="AM1224">
            <v>968000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T1224">
            <v>968000</v>
          </cell>
        </row>
        <row r="1225">
          <cell r="P1225" t="str">
            <v>9013</v>
          </cell>
          <cell r="X1225" t="str">
            <v>RENOVACIÓN</v>
          </cell>
          <cell r="AD1225" t="str">
            <v>X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T1225">
            <v>0</v>
          </cell>
        </row>
        <row r="1226">
          <cell r="P1226" t="str">
            <v>9013</v>
          </cell>
          <cell r="X1226" t="str">
            <v>RENOVACIÓN</v>
          </cell>
          <cell r="AD1226" t="str">
            <v>X</v>
          </cell>
          <cell r="AM1226">
            <v>0</v>
          </cell>
          <cell r="AN1226">
            <v>68257.213199999998</v>
          </cell>
          <cell r="AO1226">
            <v>68257.213199999998</v>
          </cell>
          <cell r="AP1226">
            <v>68257.213199999998</v>
          </cell>
          <cell r="AQ1226">
            <v>68257.213199999998</v>
          </cell>
          <cell r="AT1226">
            <v>0</v>
          </cell>
        </row>
        <row r="1227">
          <cell r="P1227" t="str">
            <v>9013</v>
          </cell>
          <cell r="X1227" t="str">
            <v>RENOVACIÓN</v>
          </cell>
          <cell r="AD1227" t="str">
            <v>X</v>
          </cell>
          <cell r="AM1227">
            <v>0</v>
          </cell>
          <cell r="AN1227">
            <v>40118.781175000004</v>
          </cell>
          <cell r="AO1227">
            <v>40118.781175000004</v>
          </cell>
          <cell r="AP1227">
            <v>40118.781175000004</v>
          </cell>
          <cell r="AQ1227">
            <v>40118.781175000004</v>
          </cell>
          <cell r="AT1227">
            <v>0</v>
          </cell>
        </row>
        <row r="1228">
          <cell r="P1228" t="str">
            <v>9013</v>
          </cell>
          <cell r="X1228" t="str">
            <v>RENOVACIÓN</v>
          </cell>
          <cell r="AD1228" t="str">
            <v>X</v>
          </cell>
          <cell r="AM1228">
            <v>0</v>
          </cell>
          <cell r="AN1228">
            <v>1679611.5874999999</v>
          </cell>
          <cell r="AO1228">
            <v>1679611.5874999999</v>
          </cell>
          <cell r="AP1228">
            <v>1679611.5874999999</v>
          </cell>
          <cell r="AQ1228">
            <v>1679611.5874999999</v>
          </cell>
          <cell r="AT1228">
            <v>0</v>
          </cell>
        </row>
        <row r="1229">
          <cell r="P1229" t="str">
            <v>9005</v>
          </cell>
          <cell r="X1229" t="str">
            <v>RENOVACIÓN</v>
          </cell>
          <cell r="AC1229" t="str">
            <v>X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T1229">
            <v>0</v>
          </cell>
        </row>
        <row r="1230">
          <cell r="P1230" t="str">
            <v>9014</v>
          </cell>
          <cell r="X1230" t="str">
            <v>RENOVACIÓN</v>
          </cell>
          <cell r="AD1230" t="str">
            <v>X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T1230">
            <v>0</v>
          </cell>
        </row>
        <row r="1231">
          <cell r="P1231" t="str">
            <v>3014</v>
          </cell>
          <cell r="X1231" t="str">
            <v>RENOVACIÓN</v>
          </cell>
          <cell r="AD1231" t="str">
            <v>X</v>
          </cell>
          <cell r="AM1231">
            <v>8772083.8198973946</v>
          </cell>
          <cell r="AN1231">
            <v>3057842.46921555</v>
          </cell>
          <cell r="AO1231">
            <v>0</v>
          </cell>
          <cell r="AP1231">
            <v>0</v>
          </cell>
          <cell r="AQ1231">
            <v>0</v>
          </cell>
          <cell r="AT1231">
            <v>8772083.8198973946</v>
          </cell>
        </row>
        <row r="1232">
          <cell r="P1232" t="str">
            <v>3032</v>
          </cell>
          <cell r="X1232" t="str">
            <v>UPGRADE</v>
          </cell>
          <cell r="AD1232" t="str">
            <v>X</v>
          </cell>
          <cell r="AM1232">
            <v>358704.5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T1232">
            <v>358704.5</v>
          </cell>
        </row>
        <row r="1233">
          <cell r="P1233" t="str">
            <v>4005</v>
          </cell>
          <cell r="X1233" t="str">
            <v>RENOVACIÓN</v>
          </cell>
          <cell r="AC1233" t="str">
            <v>X</v>
          </cell>
          <cell r="AM1233">
            <v>0</v>
          </cell>
          <cell r="AN1233">
            <v>330472.12357500003</v>
          </cell>
          <cell r="AO1233">
            <v>330472.12357500003</v>
          </cell>
          <cell r="AP1233">
            <v>330472.12357500003</v>
          </cell>
          <cell r="AQ1233">
            <v>330472.12357500003</v>
          </cell>
          <cell r="AT1233">
            <v>0</v>
          </cell>
        </row>
        <row r="1234">
          <cell r="P1234" t="str">
            <v>0005</v>
          </cell>
          <cell r="X1234" t="str">
            <v>RENOVACIÓN</v>
          </cell>
          <cell r="AA1234" t="str">
            <v>X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T1234">
            <v>0</v>
          </cell>
        </row>
        <row r="1235">
          <cell r="P1235" t="str">
            <v>0005</v>
          </cell>
          <cell r="X1235" t="str">
            <v>RENOVACIÓN</v>
          </cell>
          <cell r="AA1235" t="str">
            <v>X</v>
          </cell>
          <cell r="AM1235">
            <v>5490.3023999999996</v>
          </cell>
          <cell r="AN1235">
            <v>3202.6764000000003</v>
          </cell>
          <cell r="AO1235">
            <v>0</v>
          </cell>
          <cell r="AP1235">
            <v>0</v>
          </cell>
          <cell r="AQ1235">
            <v>0</v>
          </cell>
          <cell r="AT1235">
            <v>5490.3023999999996</v>
          </cell>
        </row>
        <row r="1236">
          <cell r="P1236" t="str">
            <v>0005</v>
          </cell>
          <cell r="X1236" t="str">
            <v>RENOVACIÓN</v>
          </cell>
          <cell r="AD1236" t="str">
            <v>X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T1236">
            <v>0</v>
          </cell>
        </row>
        <row r="1237">
          <cell r="P1237" t="str">
            <v>3014</v>
          </cell>
          <cell r="X1237" t="str">
            <v>RENOVACIÓN</v>
          </cell>
          <cell r="AD1237" t="str">
            <v>X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T1237">
            <v>0</v>
          </cell>
        </row>
        <row r="1238">
          <cell r="P1238" t="str">
            <v>9013</v>
          </cell>
          <cell r="X1238" t="str">
            <v>RENOVACIÓN</v>
          </cell>
          <cell r="AD1238" t="str">
            <v>X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T1238">
            <v>0</v>
          </cell>
        </row>
        <row r="1239">
          <cell r="P1239" t="str">
            <v>9013</v>
          </cell>
          <cell r="X1239" t="str">
            <v>RENOVACIÓN</v>
          </cell>
          <cell r="AD1239" t="str">
            <v>X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T1239">
            <v>0</v>
          </cell>
        </row>
        <row r="1240">
          <cell r="P1240" t="str">
            <v>9013</v>
          </cell>
          <cell r="X1240" t="str">
            <v>RENOVACIÓN</v>
          </cell>
          <cell r="AD1240" t="str">
            <v>X</v>
          </cell>
          <cell r="AM1240">
            <v>750000</v>
          </cell>
          <cell r="AN1240">
            <v>0</v>
          </cell>
          <cell r="AO1240">
            <v>0</v>
          </cell>
          <cell r="AP1240">
            <v>0</v>
          </cell>
          <cell r="AQ1240">
            <v>157500</v>
          </cell>
          <cell r="AT1240">
            <v>750000</v>
          </cell>
        </row>
        <row r="1241">
          <cell r="P1241" t="str">
            <v>9013</v>
          </cell>
          <cell r="X1241" t="str">
            <v>RENOVACIÓN</v>
          </cell>
          <cell r="AD1241" t="str">
            <v>X</v>
          </cell>
          <cell r="AM1241">
            <v>166950</v>
          </cell>
          <cell r="AN1241">
            <v>0</v>
          </cell>
          <cell r="AO1241">
            <v>0</v>
          </cell>
          <cell r="AP1241">
            <v>0</v>
          </cell>
          <cell r="AQ1241">
            <v>95559</v>
          </cell>
          <cell r="AT1241">
            <v>166950</v>
          </cell>
        </row>
        <row r="1242">
          <cell r="P1242" t="str">
            <v>9013</v>
          </cell>
          <cell r="X1242" t="str">
            <v>RENOVACIÓN</v>
          </cell>
          <cell r="AD1242" t="str">
            <v>X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T1242">
            <v>0</v>
          </cell>
        </row>
        <row r="1243">
          <cell r="P1243" t="str">
            <v>4002</v>
          </cell>
          <cell r="X1243" t="str">
            <v>RENOVACIÓN</v>
          </cell>
          <cell r="AD1243" t="str">
            <v>X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T1243">
            <v>0</v>
          </cell>
        </row>
        <row r="1244">
          <cell r="P1244" t="str">
            <v>9013</v>
          </cell>
          <cell r="X1244" t="str">
            <v>RENOVACIÓN</v>
          </cell>
          <cell r="AD1244" t="str">
            <v>X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T1244">
            <v>0</v>
          </cell>
        </row>
        <row r="1245">
          <cell r="P1245" t="str">
            <v>3009</v>
          </cell>
          <cell r="X1245" t="str">
            <v>UPGRADE</v>
          </cell>
          <cell r="AD1245" t="str">
            <v>X</v>
          </cell>
          <cell r="AM1245">
            <v>0</v>
          </cell>
          <cell r="AN1245">
            <v>6235000</v>
          </cell>
          <cell r="AO1245">
            <v>6470000</v>
          </cell>
          <cell r="AP1245">
            <v>4235000</v>
          </cell>
          <cell r="AQ1245">
            <v>0</v>
          </cell>
          <cell r="AT1245">
            <v>0</v>
          </cell>
        </row>
        <row r="1246">
          <cell r="P1246" t="str">
            <v>9013</v>
          </cell>
          <cell r="X1246" t="str">
            <v>RENOVACIÓN</v>
          </cell>
          <cell r="AD1246" t="str">
            <v>X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T1246">
            <v>0</v>
          </cell>
        </row>
        <row r="1247">
          <cell r="P1247" t="str">
            <v>9013</v>
          </cell>
          <cell r="X1247" t="str">
            <v>RENOVACIÓN</v>
          </cell>
          <cell r="AD1247" t="str">
            <v>X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T1247">
            <v>0</v>
          </cell>
        </row>
        <row r="1248">
          <cell r="P1248" t="str">
            <v>9013</v>
          </cell>
          <cell r="X1248" t="str">
            <v>RENOVACIÓN</v>
          </cell>
          <cell r="AD1248" t="str">
            <v>X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T1248">
            <v>0</v>
          </cell>
        </row>
        <row r="1249">
          <cell r="P1249" t="str">
            <v>4055</v>
          </cell>
          <cell r="X1249" t="str">
            <v>UPGRADE</v>
          </cell>
          <cell r="AD1249" t="str">
            <v>X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T1249">
            <v>0</v>
          </cell>
        </row>
        <row r="1250">
          <cell r="P1250" t="str">
            <v>9014</v>
          </cell>
          <cell r="X1250" t="str">
            <v>RENOVACIÓN</v>
          </cell>
          <cell r="AD1250" t="str">
            <v>X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T1250">
            <v>0</v>
          </cell>
        </row>
        <row r="1251">
          <cell r="P1251" t="str">
            <v>9014</v>
          </cell>
          <cell r="X1251" t="str">
            <v>RENOVACIÓN</v>
          </cell>
          <cell r="AD1251" t="str">
            <v>X</v>
          </cell>
          <cell r="AM1251">
            <v>388580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T1251">
            <v>388580</v>
          </cell>
        </row>
        <row r="1252">
          <cell r="P1252" t="str">
            <v>9000</v>
          </cell>
          <cell r="X1252" t="str">
            <v>UPGRADE</v>
          </cell>
          <cell r="AD1252" t="str">
            <v>X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T1252">
            <v>0</v>
          </cell>
        </row>
        <row r="1253">
          <cell r="P1253" t="str">
            <v>3007</v>
          </cell>
          <cell r="X1253" t="str">
            <v>UPGRADE</v>
          </cell>
          <cell r="AC1253" t="str">
            <v>X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T1253">
            <v>0</v>
          </cell>
        </row>
        <row r="1254">
          <cell r="P1254" t="str">
            <v>9013</v>
          </cell>
          <cell r="X1254" t="str">
            <v>UPGRADE</v>
          </cell>
          <cell r="AD1254" t="str">
            <v>X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T1254">
            <v>0</v>
          </cell>
        </row>
        <row r="1255">
          <cell r="P1255" t="str">
            <v>9013</v>
          </cell>
          <cell r="X1255" t="str">
            <v>RENOVACIÓN</v>
          </cell>
          <cell r="AD1255" t="str">
            <v>X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T1255">
            <v>0</v>
          </cell>
        </row>
        <row r="1256">
          <cell r="P1256" t="str">
            <v>3032</v>
          </cell>
          <cell r="X1256" t="str">
            <v>UPGRADE</v>
          </cell>
          <cell r="AA1256" t="str">
            <v>X</v>
          </cell>
          <cell r="AM1256">
            <v>0</v>
          </cell>
          <cell r="AN1256">
            <v>0</v>
          </cell>
          <cell r="AO1256">
            <v>0</v>
          </cell>
          <cell r="AP1256">
            <v>2657341.5</v>
          </cell>
          <cell r="AQ1256">
            <v>0</v>
          </cell>
          <cell r="AT1256">
            <v>0</v>
          </cell>
        </row>
        <row r="1257">
          <cell r="P1257" t="str">
            <v>9020</v>
          </cell>
          <cell r="X1257" t="str">
            <v>UPGRADE</v>
          </cell>
          <cell r="AA1257" t="str">
            <v>X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T1257">
            <v>0</v>
          </cell>
        </row>
        <row r="1258">
          <cell r="P1258" t="str">
            <v>4002</v>
          </cell>
          <cell r="X1258" t="str">
            <v>RENOVACIÓN</v>
          </cell>
          <cell r="AD1258" t="str">
            <v>X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T1258">
            <v>0</v>
          </cell>
        </row>
        <row r="1259">
          <cell r="P1259" t="str">
            <v>0005</v>
          </cell>
          <cell r="X1259" t="str">
            <v>RENOVACIÓN</v>
          </cell>
          <cell r="AA1259" t="str">
            <v>X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T1259">
            <v>0</v>
          </cell>
        </row>
        <row r="1260">
          <cell r="P1260" t="str">
            <v>0005</v>
          </cell>
          <cell r="X1260" t="str">
            <v>RENOVACIÓN</v>
          </cell>
          <cell r="AA1260" t="str">
            <v>X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T1260">
            <v>0</v>
          </cell>
        </row>
        <row r="1261">
          <cell r="P1261" t="str">
            <v>0005</v>
          </cell>
          <cell r="X1261" t="str">
            <v>RENOVACIÓN</v>
          </cell>
          <cell r="AA1261" t="str">
            <v>X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T1261">
            <v>0</v>
          </cell>
        </row>
        <row r="1262">
          <cell r="P1262" t="str">
            <v>0005</v>
          </cell>
          <cell r="X1262" t="str">
            <v>RENOVACIÓN</v>
          </cell>
          <cell r="AA1262" t="str">
            <v>X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T1262">
            <v>0</v>
          </cell>
        </row>
        <row r="1263">
          <cell r="P1263" t="str">
            <v>4002</v>
          </cell>
          <cell r="X1263" t="str">
            <v>RENOVACIÓN</v>
          </cell>
          <cell r="AD1263" t="str">
            <v>X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T1263">
            <v>0</v>
          </cell>
        </row>
        <row r="1264">
          <cell r="P1264" t="str">
            <v>4002</v>
          </cell>
          <cell r="X1264" t="str">
            <v>RENOVACIÓN</v>
          </cell>
          <cell r="AD1264" t="str">
            <v>X</v>
          </cell>
          <cell r="AM1264">
            <v>605000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T1264">
            <v>605000</v>
          </cell>
        </row>
        <row r="1265">
          <cell r="P1265" t="str">
            <v>4002</v>
          </cell>
          <cell r="X1265" t="str">
            <v>RENOVACIÓN</v>
          </cell>
          <cell r="AC1265" t="str">
            <v>X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T1265">
            <v>0</v>
          </cell>
        </row>
        <row r="1266">
          <cell r="P1266" t="str">
            <v>0003</v>
          </cell>
          <cell r="X1266" t="str">
            <v>UPGRADE</v>
          </cell>
          <cell r="AA1266" t="str">
            <v>X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T1266">
            <v>0</v>
          </cell>
        </row>
        <row r="1267">
          <cell r="P1267" t="str">
            <v>9005</v>
          </cell>
          <cell r="X1267" t="str">
            <v>RENOVACIÓN</v>
          </cell>
          <cell r="AD1267" t="str">
            <v>X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T1267">
            <v>0</v>
          </cell>
        </row>
        <row r="1268">
          <cell r="P1268" t="str">
            <v>3008</v>
          </cell>
          <cell r="X1268" t="str">
            <v>RENOVACIÓN</v>
          </cell>
          <cell r="AD1268" t="str">
            <v>X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T1268">
            <v>0</v>
          </cell>
        </row>
        <row r="1269">
          <cell r="P1269" t="str">
            <v>4002</v>
          </cell>
          <cell r="X1269" t="str">
            <v>RENOVACIÓN</v>
          </cell>
          <cell r="AD1269" t="str">
            <v>X</v>
          </cell>
          <cell r="AM1269">
            <v>1000000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T1269">
            <v>1000000</v>
          </cell>
        </row>
        <row r="1270">
          <cell r="P1270" t="str">
            <v>9014</v>
          </cell>
          <cell r="X1270" t="str">
            <v>RENOVACIÓN</v>
          </cell>
          <cell r="AD1270" t="str">
            <v>X</v>
          </cell>
          <cell r="AM1270">
            <v>121000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T1270">
            <v>121000</v>
          </cell>
        </row>
        <row r="1271">
          <cell r="P1271" t="str">
            <v>9014</v>
          </cell>
          <cell r="X1271" t="str">
            <v>RENOVACIÓN</v>
          </cell>
          <cell r="AD1271" t="str">
            <v>X</v>
          </cell>
          <cell r="AM1271">
            <v>0</v>
          </cell>
          <cell r="AN1271">
            <v>25.149850000000001</v>
          </cell>
          <cell r="AO1271">
            <v>25.149850000000001</v>
          </cell>
          <cell r="AP1271">
            <v>25.149850000000001</v>
          </cell>
          <cell r="AQ1271">
            <v>25.149850000000001</v>
          </cell>
          <cell r="AT1271">
            <v>0</v>
          </cell>
        </row>
        <row r="1272">
          <cell r="P1272" t="str">
            <v>3015</v>
          </cell>
          <cell r="X1272" t="str">
            <v>UPGRADE</v>
          </cell>
          <cell r="AD1272" t="str">
            <v>X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T1272">
            <v>0</v>
          </cell>
        </row>
        <row r="1273">
          <cell r="P1273" t="str">
            <v>9014</v>
          </cell>
          <cell r="X1273" t="str">
            <v>UPGRADE</v>
          </cell>
          <cell r="AD1273" t="str">
            <v>X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T1273">
            <v>0</v>
          </cell>
        </row>
        <row r="1274">
          <cell r="P1274" t="str">
            <v>0003</v>
          </cell>
          <cell r="X1274" t="str">
            <v>UPGRADE</v>
          </cell>
          <cell r="AA1274" t="str">
            <v>X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T1274">
            <v>0</v>
          </cell>
        </row>
        <row r="1275">
          <cell r="P1275" t="str">
            <v>3032</v>
          </cell>
          <cell r="X1275" t="str">
            <v>RENOVACIÓN</v>
          </cell>
          <cell r="AD1275" t="str">
            <v>X</v>
          </cell>
          <cell r="AM1275">
            <v>0</v>
          </cell>
          <cell r="AN1275">
            <v>0</v>
          </cell>
          <cell r="AO1275">
            <v>0</v>
          </cell>
          <cell r="AP1275">
            <v>1390895</v>
          </cell>
          <cell r="AQ1275">
            <v>0</v>
          </cell>
          <cell r="AT1275">
            <v>0</v>
          </cell>
        </row>
        <row r="1276">
          <cell r="P1276" t="str">
            <v>3009</v>
          </cell>
          <cell r="X1276" t="str">
            <v>RENOVACIÓN</v>
          </cell>
          <cell r="AC1276" t="str">
            <v>X</v>
          </cell>
          <cell r="AM1276">
            <v>0</v>
          </cell>
          <cell r="AN1276">
            <v>1270500</v>
          </cell>
          <cell r="AO1276">
            <v>0</v>
          </cell>
          <cell r="AP1276">
            <v>0</v>
          </cell>
          <cell r="AQ1276">
            <v>0</v>
          </cell>
          <cell r="AT1276">
            <v>0</v>
          </cell>
        </row>
        <row r="1277">
          <cell r="P1277" t="str">
            <v>4005</v>
          </cell>
          <cell r="X1277" t="str">
            <v>RENOVACIÓN</v>
          </cell>
          <cell r="AC1277" t="str">
            <v>X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T1277">
            <v>0</v>
          </cell>
        </row>
        <row r="1278">
          <cell r="P1278" t="str">
            <v>4005</v>
          </cell>
          <cell r="X1278" t="str">
            <v>RENOVACIÓN</v>
          </cell>
          <cell r="AC1278" t="str">
            <v>X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T1278">
            <v>0</v>
          </cell>
        </row>
        <row r="1279">
          <cell r="P1279" t="str">
            <v>0003</v>
          </cell>
          <cell r="X1279" t="str">
            <v>RENOVACIÓN</v>
          </cell>
          <cell r="AA1279" t="str">
            <v>X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T1279">
            <v>0</v>
          </cell>
        </row>
        <row r="1280">
          <cell r="P1280" t="str">
            <v>0010</v>
          </cell>
          <cell r="X1280" t="str">
            <v>N/A</v>
          </cell>
          <cell r="AE1280" t="str">
            <v>X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T1280">
            <v>0</v>
          </cell>
        </row>
        <row r="1281">
          <cell r="P1281" t="str">
            <v>0005</v>
          </cell>
          <cell r="X1281" t="str">
            <v>RENOVACIÓN</v>
          </cell>
          <cell r="AA1281" t="str">
            <v>X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T1281">
            <v>0</v>
          </cell>
        </row>
        <row r="1282">
          <cell r="P1282" t="str">
            <v>0005</v>
          </cell>
          <cell r="X1282" t="str">
            <v>RENOVACIÓN</v>
          </cell>
          <cell r="AD1282" t="str">
            <v>X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T1282">
            <v>0</v>
          </cell>
        </row>
        <row r="1283">
          <cell r="P1283" t="str">
            <v>0005</v>
          </cell>
          <cell r="X1283" t="str">
            <v>RENOVACIÓN</v>
          </cell>
          <cell r="AA1283" t="str">
            <v>X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T1283">
            <v>0</v>
          </cell>
        </row>
        <row r="1284">
          <cell r="P1284" t="str">
            <v>0001</v>
          </cell>
          <cell r="X1284" t="str">
            <v>N/A</v>
          </cell>
          <cell r="AA1284" t="str">
            <v>X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T1284">
            <v>0</v>
          </cell>
        </row>
        <row r="1285">
          <cell r="P1285" t="str">
            <v>0001</v>
          </cell>
          <cell r="X1285" t="str">
            <v>N/A</v>
          </cell>
          <cell r="AE1285" t="str">
            <v>X</v>
          </cell>
          <cell r="AM1285">
            <v>10890</v>
          </cell>
          <cell r="AN1285">
            <v>10890</v>
          </cell>
          <cell r="AO1285">
            <v>0</v>
          </cell>
          <cell r="AP1285">
            <v>0</v>
          </cell>
          <cell r="AQ1285">
            <v>0</v>
          </cell>
          <cell r="AT1285">
            <v>10890</v>
          </cell>
        </row>
        <row r="1286">
          <cell r="P1286" t="str">
            <v>4006</v>
          </cell>
          <cell r="X1286" t="str">
            <v>RENOVACIÓN</v>
          </cell>
          <cell r="AB1286" t="str">
            <v>X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T1286">
            <v>0</v>
          </cell>
        </row>
        <row r="1287">
          <cell r="P1287" t="str">
            <v>3007</v>
          </cell>
          <cell r="X1287" t="str">
            <v>RENOVACIÓN</v>
          </cell>
          <cell r="AD1287" t="str">
            <v>X</v>
          </cell>
          <cell r="AM1287">
            <v>0</v>
          </cell>
          <cell r="AN1287">
            <v>5754.9294</v>
          </cell>
          <cell r="AO1287">
            <v>5754.9294</v>
          </cell>
          <cell r="AP1287">
            <v>5754.9294</v>
          </cell>
          <cell r="AQ1287">
            <v>5754.9294</v>
          </cell>
          <cell r="AT1287">
            <v>0</v>
          </cell>
        </row>
        <row r="1288">
          <cell r="P1288" t="str">
            <v>9014</v>
          </cell>
          <cell r="X1288" t="str">
            <v>RENOVACIÓN</v>
          </cell>
          <cell r="AD1288" t="str">
            <v>X</v>
          </cell>
          <cell r="AM1288">
            <v>121000</v>
          </cell>
          <cell r="AN1288">
            <v>93170</v>
          </cell>
          <cell r="AO1288">
            <v>0</v>
          </cell>
          <cell r="AP1288">
            <v>0</v>
          </cell>
          <cell r="AQ1288">
            <v>0</v>
          </cell>
          <cell r="AT1288">
            <v>121000</v>
          </cell>
        </row>
        <row r="1289">
          <cell r="P1289" t="str">
            <v>3032</v>
          </cell>
          <cell r="X1289" t="str">
            <v>UPGRADE</v>
          </cell>
          <cell r="AD1289" t="str">
            <v>X</v>
          </cell>
          <cell r="AM1289">
            <v>73205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T1289">
            <v>73205</v>
          </cell>
        </row>
        <row r="1290">
          <cell r="P1290" t="str">
            <v>4012</v>
          </cell>
          <cell r="X1290" t="str">
            <v>RENOVACIÓN</v>
          </cell>
          <cell r="AB1290" t="str">
            <v>X</v>
          </cell>
          <cell r="AM1290">
            <v>0</v>
          </cell>
          <cell r="AN1290">
            <v>379637.5</v>
          </cell>
          <cell r="AO1290">
            <v>379637.5</v>
          </cell>
          <cell r="AP1290">
            <v>379637.5</v>
          </cell>
          <cell r="AQ1290">
            <v>379637.5</v>
          </cell>
          <cell r="AT1290">
            <v>0</v>
          </cell>
        </row>
        <row r="1291">
          <cell r="P1291" t="str">
            <v>4005</v>
          </cell>
          <cell r="X1291" t="str">
            <v>RENOVACIÓN</v>
          </cell>
          <cell r="AC1291" t="str">
            <v>X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T1291">
            <v>0</v>
          </cell>
        </row>
        <row r="1292">
          <cell r="P1292" t="str">
            <v>4005</v>
          </cell>
          <cell r="X1292" t="str">
            <v>RENOVACIÓN</v>
          </cell>
          <cell r="AC1292" t="str">
            <v>X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T1292">
            <v>0</v>
          </cell>
        </row>
        <row r="1293">
          <cell r="P1293" t="str">
            <v>4005</v>
          </cell>
          <cell r="X1293" t="str">
            <v>RENOVACIÓN</v>
          </cell>
          <cell r="AC1293" t="str">
            <v>X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T1293">
            <v>0</v>
          </cell>
        </row>
        <row r="1294">
          <cell r="P1294" t="str">
            <v>3032</v>
          </cell>
          <cell r="X1294" t="str">
            <v>RENOVACIÓN</v>
          </cell>
          <cell r="AC1294" t="str">
            <v>X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T1294">
            <v>0</v>
          </cell>
        </row>
        <row r="1295">
          <cell r="P1295" t="str">
            <v>9013</v>
          </cell>
          <cell r="X1295" t="str">
            <v>RENOVACIÓN</v>
          </cell>
          <cell r="AD1295" t="str">
            <v>X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T1295">
            <v>0</v>
          </cell>
        </row>
        <row r="1296">
          <cell r="P1296" t="str">
            <v>4002</v>
          </cell>
          <cell r="X1296" t="str">
            <v>RENOVACIÓN</v>
          </cell>
          <cell r="AD1296" t="str">
            <v>X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T1296">
            <v>0</v>
          </cell>
        </row>
        <row r="1297">
          <cell r="P1297" t="str">
            <v>4002</v>
          </cell>
          <cell r="X1297" t="str">
            <v>RENOVACIÓN</v>
          </cell>
          <cell r="AD1297" t="str">
            <v>X</v>
          </cell>
          <cell r="AM1297">
            <v>0</v>
          </cell>
          <cell r="AN1297">
            <v>3465.2705999999998</v>
          </cell>
          <cell r="AO1297">
            <v>3465.2705999999998</v>
          </cell>
          <cell r="AP1297">
            <v>3465.2705999999998</v>
          </cell>
          <cell r="AQ1297">
            <v>3465.2705999999998</v>
          </cell>
          <cell r="AT1297">
            <v>0</v>
          </cell>
        </row>
        <row r="1298">
          <cell r="P1298" t="str">
            <v>4002</v>
          </cell>
          <cell r="X1298" t="str">
            <v>RENOVACIÓN</v>
          </cell>
          <cell r="AD1298" t="str">
            <v>X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T1298">
            <v>0</v>
          </cell>
        </row>
        <row r="1299">
          <cell r="P1299" t="str">
            <v>9013</v>
          </cell>
          <cell r="X1299" t="str">
            <v>RENOVACIÓN</v>
          </cell>
          <cell r="AD1299" t="str">
            <v>X</v>
          </cell>
          <cell r="AM1299">
            <v>29860</v>
          </cell>
          <cell r="AN1299">
            <v>10470.6</v>
          </cell>
          <cell r="AO1299">
            <v>0</v>
          </cell>
          <cell r="AP1299">
            <v>0</v>
          </cell>
          <cell r="AQ1299">
            <v>0</v>
          </cell>
          <cell r="AT1299">
            <v>29860</v>
          </cell>
        </row>
        <row r="1300">
          <cell r="P1300" t="str">
            <v>9013</v>
          </cell>
          <cell r="X1300" t="str">
            <v>RENOVACIÓN</v>
          </cell>
          <cell r="AD1300" t="str">
            <v>X</v>
          </cell>
          <cell r="AM1300">
            <v>0</v>
          </cell>
          <cell r="AN1300">
            <v>28696.4084</v>
          </cell>
          <cell r="AO1300">
            <v>28696.4084</v>
          </cell>
          <cell r="AP1300">
            <v>28696.4084</v>
          </cell>
          <cell r="AQ1300">
            <v>28696.4084</v>
          </cell>
          <cell r="AT1300">
            <v>0</v>
          </cell>
        </row>
        <row r="1301">
          <cell r="P1301" t="str">
            <v>9013</v>
          </cell>
          <cell r="X1301" t="str">
            <v>RENOVACIÓN</v>
          </cell>
          <cell r="AD1301" t="str">
            <v>X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T1301">
            <v>0</v>
          </cell>
        </row>
        <row r="1302">
          <cell r="P1302" t="str">
            <v>9013</v>
          </cell>
          <cell r="X1302" t="str">
            <v>RENOVACIÓN</v>
          </cell>
          <cell r="AD1302" t="str">
            <v>X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49427</v>
          </cell>
          <cell r="AT1302">
            <v>0</v>
          </cell>
        </row>
        <row r="1303">
          <cell r="P1303" t="str">
            <v>9013</v>
          </cell>
          <cell r="X1303" t="str">
            <v>RENOVACIÓN</v>
          </cell>
          <cell r="AD1303" t="str">
            <v>X</v>
          </cell>
          <cell r="AM1303">
            <v>0</v>
          </cell>
          <cell r="AN1303">
            <v>102183.31420000001</v>
          </cell>
          <cell r="AO1303">
            <v>102183.31420000001</v>
          </cell>
          <cell r="AP1303">
            <v>102183.31420000001</v>
          </cell>
          <cell r="AQ1303">
            <v>102183.31420000001</v>
          </cell>
          <cell r="AT1303">
            <v>0</v>
          </cell>
        </row>
        <row r="1304">
          <cell r="P1304" t="str">
            <v>9013</v>
          </cell>
          <cell r="X1304" t="str">
            <v>RENOVACIÓN</v>
          </cell>
          <cell r="AB1304" t="str">
            <v>X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T1304">
            <v>0</v>
          </cell>
        </row>
        <row r="1305">
          <cell r="P1305" t="str">
            <v>0003</v>
          </cell>
          <cell r="X1305" t="str">
            <v>RENOVACIÓN</v>
          </cell>
          <cell r="AA1305" t="str">
            <v>X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T1305">
            <v>0</v>
          </cell>
        </row>
        <row r="1306">
          <cell r="P1306" t="str">
            <v>9020</v>
          </cell>
          <cell r="X1306" t="str">
            <v>RENOVACIÓN</v>
          </cell>
          <cell r="AC1306" t="str">
            <v>X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T1306">
            <v>0</v>
          </cell>
        </row>
        <row r="1307">
          <cell r="P1307" t="str">
            <v>3008</v>
          </cell>
          <cell r="X1307" t="str">
            <v>RENOVACIÓN</v>
          </cell>
          <cell r="AC1307" t="str">
            <v>X</v>
          </cell>
          <cell r="AM1307">
            <v>0</v>
          </cell>
          <cell r="AN1307">
            <v>89.648899999999998</v>
          </cell>
          <cell r="AO1307">
            <v>89.648899999999998</v>
          </cell>
          <cell r="AP1307">
            <v>89.648899999999998</v>
          </cell>
          <cell r="AQ1307">
            <v>89.648899999999998</v>
          </cell>
          <cell r="AT1307">
            <v>0</v>
          </cell>
        </row>
        <row r="1308">
          <cell r="P1308" t="str">
            <v>0005</v>
          </cell>
          <cell r="X1308" t="str">
            <v>RENOVACIÓN</v>
          </cell>
          <cell r="AA1308" t="str">
            <v>X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T1308">
            <v>0</v>
          </cell>
        </row>
        <row r="1309">
          <cell r="P1309" t="str">
            <v>0013</v>
          </cell>
          <cell r="X1309" t="str">
            <v>RENOVACIÓN</v>
          </cell>
          <cell r="AC1309" t="str">
            <v>X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T1309">
            <v>0</v>
          </cell>
        </row>
        <row r="1310">
          <cell r="P1310" t="str">
            <v>3009</v>
          </cell>
          <cell r="X1310" t="str">
            <v>UPGRADE</v>
          </cell>
          <cell r="AC1310" t="str">
            <v>X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T1310">
            <v>0</v>
          </cell>
        </row>
        <row r="1311">
          <cell r="P1311" t="str">
            <v>4002</v>
          </cell>
          <cell r="X1311" t="str">
            <v>UPGRADE</v>
          </cell>
          <cell r="AD1311" t="str">
            <v>X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T1311">
            <v>0</v>
          </cell>
        </row>
        <row r="1312">
          <cell r="P1312" t="str">
            <v>4031</v>
          </cell>
          <cell r="X1312" t="str">
            <v>UPGRADE</v>
          </cell>
          <cell r="AD1312" t="str">
            <v>X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T1312">
            <v>0</v>
          </cell>
        </row>
        <row r="1313">
          <cell r="P1313" t="str">
            <v>4031</v>
          </cell>
          <cell r="X1313" t="str">
            <v>UPGRADE</v>
          </cell>
          <cell r="AD1313" t="str">
            <v>X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T1313">
            <v>0</v>
          </cell>
        </row>
        <row r="1314">
          <cell r="P1314" t="str">
            <v>3008</v>
          </cell>
          <cell r="X1314" t="str">
            <v>UPGRADE</v>
          </cell>
          <cell r="AD1314" t="str">
            <v>X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T1314">
            <v>0</v>
          </cell>
        </row>
        <row r="1315">
          <cell r="P1315" t="str">
            <v>0019</v>
          </cell>
          <cell r="X1315" t="str">
            <v>UPGRADE</v>
          </cell>
          <cell r="AD1315" t="str">
            <v>X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T1315">
            <v>0</v>
          </cell>
        </row>
        <row r="1316">
          <cell r="P1316" t="str">
            <v>0002</v>
          </cell>
          <cell r="X1316" t="str">
            <v>UPGRADE</v>
          </cell>
          <cell r="AD1316" t="str">
            <v>X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T1316">
            <v>0</v>
          </cell>
        </row>
        <row r="1317">
          <cell r="P1317" t="str">
            <v>9013</v>
          </cell>
          <cell r="X1317" t="str">
            <v>UPGRADE</v>
          </cell>
          <cell r="AD1317" t="str">
            <v>X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T1317">
            <v>0</v>
          </cell>
        </row>
        <row r="1318">
          <cell r="P1318" t="str">
            <v>4070</v>
          </cell>
          <cell r="X1318" t="str">
            <v>UPGRADE</v>
          </cell>
          <cell r="AA1318" t="str">
            <v>X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5000000</v>
          </cell>
          <cell r="AT1318">
            <v>0</v>
          </cell>
        </row>
        <row r="1319">
          <cell r="P1319" t="str">
            <v>4070</v>
          </cell>
          <cell r="X1319" t="str">
            <v>UPGRADE</v>
          </cell>
          <cell r="AA1319" t="str">
            <v>X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T1319">
            <v>0</v>
          </cell>
        </row>
        <row r="1320">
          <cell r="P1320" t="str">
            <v>4070</v>
          </cell>
          <cell r="X1320" t="str">
            <v>UPGRADE</v>
          </cell>
          <cell r="AA1320" t="str">
            <v>X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T1320">
            <v>0</v>
          </cell>
        </row>
        <row r="1321">
          <cell r="P1321" t="str">
            <v>4070</v>
          </cell>
          <cell r="X1321" t="str">
            <v>UPGRADE</v>
          </cell>
          <cell r="AA1321" t="str">
            <v>X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T1321">
            <v>0</v>
          </cell>
        </row>
        <row r="1322">
          <cell r="P1322" t="str">
            <v>3032</v>
          </cell>
          <cell r="X1322" t="str">
            <v>RENOVACIÓN</v>
          </cell>
          <cell r="AC1322" t="str">
            <v>X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T1322">
            <v>0</v>
          </cell>
        </row>
        <row r="1323">
          <cell r="P1323" t="str">
            <v>3008</v>
          </cell>
          <cell r="X1323" t="str">
            <v>RENOVACIÓN</v>
          </cell>
          <cell r="AC1323" t="str">
            <v>X</v>
          </cell>
          <cell r="AM1323">
            <v>518000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T1323">
            <v>518000</v>
          </cell>
        </row>
        <row r="1324">
          <cell r="P1324" t="str">
            <v>9013</v>
          </cell>
          <cell r="X1324" t="str">
            <v>RENOVACIÓN</v>
          </cell>
          <cell r="AD1324" t="str">
            <v>X</v>
          </cell>
          <cell r="AM1324">
            <v>0</v>
          </cell>
          <cell r="AN1324">
            <v>1224.79225</v>
          </cell>
          <cell r="AO1324">
            <v>1224.79225</v>
          </cell>
          <cell r="AP1324">
            <v>1224.79225</v>
          </cell>
          <cell r="AQ1324">
            <v>1224.79225</v>
          </cell>
          <cell r="AT1324">
            <v>0</v>
          </cell>
        </row>
        <row r="1325">
          <cell r="P1325" t="str">
            <v>9014</v>
          </cell>
          <cell r="X1325" t="str">
            <v>UPGRADE</v>
          </cell>
          <cell r="AD1325" t="str">
            <v>X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T1325">
            <v>0</v>
          </cell>
        </row>
        <row r="1326">
          <cell r="P1326" t="str">
            <v>0001</v>
          </cell>
          <cell r="X1326" t="str">
            <v>N/A</v>
          </cell>
          <cell r="AA1326" t="str">
            <v>X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T1326">
            <v>0</v>
          </cell>
        </row>
        <row r="1327">
          <cell r="P1327" t="str">
            <v>0009</v>
          </cell>
          <cell r="X1327" t="str">
            <v>N/A</v>
          </cell>
          <cell r="AE1327" t="str">
            <v>X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T1327">
            <v>0</v>
          </cell>
        </row>
        <row r="1328">
          <cell r="P1328" t="str">
            <v>4005</v>
          </cell>
          <cell r="X1328" t="str">
            <v>RENOVACIÓN</v>
          </cell>
          <cell r="AC1328" t="str">
            <v>X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T1328">
            <v>0</v>
          </cell>
        </row>
        <row r="1329">
          <cell r="P1329" t="str">
            <v>4005</v>
          </cell>
          <cell r="X1329" t="str">
            <v>RENOVACIÓN</v>
          </cell>
          <cell r="AC1329" t="str">
            <v>X</v>
          </cell>
          <cell r="AM1329">
            <v>0</v>
          </cell>
          <cell r="AN1329">
            <v>110000</v>
          </cell>
          <cell r="AO1329">
            <v>0</v>
          </cell>
          <cell r="AP1329">
            <v>0</v>
          </cell>
          <cell r="AQ1329">
            <v>569342</v>
          </cell>
          <cell r="AT1329">
            <v>0</v>
          </cell>
        </row>
        <row r="1330">
          <cell r="P1330" t="str">
            <v>4005</v>
          </cell>
          <cell r="X1330" t="str">
            <v>RENOVACIÓN</v>
          </cell>
          <cell r="AC1330" t="str">
            <v>X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T1330">
            <v>0</v>
          </cell>
        </row>
        <row r="1331">
          <cell r="P1331" t="str">
            <v>4005</v>
          </cell>
          <cell r="X1331" t="str">
            <v>RENOVACIÓN</v>
          </cell>
          <cell r="AC1331" t="str">
            <v>X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T1331">
            <v>0</v>
          </cell>
        </row>
        <row r="1332">
          <cell r="P1332" t="str">
            <v>4037</v>
          </cell>
          <cell r="X1332" t="str">
            <v>UPGRADE</v>
          </cell>
          <cell r="AD1332" t="str">
            <v>X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T1332">
            <v>0</v>
          </cell>
        </row>
        <row r="1333">
          <cell r="P1333" t="str">
            <v>4037</v>
          </cell>
          <cell r="X1333" t="str">
            <v>UPGRADE</v>
          </cell>
          <cell r="AD1333" t="str">
            <v>X</v>
          </cell>
          <cell r="AM1333">
            <v>6358550</v>
          </cell>
          <cell r="AN1333">
            <v>16731802.456367251</v>
          </cell>
          <cell r="AO1333">
            <v>0</v>
          </cell>
          <cell r="AP1333">
            <v>0</v>
          </cell>
          <cell r="AQ1333">
            <v>0</v>
          </cell>
          <cell r="AT1333">
            <v>6358550</v>
          </cell>
        </row>
        <row r="1334">
          <cell r="P1334" t="str">
            <v>4084</v>
          </cell>
          <cell r="X1334" t="str">
            <v>UPGRADE</v>
          </cell>
          <cell r="AA1334" t="str">
            <v>X</v>
          </cell>
          <cell r="AB1334" t="str">
            <v>X</v>
          </cell>
          <cell r="AC1334" t="str">
            <v>X</v>
          </cell>
          <cell r="AD1334" t="str">
            <v>X</v>
          </cell>
          <cell r="AM1334">
            <v>839999.99879999994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T1334">
            <v>209999.99969999999</v>
          </cell>
        </row>
        <row r="1335">
          <cell r="P1335" t="str">
            <v>0010</v>
          </cell>
          <cell r="X1335" t="str">
            <v>N/A</v>
          </cell>
          <cell r="AE1335" t="str">
            <v>X</v>
          </cell>
          <cell r="AM1335">
            <v>96800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T1335">
            <v>96800</v>
          </cell>
        </row>
        <row r="1336">
          <cell r="P1336" t="str">
            <v>4082</v>
          </cell>
          <cell r="X1336" t="str">
            <v>UPGRADE</v>
          </cell>
          <cell r="AA1336" t="str">
            <v>X</v>
          </cell>
          <cell r="AB1336" t="str">
            <v>X</v>
          </cell>
          <cell r="AC1336" t="str">
            <v>X</v>
          </cell>
          <cell r="AD1336" t="str">
            <v>X</v>
          </cell>
          <cell r="AM1336">
            <v>1410000.0045999999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T1336">
            <v>352500.00114999997</v>
          </cell>
        </row>
        <row r="1337">
          <cell r="P1337" t="str">
            <v>9090</v>
          </cell>
          <cell r="X1337" t="str">
            <v>UPGRADE</v>
          </cell>
          <cell r="AA1337" t="str">
            <v>X</v>
          </cell>
          <cell r="AB1337" t="str">
            <v>X</v>
          </cell>
          <cell r="AC1337" t="str">
            <v>X</v>
          </cell>
          <cell r="AD1337" t="str">
            <v>X</v>
          </cell>
          <cell r="AM1337">
            <v>0</v>
          </cell>
          <cell r="AN1337">
            <v>0</v>
          </cell>
          <cell r="AO1337">
            <v>1000000.0000000005</v>
          </cell>
          <cell r="AP1337">
            <v>9000000</v>
          </cell>
          <cell r="AQ1337">
            <v>15000000</v>
          </cell>
          <cell r="AT1337">
            <v>0</v>
          </cell>
        </row>
        <row r="1338">
          <cell r="P1338" t="str">
            <v>9085</v>
          </cell>
          <cell r="X1338" t="str">
            <v>UPGRADE</v>
          </cell>
          <cell r="AA1338" t="str">
            <v>X</v>
          </cell>
          <cell r="AB1338" t="str">
            <v>X</v>
          </cell>
          <cell r="AC1338" t="str">
            <v>X</v>
          </cell>
          <cell r="AD1338" t="str">
            <v>X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T1338">
            <v>0</v>
          </cell>
        </row>
        <row r="1339">
          <cell r="P1339" t="str">
            <v>4072</v>
          </cell>
          <cell r="X1339" t="str">
            <v>UPGRADE</v>
          </cell>
          <cell r="AA1339" t="str">
            <v>X</v>
          </cell>
          <cell r="AB1339" t="str">
            <v>X</v>
          </cell>
          <cell r="AC1339" t="str">
            <v>X</v>
          </cell>
          <cell r="AD1339" t="str">
            <v>X</v>
          </cell>
          <cell r="AM1339">
            <v>1499999.9981999998</v>
          </cell>
          <cell r="AN1339">
            <v>36759000</v>
          </cell>
          <cell r="AO1339">
            <v>45033000</v>
          </cell>
          <cell r="AP1339">
            <v>40058000</v>
          </cell>
          <cell r="AQ1339">
            <v>35633000</v>
          </cell>
          <cell r="AT1339">
            <v>374999.99954999995</v>
          </cell>
        </row>
        <row r="1340">
          <cell r="P1340" t="str">
            <v>4002</v>
          </cell>
          <cell r="X1340" t="str">
            <v>RENOVACIÓN</v>
          </cell>
          <cell r="AD1340" t="str">
            <v>X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T1340">
            <v>0</v>
          </cell>
        </row>
        <row r="1341">
          <cell r="P1341" t="str">
            <v>4002</v>
          </cell>
          <cell r="X1341" t="str">
            <v>RENOVACIÓN</v>
          </cell>
          <cell r="AD1341" t="str">
            <v>X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T1341">
            <v>0</v>
          </cell>
        </row>
        <row r="1342">
          <cell r="P1342" t="str">
            <v>9080</v>
          </cell>
          <cell r="X1342" t="str">
            <v>UPGRADE</v>
          </cell>
          <cell r="AA1342" t="str">
            <v>X</v>
          </cell>
          <cell r="AB1342" t="str">
            <v>X</v>
          </cell>
          <cell r="AC1342" t="str">
            <v>X</v>
          </cell>
          <cell r="AD1342" t="str">
            <v>X</v>
          </cell>
          <cell r="AM1342">
            <v>650000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T1342">
            <v>162500</v>
          </cell>
        </row>
        <row r="1343">
          <cell r="P1343" t="str">
            <v>8000</v>
          </cell>
          <cell r="X1343" t="str">
            <v>UPGRADE</v>
          </cell>
          <cell r="AA1343" t="str">
            <v>X</v>
          </cell>
          <cell r="AB1343" t="str">
            <v>X</v>
          </cell>
          <cell r="AC1343" t="str">
            <v>X</v>
          </cell>
          <cell r="AD1343" t="str">
            <v>X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T1343">
            <v>0</v>
          </cell>
        </row>
        <row r="1344">
          <cell r="P1344" t="str">
            <v>9083</v>
          </cell>
          <cell r="X1344" t="str">
            <v>UPGRADE</v>
          </cell>
          <cell r="AA1344" t="str">
            <v>X</v>
          </cell>
          <cell r="AB1344" t="str">
            <v>X</v>
          </cell>
          <cell r="AC1344" t="str">
            <v>X</v>
          </cell>
          <cell r="AD1344" t="str">
            <v>X</v>
          </cell>
          <cell r="AM1344">
            <v>370999.99999999971</v>
          </cell>
          <cell r="AN1344">
            <v>0</v>
          </cell>
          <cell r="AO1344">
            <v>0</v>
          </cell>
          <cell r="AP1344">
            <v>0</v>
          </cell>
          <cell r="AQ1344">
            <v>4500000</v>
          </cell>
          <cell r="AT1344">
            <v>92749.999999999927</v>
          </cell>
        </row>
        <row r="1345">
          <cell r="P1345" t="str">
            <v>9079</v>
          </cell>
          <cell r="X1345" t="str">
            <v>UPGRADE</v>
          </cell>
          <cell r="AA1345" t="str">
            <v>X</v>
          </cell>
          <cell r="AB1345" t="str">
            <v>X</v>
          </cell>
          <cell r="AC1345" t="str">
            <v>X</v>
          </cell>
          <cell r="AD1345" t="str">
            <v>X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T1345">
            <v>0</v>
          </cell>
        </row>
        <row r="1346">
          <cell r="P1346" t="str">
            <v>0003</v>
          </cell>
          <cell r="X1346" t="str">
            <v>UPGRADE</v>
          </cell>
          <cell r="AA1346" t="str">
            <v>X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T1346">
            <v>0</v>
          </cell>
        </row>
        <row r="1347">
          <cell r="P1347" t="str">
            <v>0003</v>
          </cell>
          <cell r="X1347" t="str">
            <v>RENOVACIÓN</v>
          </cell>
          <cell r="AA1347" t="str">
            <v>X</v>
          </cell>
          <cell r="AB1347" t="str">
            <v>X</v>
          </cell>
          <cell r="AC1347" t="str">
            <v>X</v>
          </cell>
          <cell r="AD1347" t="str">
            <v>X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T1347">
            <v>0</v>
          </cell>
        </row>
        <row r="1348">
          <cell r="P1348" t="str">
            <v>0003</v>
          </cell>
          <cell r="X1348" t="str">
            <v>RENOVACIÓN</v>
          </cell>
          <cell r="AA1348" t="str">
            <v>X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T1348">
            <v>0</v>
          </cell>
        </row>
        <row r="1349">
          <cell r="P1349" t="str">
            <v>0010</v>
          </cell>
          <cell r="X1349" t="str">
            <v>N/A</v>
          </cell>
          <cell r="AE1349" t="str">
            <v>X</v>
          </cell>
          <cell r="AM1349">
            <v>30250</v>
          </cell>
          <cell r="AN1349">
            <v>1000266.465</v>
          </cell>
          <cell r="AO1349">
            <v>0</v>
          </cell>
          <cell r="AP1349">
            <v>0</v>
          </cell>
          <cell r="AQ1349">
            <v>0</v>
          </cell>
          <cell r="AT1349">
            <v>30250</v>
          </cell>
        </row>
        <row r="1350">
          <cell r="P1350" t="str">
            <v>0009</v>
          </cell>
          <cell r="X1350" t="str">
            <v>N/A</v>
          </cell>
          <cell r="AE1350" t="str">
            <v>X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T1350">
            <v>0</v>
          </cell>
        </row>
        <row r="1351">
          <cell r="P1351" t="str">
            <v>9012</v>
          </cell>
          <cell r="X1351" t="str">
            <v>RENOVACIÓN</v>
          </cell>
          <cell r="AA1351" t="str">
            <v>X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T1351">
            <v>0</v>
          </cell>
        </row>
        <row r="1352">
          <cell r="P1352" t="str">
            <v>4006</v>
          </cell>
          <cell r="X1352" t="str">
            <v>RENOVACIÓN</v>
          </cell>
          <cell r="AB1352" t="str">
            <v>X</v>
          </cell>
          <cell r="AM1352">
            <v>0</v>
          </cell>
          <cell r="AN1352">
            <v>28624.240974999997</v>
          </cell>
          <cell r="AO1352">
            <v>28624.240974999997</v>
          </cell>
          <cell r="AP1352">
            <v>28624.240974999997</v>
          </cell>
          <cell r="AQ1352">
            <v>28624.240974999997</v>
          </cell>
          <cell r="AT1352">
            <v>0</v>
          </cell>
        </row>
        <row r="1353">
          <cell r="P1353" t="str">
            <v>0003</v>
          </cell>
          <cell r="X1353" t="str">
            <v>RENOVACIÓN</v>
          </cell>
          <cell r="AA1353" t="str">
            <v>X</v>
          </cell>
          <cell r="AB1353" t="str">
            <v>X</v>
          </cell>
          <cell r="AC1353" t="str">
            <v>X</v>
          </cell>
          <cell r="AD1353" t="str">
            <v>X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T1353">
            <v>0</v>
          </cell>
        </row>
        <row r="1354">
          <cell r="P1354" t="str">
            <v>9014</v>
          </cell>
          <cell r="X1354" t="str">
            <v>UPGRADE</v>
          </cell>
          <cell r="AD1354" t="str">
            <v>X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T1354">
            <v>0</v>
          </cell>
        </row>
        <row r="1355">
          <cell r="P1355" t="str">
            <v>0003</v>
          </cell>
          <cell r="X1355" t="str">
            <v>UPGRADE</v>
          </cell>
          <cell r="AA1355" t="str">
            <v>X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T1355">
            <v>0</v>
          </cell>
        </row>
        <row r="1356">
          <cell r="P1356" t="str">
            <v>0010</v>
          </cell>
          <cell r="X1356" t="str">
            <v>RENOVACIÓN</v>
          </cell>
          <cell r="AE1356" t="str">
            <v>X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T1356">
            <v>0</v>
          </cell>
        </row>
        <row r="1357">
          <cell r="P1357" t="str">
            <v>0003</v>
          </cell>
          <cell r="X1357" t="str">
            <v>RENOVACIÓN</v>
          </cell>
          <cell r="AA1357" t="str">
            <v>X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T1357">
            <v>0</v>
          </cell>
        </row>
        <row r="1358">
          <cell r="P1358" t="str">
            <v>0003</v>
          </cell>
          <cell r="X1358" t="str">
            <v>UPGRADE</v>
          </cell>
          <cell r="AA1358" t="str">
            <v>X</v>
          </cell>
          <cell r="AB1358" t="str">
            <v>X</v>
          </cell>
          <cell r="AC1358" t="str">
            <v>X</v>
          </cell>
          <cell r="AD1358" t="str">
            <v>X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T1358">
            <v>0</v>
          </cell>
        </row>
        <row r="1359">
          <cell r="P1359" t="str">
            <v>0003</v>
          </cell>
          <cell r="X1359" t="str">
            <v>RENOVACIÓN</v>
          </cell>
          <cell r="AA1359" t="str">
            <v>X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T1359">
            <v>0</v>
          </cell>
        </row>
        <row r="1360">
          <cell r="P1360" t="str">
            <v>0003</v>
          </cell>
          <cell r="X1360" t="str">
            <v>RENOVACIÓN</v>
          </cell>
          <cell r="AA1360" t="str">
            <v>X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T1360">
            <v>0</v>
          </cell>
        </row>
        <row r="1361">
          <cell r="P1361" t="str">
            <v>0003</v>
          </cell>
          <cell r="X1361" t="str">
            <v>RENOVACIÓN</v>
          </cell>
          <cell r="AA1361" t="str">
            <v>X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T1361">
            <v>0</v>
          </cell>
        </row>
        <row r="1362">
          <cell r="P1362" t="str">
            <v>0003</v>
          </cell>
          <cell r="X1362" t="str">
            <v>RENOVACIÓN</v>
          </cell>
          <cell r="AA1362" t="str">
            <v>X</v>
          </cell>
          <cell r="AB1362" t="str">
            <v>X</v>
          </cell>
          <cell r="AC1362" t="str">
            <v>X</v>
          </cell>
          <cell r="AD1362" t="str">
            <v>X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T1362">
            <v>0</v>
          </cell>
        </row>
        <row r="1363">
          <cell r="P1363" t="str">
            <v>0003</v>
          </cell>
          <cell r="X1363" t="str">
            <v>UPGRADE</v>
          </cell>
          <cell r="AA1363" t="str">
            <v>X</v>
          </cell>
          <cell r="AB1363" t="str">
            <v>X</v>
          </cell>
          <cell r="AC1363" t="str">
            <v>X</v>
          </cell>
          <cell r="AD1363" t="str">
            <v>X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T1363">
            <v>0</v>
          </cell>
        </row>
        <row r="1364">
          <cell r="P1364" t="str">
            <v>0003</v>
          </cell>
          <cell r="X1364" t="str">
            <v>RENOVACIÓN</v>
          </cell>
          <cell r="AA1364" t="str">
            <v>X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T1364">
            <v>0</v>
          </cell>
        </row>
        <row r="1365">
          <cell r="P1365" t="str">
            <v>0005</v>
          </cell>
          <cell r="X1365" t="str">
            <v>N/A</v>
          </cell>
          <cell r="AE1365" t="str">
            <v>X</v>
          </cell>
          <cell r="AM1365">
            <v>7744</v>
          </cell>
          <cell r="AN1365">
            <v>37267.999999999993</v>
          </cell>
          <cell r="AO1365">
            <v>55914.148399999998</v>
          </cell>
          <cell r="AP1365">
            <v>0</v>
          </cell>
          <cell r="AQ1365">
            <v>0</v>
          </cell>
          <cell r="AT1365">
            <v>7744</v>
          </cell>
        </row>
        <row r="1366">
          <cell r="P1366" t="str">
            <v>0005</v>
          </cell>
          <cell r="X1366" t="str">
            <v>N/A</v>
          </cell>
          <cell r="AE1366" t="str">
            <v>X</v>
          </cell>
          <cell r="AM1366">
            <v>302500</v>
          </cell>
          <cell r="AN1366">
            <v>1089000</v>
          </cell>
          <cell r="AO1366">
            <v>1089000</v>
          </cell>
          <cell r="AP1366">
            <v>1089000</v>
          </cell>
          <cell r="AQ1366">
            <v>786500</v>
          </cell>
          <cell r="AT1366">
            <v>302500</v>
          </cell>
        </row>
        <row r="1367">
          <cell r="P1367" t="str">
            <v>0005</v>
          </cell>
          <cell r="X1367" t="str">
            <v>N/A</v>
          </cell>
          <cell r="AE1367" t="str">
            <v>X</v>
          </cell>
          <cell r="AM1367">
            <v>6050</v>
          </cell>
          <cell r="AN1367">
            <v>12100</v>
          </cell>
          <cell r="AO1367">
            <v>48919.09</v>
          </cell>
          <cell r="AP1367">
            <v>0</v>
          </cell>
          <cell r="AQ1367">
            <v>0</v>
          </cell>
          <cell r="AT1367">
            <v>6050</v>
          </cell>
        </row>
        <row r="1368">
          <cell r="P1368" t="str">
            <v>0005</v>
          </cell>
          <cell r="X1368" t="str">
            <v>N/A</v>
          </cell>
          <cell r="AE1368" t="str">
            <v>X</v>
          </cell>
          <cell r="AM1368">
            <v>33922.574455000002</v>
          </cell>
          <cell r="AN1368">
            <v>77496.765939999997</v>
          </cell>
          <cell r="AO1368">
            <v>96870.957425000001</v>
          </cell>
          <cell r="AP1368">
            <v>116245.14890999999</v>
          </cell>
          <cell r="AQ1368">
            <v>59318.386599999998</v>
          </cell>
          <cell r="AT1368">
            <v>33922.574455000002</v>
          </cell>
        </row>
        <row r="1369">
          <cell r="P1369" t="str">
            <v>0005</v>
          </cell>
          <cell r="X1369" t="str">
            <v>N/A</v>
          </cell>
          <cell r="AE1369" t="str">
            <v>X</v>
          </cell>
          <cell r="AM1369">
            <v>121000</v>
          </cell>
          <cell r="AN1369">
            <v>121000</v>
          </cell>
          <cell r="AO1369">
            <v>0</v>
          </cell>
          <cell r="AP1369">
            <v>0</v>
          </cell>
          <cell r="AQ1369">
            <v>0</v>
          </cell>
          <cell r="AT1369">
            <v>121000</v>
          </cell>
        </row>
        <row r="1370">
          <cell r="P1370" t="str">
            <v>0003</v>
          </cell>
          <cell r="X1370" t="str">
            <v>RENOVACIÓN</v>
          </cell>
          <cell r="AA1370" t="str">
            <v>X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T1370">
            <v>0</v>
          </cell>
        </row>
        <row r="1371">
          <cell r="P1371" t="str">
            <v>0003</v>
          </cell>
          <cell r="X1371" t="str">
            <v>RENOVACIÓN</v>
          </cell>
          <cell r="AA1371" t="str">
            <v>X</v>
          </cell>
          <cell r="AB1371" t="str">
            <v>X</v>
          </cell>
          <cell r="AC1371" t="str">
            <v>X</v>
          </cell>
          <cell r="AD1371" t="str">
            <v>X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T1371">
            <v>0</v>
          </cell>
        </row>
        <row r="1372">
          <cell r="P1372" t="str">
            <v>0003</v>
          </cell>
          <cell r="X1372" t="str">
            <v>RENOVACIÓN</v>
          </cell>
          <cell r="AA1372" t="str">
            <v>X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T1372">
            <v>0</v>
          </cell>
        </row>
        <row r="1373">
          <cell r="P1373" t="str">
            <v>0003</v>
          </cell>
          <cell r="X1373" t="str">
            <v>RENOVACIÓN</v>
          </cell>
          <cell r="AA1373" t="str">
            <v>X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T1373">
            <v>0</v>
          </cell>
        </row>
        <row r="1374">
          <cell r="P1374" t="str">
            <v>0023</v>
          </cell>
          <cell r="X1374" t="str">
            <v>UPGRADE</v>
          </cell>
          <cell r="AA1374" t="str">
            <v>X</v>
          </cell>
          <cell r="AB1374" t="str">
            <v>X</v>
          </cell>
          <cell r="AC1374" t="str">
            <v>X</v>
          </cell>
          <cell r="AD1374" t="str">
            <v>X</v>
          </cell>
          <cell r="AM1374">
            <v>0</v>
          </cell>
          <cell r="AN1374">
            <v>0</v>
          </cell>
          <cell r="AO1374">
            <v>0</v>
          </cell>
          <cell r="AP1374">
            <v>5000000</v>
          </cell>
          <cell r="AQ1374">
            <v>15000000</v>
          </cell>
          <cell r="AT1374">
            <v>0</v>
          </cell>
        </row>
        <row r="1375">
          <cell r="P1375" t="str">
            <v>0023</v>
          </cell>
          <cell r="X1375" t="str">
            <v>UPGRADE</v>
          </cell>
          <cell r="AA1375" t="str">
            <v>X</v>
          </cell>
          <cell r="AB1375" t="str">
            <v>X</v>
          </cell>
          <cell r="AC1375" t="str">
            <v>X</v>
          </cell>
          <cell r="AD1375" t="str">
            <v>X</v>
          </cell>
          <cell r="AM1375">
            <v>0</v>
          </cell>
          <cell r="AN1375">
            <v>0</v>
          </cell>
          <cell r="AO1375">
            <v>850000</v>
          </cell>
          <cell r="AP1375">
            <v>5000000</v>
          </cell>
          <cell r="AQ1375">
            <v>10000000</v>
          </cell>
          <cell r="AT1375">
            <v>0</v>
          </cell>
        </row>
        <row r="1376">
          <cell r="P1376" t="str">
            <v>0023</v>
          </cell>
          <cell r="X1376" t="str">
            <v>UPGRADE</v>
          </cell>
          <cell r="AA1376" t="str">
            <v>X</v>
          </cell>
          <cell r="AB1376" t="str">
            <v>X</v>
          </cell>
          <cell r="AC1376" t="str">
            <v>X</v>
          </cell>
          <cell r="AD1376" t="str">
            <v>X</v>
          </cell>
          <cell r="AM1376">
            <v>0</v>
          </cell>
          <cell r="AN1376">
            <v>0</v>
          </cell>
          <cell r="AO1376">
            <v>0</v>
          </cell>
          <cell r="AP1376">
            <v>5000000</v>
          </cell>
          <cell r="AQ1376">
            <v>5000000</v>
          </cell>
          <cell r="AT1376">
            <v>0</v>
          </cell>
        </row>
        <row r="1377">
          <cell r="P1377" t="str">
            <v>4037</v>
          </cell>
          <cell r="X1377" t="str">
            <v>UPGRADE</v>
          </cell>
          <cell r="AA1377" t="str">
            <v>X</v>
          </cell>
          <cell r="AB1377" t="str">
            <v>X</v>
          </cell>
          <cell r="AC1377" t="str">
            <v>X</v>
          </cell>
          <cell r="AD1377" t="str">
            <v>X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T1377">
            <v>0</v>
          </cell>
        </row>
        <row r="1378">
          <cell r="P1378" t="str">
            <v>4037</v>
          </cell>
          <cell r="X1378" t="str">
            <v>UPGRADE</v>
          </cell>
          <cell r="AB1378" t="str">
            <v>X</v>
          </cell>
          <cell r="AC1378" t="str">
            <v>X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T1378">
            <v>0</v>
          </cell>
        </row>
        <row r="1379">
          <cell r="P1379" t="str">
            <v>0003</v>
          </cell>
          <cell r="X1379" t="str">
            <v>RENOVACIÓN</v>
          </cell>
          <cell r="AA1379" t="str">
            <v>X</v>
          </cell>
          <cell r="AB1379" t="str">
            <v>X</v>
          </cell>
          <cell r="AC1379" t="str">
            <v>X</v>
          </cell>
          <cell r="AD1379" t="str">
            <v>X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T1379">
            <v>0</v>
          </cell>
        </row>
        <row r="1380">
          <cell r="P1380" t="str">
            <v>0003</v>
          </cell>
          <cell r="X1380" t="str">
            <v>RENOVACIÓN</v>
          </cell>
          <cell r="AA1380" t="str">
            <v>X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T1380">
            <v>0</v>
          </cell>
        </row>
        <row r="1381">
          <cell r="P1381" t="str">
            <v>0003</v>
          </cell>
          <cell r="X1381" t="str">
            <v>RENOVACIÓN</v>
          </cell>
          <cell r="AA1381" t="str">
            <v>X</v>
          </cell>
          <cell r="AC1381" t="str">
            <v>X</v>
          </cell>
          <cell r="AD1381" t="str">
            <v>X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T1381">
            <v>0</v>
          </cell>
        </row>
        <row r="1382">
          <cell r="P1382" t="str">
            <v>4003</v>
          </cell>
          <cell r="X1382" t="str">
            <v>UPGRADE</v>
          </cell>
          <cell r="AA1382" t="str">
            <v>X</v>
          </cell>
          <cell r="AM1382">
            <v>0</v>
          </cell>
          <cell r="AN1382">
            <v>15792.308950000001</v>
          </cell>
          <cell r="AO1382">
            <v>15792.308950000001</v>
          </cell>
          <cell r="AP1382">
            <v>15792.308950000001</v>
          </cell>
          <cell r="AQ1382">
            <v>15792.308950000001</v>
          </cell>
          <cell r="AT1382">
            <v>0</v>
          </cell>
        </row>
        <row r="1383">
          <cell r="P1383" t="str">
            <v>0003</v>
          </cell>
          <cell r="X1383" t="str">
            <v>RENOVACIÓN</v>
          </cell>
          <cell r="AA1383" t="str">
            <v>X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T1383">
            <v>0</v>
          </cell>
        </row>
        <row r="1384">
          <cell r="P1384" t="str">
            <v>3014</v>
          </cell>
          <cell r="X1384" t="str">
            <v>RENOVACIÓN</v>
          </cell>
          <cell r="AA1384" t="str">
            <v>X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T1384">
            <v>0</v>
          </cell>
        </row>
        <row r="1385">
          <cell r="P1385" t="str">
            <v>0003</v>
          </cell>
          <cell r="X1385" t="str">
            <v>RENOVACIÓN</v>
          </cell>
          <cell r="AA1385" t="str">
            <v>X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T1385">
            <v>0</v>
          </cell>
        </row>
        <row r="1386">
          <cell r="P1386" t="str">
            <v>0003</v>
          </cell>
          <cell r="X1386" t="str">
            <v>RENOVACIÓN</v>
          </cell>
          <cell r="AA1386" t="str">
            <v>X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T1386">
            <v>0</v>
          </cell>
        </row>
        <row r="1387">
          <cell r="P1387" t="str">
            <v>9014</v>
          </cell>
          <cell r="X1387" t="str">
            <v>RENOVACIÓN</v>
          </cell>
          <cell r="AD1387" t="str">
            <v>X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T1387">
            <v>0</v>
          </cell>
        </row>
        <row r="1388">
          <cell r="P1388" t="str">
            <v>0003</v>
          </cell>
          <cell r="X1388" t="str">
            <v>RENOVACIÓN</v>
          </cell>
          <cell r="AA1388" t="str">
            <v>X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T1388">
            <v>0</v>
          </cell>
        </row>
        <row r="1389">
          <cell r="P1389" t="str">
            <v>0003</v>
          </cell>
          <cell r="X1389" t="str">
            <v>RENOVACIÓN</v>
          </cell>
          <cell r="AA1389" t="str">
            <v>X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T1389">
            <v>0</v>
          </cell>
        </row>
        <row r="1390">
          <cell r="P1390" t="str">
            <v>3008</v>
          </cell>
          <cell r="X1390" t="str">
            <v>UPGRADE</v>
          </cell>
          <cell r="AA1390" t="str">
            <v>X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T1390">
            <v>0</v>
          </cell>
        </row>
        <row r="1391">
          <cell r="P1391" t="str">
            <v>3014</v>
          </cell>
          <cell r="X1391" t="str">
            <v>RENOVACIÓN</v>
          </cell>
          <cell r="AC1391" t="str">
            <v>X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T1391">
            <v>0</v>
          </cell>
        </row>
        <row r="1392">
          <cell r="P1392" t="str">
            <v>4021</v>
          </cell>
          <cell r="X1392" t="str">
            <v>UPGRADE</v>
          </cell>
          <cell r="AB1392" t="str">
            <v>X</v>
          </cell>
          <cell r="AC1392" t="str">
            <v>X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T1392">
            <v>0</v>
          </cell>
        </row>
        <row r="1393">
          <cell r="P1393" t="str">
            <v>4021</v>
          </cell>
          <cell r="X1393" t="str">
            <v>UPGRADE</v>
          </cell>
          <cell r="AB1393" t="str">
            <v>X</v>
          </cell>
          <cell r="AC1393" t="str">
            <v>X</v>
          </cell>
          <cell r="AM1393">
            <v>166390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T1393">
            <v>83195</v>
          </cell>
        </row>
        <row r="1394">
          <cell r="P1394" t="str">
            <v>4005</v>
          </cell>
          <cell r="X1394" t="str">
            <v>UPGRADE</v>
          </cell>
          <cell r="AC1394" t="str">
            <v>X</v>
          </cell>
          <cell r="AM1394">
            <v>0</v>
          </cell>
          <cell r="AN1394">
            <v>686845.27</v>
          </cell>
          <cell r="AO1394">
            <v>0</v>
          </cell>
          <cell r="AP1394">
            <v>0</v>
          </cell>
          <cell r="AQ1394">
            <v>0</v>
          </cell>
          <cell r="AT1394">
            <v>0</v>
          </cell>
        </row>
        <row r="1395">
          <cell r="P1395" t="str">
            <v>4038</v>
          </cell>
          <cell r="X1395" t="str">
            <v>UPGRADE</v>
          </cell>
          <cell r="AA1395" t="str">
            <v>X</v>
          </cell>
          <cell r="AB1395" t="str">
            <v>X</v>
          </cell>
          <cell r="AC1395" t="str">
            <v>X</v>
          </cell>
          <cell r="AD1395" t="str">
            <v>X</v>
          </cell>
          <cell r="AM1395">
            <v>0</v>
          </cell>
          <cell r="AN1395">
            <v>753186.09245</v>
          </cell>
          <cell r="AO1395">
            <v>753186.09245</v>
          </cell>
          <cell r="AP1395">
            <v>753186.09245</v>
          </cell>
          <cell r="AQ1395">
            <v>753186.09245</v>
          </cell>
          <cell r="AT1395">
            <v>0</v>
          </cell>
        </row>
        <row r="1396">
          <cell r="P1396" t="str">
            <v>4038</v>
          </cell>
          <cell r="X1396" t="str">
            <v>UPGRADE</v>
          </cell>
          <cell r="AA1396" t="str">
            <v>X</v>
          </cell>
          <cell r="AB1396" t="str">
            <v>X</v>
          </cell>
          <cell r="AC1396" t="str">
            <v>X</v>
          </cell>
          <cell r="AD1396" t="str">
            <v>X</v>
          </cell>
          <cell r="AM1396">
            <v>0</v>
          </cell>
          <cell r="AN1396">
            <v>14407999.99999997</v>
          </cell>
          <cell r="AO1396">
            <v>25718999.99999994</v>
          </cell>
          <cell r="AP1396">
            <v>44980500.000000045</v>
          </cell>
          <cell r="AQ1396">
            <v>48342000</v>
          </cell>
          <cell r="AT1396">
            <v>0</v>
          </cell>
        </row>
        <row r="1397">
          <cell r="P1397" t="str">
            <v>3032</v>
          </cell>
          <cell r="X1397" t="str">
            <v>UPGRADE</v>
          </cell>
          <cell r="AA1397" t="str">
            <v>X</v>
          </cell>
          <cell r="AB1397" t="str">
            <v>X</v>
          </cell>
          <cell r="AC1397" t="str">
            <v>X</v>
          </cell>
          <cell r="AD1397" t="str">
            <v>X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T1397">
            <v>0</v>
          </cell>
        </row>
        <row r="1398">
          <cell r="P1398" t="str">
            <v>3017</v>
          </cell>
          <cell r="X1398" t="str">
            <v>UPGRADE</v>
          </cell>
          <cell r="AA1398" t="str">
            <v>X</v>
          </cell>
          <cell r="AB1398" t="str">
            <v>X</v>
          </cell>
          <cell r="AC1398" t="str">
            <v>X</v>
          </cell>
          <cell r="AD1398" t="str">
            <v>X</v>
          </cell>
          <cell r="AM1398">
            <v>1055490</v>
          </cell>
          <cell r="AN1398">
            <v>12981952.9</v>
          </cell>
          <cell r="AO1398">
            <v>10000000</v>
          </cell>
          <cell r="AP1398">
            <v>0</v>
          </cell>
          <cell r="AQ1398">
            <v>0</v>
          </cell>
          <cell r="AT1398">
            <v>263872.5</v>
          </cell>
        </row>
        <row r="1399">
          <cell r="P1399" t="str">
            <v>4002</v>
          </cell>
          <cell r="X1399" t="str">
            <v>UPGRADE</v>
          </cell>
          <cell r="AA1399" t="str">
            <v>X</v>
          </cell>
          <cell r="AB1399" t="str">
            <v>X</v>
          </cell>
          <cell r="AC1399" t="str">
            <v>X</v>
          </cell>
          <cell r="AD1399" t="str">
            <v>X</v>
          </cell>
          <cell r="AM1399">
            <v>993550.81979999994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T1399">
            <v>248387.70494999998</v>
          </cell>
        </row>
        <row r="1400">
          <cell r="P1400" t="str">
            <v>0003</v>
          </cell>
          <cell r="X1400" t="str">
            <v>RENOVACIÓN</v>
          </cell>
          <cell r="AA1400" t="str">
            <v>X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T1400">
            <v>0</v>
          </cell>
        </row>
        <row r="1401">
          <cell r="P1401" t="str">
            <v>9020</v>
          </cell>
          <cell r="X1401" t="str">
            <v>RENOVACIÓN</v>
          </cell>
          <cell r="AA1401" t="str">
            <v>X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T1401">
            <v>0</v>
          </cell>
        </row>
        <row r="1402">
          <cell r="P1402" t="str">
            <v>0003</v>
          </cell>
          <cell r="X1402" t="str">
            <v>RENOVACIÓN</v>
          </cell>
          <cell r="AA1402" t="str">
            <v>X</v>
          </cell>
          <cell r="AC1402" t="str">
            <v>X</v>
          </cell>
          <cell r="AD1402" t="str">
            <v>X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T1402">
            <v>0</v>
          </cell>
        </row>
        <row r="1403">
          <cell r="P1403" t="str">
            <v>0003</v>
          </cell>
          <cell r="X1403" t="str">
            <v>RENOVACIÓN</v>
          </cell>
          <cell r="AA1403" t="str">
            <v>X</v>
          </cell>
          <cell r="AC1403" t="str">
            <v>X</v>
          </cell>
          <cell r="AD1403" t="str">
            <v>X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T1403">
            <v>0</v>
          </cell>
        </row>
        <row r="1404">
          <cell r="P1404" t="str">
            <v>0005</v>
          </cell>
          <cell r="X1404" t="str">
            <v>RENOVACIÓN</v>
          </cell>
          <cell r="AB1404" t="str">
            <v>X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T1404">
            <v>0</v>
          </cell>
        </row>
        <row r="1405">
          <cell r="P1405" t="str">
            <v>9020</v>
          </cell>
          <cell r="X1405" t="str">
            <v>RENOVACIÓN</v>
          </cell>
          <cell r="AD1405" t="str">
            <v>X</v>
          </cell>
          <cell r="AM1405">
            <v>102577.1571</v>
          </cell>
          <cell r="AN1405">
            <v>102577.1571</v>
          </cell>
          <cell r="AO1405">
            <v>93633.732499999998</v>
          </cell>
          <cell r="AP1405">
            <v>0</v>
          </cell>
          <cell r="AQ1405">
            <v>0</v>
          </cell>
          <cell r="AT1405">
            <v>102577.1571</v>
          </cell>
        </row>
        <row r="1406">
          <cell r="P1406" t="str">
            <v>0003</v>
          </cell>
          <cell r="X1406" t="str">
            <v>RENOVACIÓN</v>
          </cell>
          <cell r="AA1406" t="str">
            <v>X</v>
          </cell>
          <cell r="AC1406" t="str">
            <v>X</v>
          </cell>
          <cell r="AD1406" t="str">
            <v>X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T1406">
            <v>0</v>
          </cell>
        </row>
        <row r="1407">
          <cell r="P1407" t="str">
            <v>0009</v>
          </cell>
          <cell r="X1407" t="str">
            <v>N/A</v>
          </cell>
          <cell r="AE1407" t="str">
            <v>X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T1407">
            <v>0</v>
          </cell>
        </row>
        <row r="1408">
          <cell r="P1408" t="str">
            <v>3021</v>
          </cell>
          <cell r="X1408" t="str">
            <v>RENOVACIÓN</v>
          </cell>
          <cell r="AA1408" t="str">
            <v>X</v>
          </cell>
          <cell r="AB1408" t="str">
            <v>X</v>
          </cell>
          <cell r="AM1408">
            <v>11132</v>
          </cell>
          <cell r="AN1408">
            <v>5566</v>
          </cell>
          <cell r="AO1408">
            <v>0</v>
          </cell>
          <cell r="AP1408">
            <v>0</v>
          </cell>
          <cell r="AQ1408">
            <v>0</v>
          </cell>
          <cell r="AT1408">
            <v>5566</v>
          </cell>
        </row>
        <row r="1409">
          <cell r="P1409" t="str">
            <v>0003</v>
          </cell>
          <cell r="X1409" t="str">
            <v>N/A</v>
          </cell>
          <cell r="AA1409" t="str">
            <v>X</v>
          </cell>
          <cell r="AB1409" t="str">
            <v>X</v>
          </cell>
          <cell r="AC1409" t="str">
            <v>X</v>
          </cell>
          <cell r="AD1409" t="str">
            <v>X</v>
          </cell>
          <cell r="AE1409" t="str">
            <v>X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T1409">
            <v>0</v>
          </cell>
        </row>
        <row r="1410">
          <cell r="P1410" t="str">
            <v>0003</v>
          </cell>
          <cell r="X1410" t="str">
            <v>N/A</v>
          </cell>
          <cell r="AA1410" t="str">
            <v>X</v>
          </cell>
          <cell r="AB1410" t="str">
            <v>X</v>
          </cell>
          <cell r="AC1410" t="str">
            <v>X</v>
          </cell>
          <cell r="AD1410" t="str">
            <v>X</v>
          </cell>
          <cell r="AE1410" t="str">
            <v>X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T1410">
            <v>0</v>
          </cell>
        </row>
        <row r="1411">
          <cell r="P1411" t="str">
            <v>0003</v>
          </cell>
          <cell r="X1411" t="str">
            <v>N/A</v>
          </cell>
          <cell r="AA1411" t="str">
            <v>X</v>
          </cell>
          <cell r="AB1411" t="str">
            <v>X</v>
          </cell>
          <cell r="AC1411" t="str">
            <v>X</v>
          </cell>
          <cell r="AD1411" t="str">
            <v>X</v>
          </cell>
          <cell r="AE1411" t="str">
            <v>X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T1411">
            <v>0</v>
          </cell>
        </row>
        <row r="1412">
          <cell r="P1412" t="str">
            <v>0003</v>
          </cell>
          <cell r="X1412" t="str">
            <v>N/A</v>
          </cell>
          <cell r="AA1412" t="str">
            <v>X</v>
          </cell>
          <cell r="AB1412" t="str">
            <v>X</v>
          </cell>
          <cell r="AC1412" t="str">
            <v>X</v>
          </cell>
          <cell r="AD1412" t="str">
            <v>X</v>
          </cell>
          <cell r="AE1412" t="str">
            <v>X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T1412">
            <v>0</v>
          </cell>
        </row>
        <row r="1413">
          <cell r="P1413" t="str">
            <v>0003</v>
          </cell>
          <cell r="X1413" t="str">
            <v>N/A</v>
          </cell>
          <cell r="AA1413" t="str">
            <v>X</v>
          </cell>
          <cell r="AB1413" t="str">
            <v>X</v>
          </cell>
          <cell r="AC1413" t="str">
            <v>X</v>
          </cell>
          <cell r="AD1413" t="str">
            <v>X</v>
          </cell>
          <cell r="AE1413" t="str">
            <v>X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T1413">
            <v>0</v>
          </cell>
        </row>
        <row r="1414">
          <cell r="P1414" t="str">
            <v>0003</v>
          </cell>
          <cell r="X1414" t="str">
            <v>N/A</v>
          </cell>
          <cell r="AA1414" t="str">
            <v>X</v>
          </cell>
          <cell r="AB1414" t="str">
            <v>X</v>
          </cell>
          <cell r="AC1414" t="str">
            <v>X</v>
          </cell>
          <cell r="AD1414" t="str">
            <v>X</v>
          </cell>
          <cell r="AE1414" t="str">
            <v>X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T1414">
            <v>0</v>
          </cell>
        </row>
        <row r="1415">
          <cell r="P1415" t="str">
            <v>0003</v>
          </cell>
          <cell r="X1415" t="str">
            <v>N/A</v>
          </cell>
          <cell r="AA1415" t="str">
            <v>X</v>
          </cell>
          <cell r="AB1415" t="str">
            <v>X</v>
          </cell>
          <cell r="AC1415" t="str">
            <v>X</v>
          </cell>
          <cell r="AD1415" t="str">
            <v>X</v>
          </cell>
          <cell r="AE1415" t="str">
            <v>X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T1415">
            <v>0</v>
          </cell>
        </row>
        <row r="1416">
          <cell r="P1416" t="str">
            <v>0003</v>
          </cell>
          <cell r="X1416" t="str">
            <v>N/A</v>
          </cell>
          <cell r="AA1416" t="str">
            <v>X</v>
          </cell>
          <cell r="AB1416" t="str">
            <v>X</v>
          </cell>
          <cell r="AC1416" t="str">
            <v>X</v>
          </cell>
          <cell r="AD1416" t="str">
            <v>X</v>
          </cell>
          <cell r="AE1416" t="str">
            <v>X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T1416">
            <v>0</v>
          </cell>
        </row>
        <row r="1417">
          <cell r="P1417" t="str">
            <v>0003</v>
          </cell>
          <cell r="X1417" t="str">
            <v>N/A</v>
          </cell>
          <cell r="AA1417" t="str">
            <v>X</v>
          </cell>
          <cell r="AB1417" t="str">
            <v>X</v>
          </cell>
          <cell r="AC1417" t="str">
            <v>X</v>
          </cell>
          <cell r="AD1417" t="str">
            <v>X</v>
          </cell>
          <cell r="AE1417" t="str">
            <v>X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T1417">
            <v>0</v>
          </cell>
        </row>
        <row r="1418">
          <cell r="P1418" t="str">
            <v>0003</v>
          </cell>
          <cell r="X1418" t="str">
            <v>N/A</v>
          </cell>
          <cell r="AA1418" t="str">
            <v>X</v>
          </cell>
          <cell r="AB1418" t="str">
            <v>X</v>
          </cell>
          <cell r="AC1418" t="str">
            <v>X</v>
          </cell>
          <cell r="AD1418" t="str">
            <v>X</v>
          </cell>
          <cell r="AE1418" t="str">
            <v>X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T1418">
            <v>0</v>
          </cell>
        </row>
        <row r="1419">
          <cell r="P1419" t="str">
            <v>0003</v>
          </cell>
          <cell r="X1419" t="str">
            <v>N/A</v>
          </cell>
          <cell r="AA1419" t="str">
            <v>X</v>
          </cell>
          <cell r="AB1419" t="str">
            <v>X</v>
          </cell>
          <cell r="AC1419" t="str">
            <v>X</v>
          </cell>
          <cell r="AD1419" t="str">
            <v>X</v>
          </cell>
          <cell r="AE1419" t="str">
            <v>X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T1419">
            <v>0</v>
          </cell>
        </row>
        <row r="1420">
          <cell r="P1420" t="str">
            <v>0003</v>
          </cell>
          <cell r="X1420" t="str">
            <v>N/A</v>
          </cell>
          <cell r="AA1420" t="str">
            <v>X</v>
          </cell>
          <cell r="AB1420" t="str">
            <v>X</v>
          </cell>
          <cell r="AC1420" t="str">
            <v>X</v>
          </cell>
          <cell r="AD1420" t="str">
            <v>X</v>
          </cell>
          <cell r="AE1420" t="str">
            <v>X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T1420">
            <v>0</v>
          </cell>
        </row>
        <row r="1421">
          <cell r="P1421" t="str">
            <v>0003</v>
          </cell>
          <cell r="X1421" t="str">
            <v>N/A</v>
          </cell>
          <cell r="AA1421" t="str">
            <v>X</v>
          </cell>
          <cell r="AB1421" t="str">
            <v>X</v>
          </cell>
          <cell r="AC1421" t="str">
            <v>X</v>
          </cell>
          <cell r="AD1421" t="str">
            <v>X</v>
          </cell>
          <cell r="AE1421" t="str">
            <v>X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T1421">
            <v>0</v>
          </cell>
        </row>
        <row r="1422">
          <cell r="P1422" t="str">
            <v>0003</v>
          </cell>
          <cell r="X1422" t="str">
            <v>N/A</v>
          </cell>
          <cell r="AA1422" t="str">
            <v>X</v>
          </cell>
          <cell r="AB1422" t="str">
            <v>X</v>
          </cell>
          <cell r="AC1422" t="str">
            <v>X</v>
          </cell>
          <cell r="AD1422" t="str">
            <v>X</v>
          </cell>
          <cell r="AE1422" t="str">
            <v>X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T1422">
            <v>0</v>
          </cell>
        </row>
        <row r="1423">
          <cell r="P1423" t="str">
            <v>0003</v>
          </cell>
          <cell r="X1423" t="str">
            <v>N/A</v>
          </cell>
          <cell r="AA1423" t="str">
            <v>X</v>
          </cell>
          <cell r="AB1423" t="str">
            <v>X</v>
          </cell>
          <cell r="AC1423" t="str">
            <v>X</v>
          </cell>
          <cell r="AD1423" t="str">
            <v>X</v>
          </cell>
          <cell r="AE1423" t="str">
            <v>X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T1423">
            <v>0</v>
          </cell>
        </row>
        <row r="1424">
          <cell r="P1424" t="str">
            <v>0003</v>
          </cell>
          <cell r="X1424" t="str">
            <v>N/A</v>
          </cell>
          <cell r="AA1424" t="str">
            <v>X</v>
          </cell>
          <cell r="AB1424" t="str">
            <v>X</v>
          </cell>
          <cell r="AC1424" t="str">
            <v>X</v>
          </cell>
          <cell r="AD1424" t="str">
            <v>X</v>
          </cell>
          <cell r="AE1424" t="str">
            <v>X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T1424">
            <v>0</v>
          </cell>
        </row>
        <row r="1425">
          <cell r="P1425" t="str">
            <v>0003</v>
          </cell>
          <cell r="X1425" t="str">
            <v>N/A</v>
          </cell>
          <cell r="AA1425" t="str">
            <v>X</v>
          </cell>
          <cell r="AB1425" t="str">
            <v>X</v>
          </cell>
          <cell r="AC1425" t="str">
            <v>X</v>
          </cell>
          <cell r="AD1425" t="str">
            <v>X</v>
          </cell>
          <cell r="AE1425" t="str">
            <v>X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T1425">
            <v>0</v>
          </cell>
        </row>
        <row r="1426">
          <cell r="P1426" t="str">
            <v>0003</v>
          </cell>
          <cell r="X1426" t="str">
            <v>N/A</v>
          </cell>
          <cell r="AA1426" t="str">
            <v>X</v>
          </cell>
          <cell r="AB1426" t="str">
            <v>X</v>
          </cell>
          <cell r="AC1426" t="str">
            <v>X</v>
          </cell>
          <cell r="AD1426" t="str">
            <v>X</v>
          </cell>
          <cell r="AE1426" t="str">
            <v>X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T1426">
            <v>0</v>
          </cell>
        </row>
        <row r="1427">
          <cell r="P1427" t="str">
            <v>0003</v>
          </cell>
          <cell r="X1427" t="str">
            <v>N/A</v>
          </cell>
          <cell r="AA1427" t="str">
            <v>X</v>
          </cell>
          <cell r="AB1427" t="str">
            <v>X</v>
          </cell>
          <cell r="AC1427" t="str">
            <v>X</v>
          </cell>
          <cell r="AD1427" t="str">
            <v>X</v>
          </cell>
          <cell r="AE1427" t="str">
            <v>X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T1427">
            <v>0</v>
          </cell>
        </row>
        <row r="1428">
          <cell r="P1428" t="str">
            <v>0003</v>
          </cell>
          <cell r="X1428" t="str">
            <v>N/A</v>
          </cell>
          <cell r="AA1428" t="str">
            <v>X</v>
          </cell>
          <cell r="AB1428" t="str">
            <v>X</v>
          </cell>
          <cell r="AC1428" t="str">
            <v>X</v>
          </cell>
          <cell r="AD1428" t="str">
            <v>X</v>
          </cell>
          <cell r="AE1428" t="str">
            <v>X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T1428">
            <v>0</v>
          </cell>
        </row>
        <row r="1429">
          <cell r="P1429" t="str">
            <v>0003</v>
          </cell>
          <cell r="X1429" t="str">
            <v>N/A</v>
          </cell>
          <cell r="AA1429" t="str">
            <v>X</v>
          </cell>
          <cell r="AB1429" t="str">
            <v>X</v>
          </cell>
          <cell r="AC1429" t="str">
            <v>X</v>
          </cell>
          <cell r="AD1429" t="str">
            <v>X</v>
          </cell>
          <cell r="AE1429" t="str">
            <v>X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T1429">
            <v>0</v>
          </cell>
        </row>
        <row r="1430">
          <cell r="P1430" t="str">
            <v>0003</v>
          </cell>
          <cell r="X1430" t="str">
            <v>N/A</v>
          </cell>
          <cell r="AA1430" t="str">
            <v>X</v>
          </cell>
          <cell r="AB1430" t="str">
            <v>X</v>
          </cell>
          <cell r="AC1430" t="str">
            <v>X</v>
          </cell>
          <cell r="AD1430" t="str">
            <v>X</v>
          </cell>
          <cell r="AE1430" t="str">
            <v>X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T1430">
            <v>0</v>
          </cell>
        </row>
        <row r="1431">
          <cell r="P1431" t="str">
            <v>0003</v>
          </cell>
          <cell r="X1431" t="str">
            <v>N/A</v>
          </cell>
          <cell r="AA1431" t="str">
            <v>X</v>
          </cell>
          <cell r="AB1431" t="str">
            <v>X</v>
          </cell>
          <cell r="AC1431" t="str">
            <v>X</v>
          </cell>
          <cell r="AD1431" t="str">
            <v>X</v>
          </cell>
          <cell r="AE1431" t="str">
            <v>X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T1431">
            <v>0</v>
          </cell>
        </row>
        <row r="1432">
          <cell r="P1432" t="str">
            <v>0003</v>
          </cell>
          <cell r="X1432" t="str">
            <v>N/A</v>
          </cell>
          <cell r="AA1432" t="str">
            <v>X</v>
          </cell>
          <cell r="AB1432" t="str">
            <v>X</v>
          </cell>
          <cell r="AC1432" t="str">
            <v>X</v>
          </cell>
          <cell r="AD1432" t="str">
            <v>X</v>
          </cell>
          <cell r="AE1432" t="str">
            <v>X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T1432">
            <v>0</v>
          </cell>
        </row>
        <row r="1433">
          <cell r="P1433" t="str">
            <v>0003</v>
          </cell>
          <cell r="X1433" t="str">
            <v>N/A</v>
          </cell>
          <cell r="AA1433" t="str">
            <v>X</v>
          </cell>
          <cell r="AB1433" t="str">
            <v>X</v>
          </cell>
          <cell r="AC1433" t="str">
            <v>X</v>
          </cell>
          <cell r="AD1433" t="str">
            <v>X</v>
          </cell>
          <cell r="AE1433" t="str">
            <v>X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T1433">
            <v>0</v>
          </cell>
        </row>
        <row r="1434">
          <cell r="P1434" t="str">
            <v>0003</v>
          </cell>
          <cell r="X1434" t="str">
            <v>N/A</v>
          </cell>
          <cell r="AA1434" t="str">
            <v>X</v>
          </cell>
          <cell r="AB1434" t="str">
            <v>X</v>
          </cell>
          <cell r="AC1434" t="str">
            <v>X</v>
          </cell>
          <cell r="AD1434" t="str">
            <v>X</v>
          </cell>
          <cell r="AE1434" t="str">
            <v>X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T1434">
            <v>0</v>
          </cell>
        </row>
        <row r="1435">
          <cell r="P1435" t="str">
            <v>0003</v>
          </cell>
          <cell r="X1435" t="str">
            <v>N/A</v>
          </cell>
          <cell r="AA1435" t="str">
            <v>X</v>
          </cell>
          <cell r="AB1435" t="str">
            <v>X</v>
          </cell>
          <cell r="AC1435" t="str">
            <v>X</v>
          </cell>
          <cell r="AD1435" t="str">
            <v>X</v>
          </cell>
          <cell r="AE1435" t="str">
            <v>X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T1435">
            <v>0</v>
          </cell>
        </row>
        <row r="1436">
          <cell r="P1436" t="str">
            <v>0003</v>
          </cell>
          <cell r="X1436" t="str">
            <v>N/A</v>
          </cell>
          <cell r="AA1436" t="str">
            <v>X</v>
          </cell>
          <cell r="AB1436" t="str">
            <v>X</v>
          </cell>
          <cell r="AC1436" t="str">
            <v>X</v>
          </cell>
          <cell r="AD1436" t="str">
            <v>X</v>
          </cell>
          <cell r="AE1436" t="str">
            <v>X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T1436">
            <v>0</v>
          </cell>
        </row>
        <row r="1437">
          <cell r="P1437" t="str">
            <v>0003</v>
          </cell>
          <cell r="X1437" t="str">
            <v>N/A</v>
          </cell>
          <cell r="AA1437" t="str">
            <v>X</v>
          </cell>
          <cell r="AB1437" t="str">
            <v>X</v>
          </cell>
          <cell r="AC1437" t="str">
            <v>X</v>
          </cell>
          <cell r="AD1437" t="str">
            <v>X</v>
          </cell>
          <cell r="AE1437" t="str">
            <v>X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T1437">
            <v>0</v>
          </cell>
        </row>
        <row r="1438">
          <cell r="P1438" t="str">
            <v>0003</v>
          </cell>
          <cell r="X1438" t="str">
            <v>N/A</v>
          </cell>
          <cell r="AA1438" t="str">
            <v>X</v>
          </cell>
          <cell r="AB1438" t="str">
            <v>X</v>
          </cell>
          <cell r="AC1438" t="str">
            <v>X</v>
          </cell>
          <cell r="AD1438" t="str">
            <v>X</v>
          </cell>
          <cell r="AE1438" t="str">
            <v>X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T1438">
            <v>0</v>
          </cell>
        </row>
        <row r="1439">
          <cell r="P1439" t="str">
            <v>0003</v>
          </cell>
          <cell r="X1439" t="str">
            <v>N/A</v>
          </cell>
          <cell r="AA1439" t="str">
            <v>X</v>
          </cell>
          <cell r="AB1439" t="str">
            <v>X</v>
          </cell>
          <cell r="AC1439" t="str">
            <v>X</v>
          </cell>
          <cell r="AD1439" t="str">
            <v>X</v>
          </cell>
          <cell r="AE1439" t="str">
            <v>X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T1439">
            <v>0</v>
          </cell>
        </row>
        <row r="1440">
          <cell r="P1440" t="str">
            <v>0003</v>
          </cell>
          <cell r="X1440" t="str">
            <v>N/A</v>
          </cell>
          <cell r="AA1440" t="str">
            <v>X</v>
          </cell>
          <cell r="AB1440" t="str">
            <v>X</v>
          </cell>
          <cell r="AC1440" t="str">
            <v>X</v>
          </cell>
          <cell r="AD1440" t="str">
            <v>X</v>
          </cell>
          <cell r="AE1440" t="str">
            <v>X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T1440">
            <v>0</v>
          </cell>
        </row>
        <row r="1441">
          <cell r="P1441" t="str">
            <v>0003</v>
          </cell>
          <cell r="X1441" t="str">
            <v>N/A</v>
          </cell>
          <cell r="AA1441" t="str">
            <v>X</v>
          </cell>
          <cell r="AB1441" t="str">
            <v>X</v>
          </cell>
          <cell r="AC1441" t="str">
            <v>X</v>
          </cell>
          <cell r="AD1441" t="str">
            <v>X</v>
          </cell>
          <cell r="AE1441" t="str">
            <v>X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T1441">
            <v>0</v>
          </cell>
        </row>
        <row r="1442">
          <cell r="P1442" t="str">
            <v>0003</v>
          </cell>
          <cell r="X1442" t="str">
            <v>N/A</v>
          </cell>
          <cell r="AA1442" t="str">
            <v>X</v>
          </cell>
          <cell r="AB1442" t="str">
            <v>X</v>
          </cell>
          <cell r="AC1442" t="str">
            <v>X</v>
          </cell>
          <cell r="AD1442" t="str">
            <v>X</v>
          </cell>
          <cell r="AE1442" t="str">
            <v>X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T1442">
            <v>0</v>
          </cell>
        </row>
        <row r="1443">
          <cell r="P1443" t="str">
            <v>0003</v>
          </cell>
          <cell r="X1443" t="str">
            <v>N/A</v>
          </cell>
          <cell r="AA1443" t="str">
            <v>X</v>
          </cell>
          <cell r="AB1443" t="str">
            <v>X</v>
          </cell>
          <cell r="AC1443" t="str">
            <v>X</v>
          </cell>
          <cell r="AD1443" t="str">
            <v>X</v>
          </cell>
          <cell r="AE1443" t="str">
            <v>X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T1443">
            <v>0</v>
          </cell>
        </row>
        <row r="1444">
          <cell r="P1444" t="str">
            <v>0003</v>
          </cell>
          <cell r="X1444" t="str">
            <v>N/A</v>
          </cell>
          <cell r="AA1444" t="str">
            <v>X</v>
          </cell>
          <cell r="AB1444" t="str">
            <v>X</v>
          </cell>
          <cell r="AC1444" t="str">
            <v>X</v>
          </cell>
          <cell r="AD1444" t="str">
            <v>X</v>
          </cell>
          <cell r="AE1444" t="str">
            <v>X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T1444">
            <v>0</v>
          </cell>
        </row>
        <row r="1445">
          <cell r="P1445" t="str">
            <v>0003</v>
          </cell>
          <cell r="X1445" t="str">
            <v>N/A</v>
          </cell>
          <cell r="AA1445" t="str">
            <v>X</v>
          </cell>
          <cell r="AB1445" t="str">
            <v>X</v>
          </cell>
          <cell r="AC1445" t="str">
            <v>X</v>
          </cell>
          <cell r="AD1445" t="str">
            <v>X</v>
          </cell>
          <cell r="AE1445" t="str">
            <v>X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T1445">
            <v>0</v>
          </cell>
        </row>
        <row r="1446">
          <cell r="P1446" t="str">
            <v>0003</v>
          </cell>
          <cell r="X1446" t="str">
            <v>N/A</v>
          </cell>
          <cell r="AA1446" t="str">
            <v>X</v>
          </cell>
          <cell r="AB1446" t="str">
            <v>X</v>
          </cell>
          <cell r="AC1446" t="str">
            <v>X</v>
          </cell>
          <cell r="AD1446" t="str">
            <v>X</v>
          </cell>
          <cell r="AE1446" t="str">
            <v>X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T1446">
            <v>0</v>
          </cell>
        </row>
        <row r="1447">
          <cell r="P1447" t="str">
            <v>0003</v>
          </cell>
          <cell r="X1447" t="str">
            <v>N/A</v>
          </cell>
          <cell r="AA1447" t="str">
            <v>X</v>
          </cell>
          <cell r="AB1447" t="str">
            <v>X</v>
          </cell>
          <cell r="AC1447" t="str">
            <v>X</v>
          </cell>
          <cell r="AD1447" t="str">
            <v>X</v>
          </cell>
          <cell r="AE1447" t="str">
            <v>X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T1447">
            <v>0</v>
          </cell>
        </row>
        <row r="1448">
          <cell r="P1448" t="str">
            <v>0003</v>
          </cell>
          <cell r="X1448" t="str">
            <v>N/A</v>
          </cell>
          <cell r="AA1448" t="str">
            <v>X</v>
          </cell>
          <cell r="AB1448" t="str">
            <v>X</v>
          </cell>
          <cell r="AC1448" t="str">
            <v>X</v>
          </cell>
          <cell r="AD1448" t="str">
            <v>X</v>
          </cell>
          <cell r="AE1448" t="str">
            <v>X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T1448">
            <v>0</v>
          </cell>
        </row>
        <row r="1449">
          <cell r="P1449" t="str">
            <v>0003</v>
          </cell>
          <cell r="X1449" t="str">
            <v>N/A</v>
          </cell>
          <cell r="AA1449" t="str">
            <v>X</v>
          </cell>
          <cell r="AB1449" t="str">
            <v>X</v>
          </cell>
          <cell r="AC1449" t="str">
            <v>X</v>
          </cell>
          <cell r="AD1449" t="str">
            <v>X</v>
          </cell>
          <cell r="AE1449" t="str">
            <v>X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T1449">
            <v>0</v>
          </cell>
        </row>
        <row r="1450">
          <cell r="P1450" t="str">
            <v>0003</v>
          </cell>
          <cell r="X1450" t="str">
            <v>N/A</v>
          </cell>
          <cell r="AA1450" t="str">
            <v>X</v>
          </cell>
          <cell r="AB1450" t="str">
            <v>X</v>
          </cell>
          <cell r="AC1450" t="str">
            <v>X</v>
          </cell>
          <cell r="AD1450" t="str">
            <v>X</v>
          </cell>
          <cell r="AE1450" t="str">
            <v>X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T1450">
            <v>0</v>
          </cell>
        </row>
        <row r="1451">
          <cell r="P1451" t="str">
            <v>0003</v>
          </cell>
          <cell r="X1451" t="str">
            <v>N/A</v>
          </cell>
          <cell r="AA1451" t="str">
            <v>X</v>
          </cell>
          <cell r="AB1451" t="str">
            <v>X</v>
          </cell>
          <cell r="AC1451" t="str">
            <v>X</v>
          </cell>
          <cell r="AD1451" t="str">
            <v>X</v>
          </cell>
          <cell r="AE1451" t="str">
            <v>X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T1451">
            <v>0</v>
          </cell>
        </row>
        <row r="1452">
          <cell r="P1452" t="str">
            <v>0003</v>
          </cell>
          <cell r="X1452" t="str">
            <v>N/A</v>
          </cell>
          <cell r="AA1452" t="str">
            <v>X</v>
          </cell>
          <cell r="AB1452" t="str">
            <v>X</v>
          </cell>
          <cell r="AC1452" t="str">
            <v>X</v>
          </cell>
          <cell r="AD1452" t="str">
            <v>X</v>
          </cell>
          <cell r="AE1452" t="str">
            <v>X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T1452">
            <v>0</v>
          </cell>
        </row>
        <row r="1453">
          <cell r="P1453" t="str">
            <v>0003</v>
          </cell>
          <cell r="X1453" t="str">
            <v>N/A</v>
          </cell>
          <cell r="AA1453" t="str">
            <v>X</v>
          </cell>
          <cell r="AB1453" t="str">
            <v>X</v>
          </cell>
          <cell r="AC1453" t="str">
            <v>X</v>
          </cell>
          <cell r="AD1453" t="str">
            <v>X</v>
          </cell>
          <cell r="AE1453" t="str">
            <v>X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T1453">
            <v>0</v>
          </cell>
        </row>
        <row r="1454">
          <cell r="P1454" t="str">
            <v>0003</v>
          </cell>
          <cell r="X1454" t="str">
            <v>N/A</v>
          </cell>
          <cell r="AA1454" t="str">
            <v>X</v>
          </cell>
          <cell r="AB1454" t="str">
            <v>X</v>
          </cell>
          <cell r="AC1454" t="str">
            <v>X</v>
          </cell>
          <cell r="AD1454" t="str">
            <v>X</v>
          </cell>
          <cell r="AE1454" t="str">
            <v>X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T1454">
            <v>0</v>
          </cell>
        </row>
        <row r="1455">
          <cell r="P1455" t="str">
            <v>0003</v>
          </cell>
          <cell r="X1455" t="str">
            <v>N/A</v>
          </cell>
          <cell r="AA1455" t="str">
            <v>X</v>
          </cell>
          <cell r="AB1455" t="str">
            <v>X</v>
          </cell>
          <cell r="AC1455" t="str">
            <v>X</v>
          </cell>
          <cell r="AD1455" t="str">
            <v>X</v>
          </cell>
          <cell r="AE1455" t="str">
            <v>X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T1455">
            <v>0</v>
          </cell>
        </row>
        <row r="1456">
          <cell r="P1456" t="str">
            <v>0005</v>
          </cell>
          <cell r="X1456" t="str">
            <v>N/A</v>
          </cell>
          <cell r="AA1456" t="str">
            <v>X</v>
          </cell>
          <cell r="AB1456" t="str">
            <v>X</v>
          </cell>
          <cell r="AC1456" t="str">
            <v>X</v>
          </cell>
          <cell r="AD1456" t="str">
            <v>X</v>
          </cell>
          <cell r="AE1456" t="str">
            <v>X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T1456">
            <v>0</v>
          </cell>
        </row>
        <row r="1457">
          <cell r="P1457" t="str">
            <v>0005</v>
          </cell>
          <cell r="X1457" t="str">
            <v>N/A</v>
          </cell>
          <cell r="AA1457" t="str">
            <v>X</v>
          </cell>
          <cell r="AB1457" t="str">
            <v>X</v>
          </cell>
          <cell r="AC1457" t="str">
            <v>X</v>
          </cell>
          <cell r="AD1457" t="str">
            <v>X</v>
          </cell>
          <cell r="AE1457" t="str">
            <v>X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T1457">
            <v>0</v>
          </cell>
        </row>
        <row r="1458">
          <cell r="P1458" t="str">
            <v>0005</v>
          </cell>
          <cell r="X1458" t="str">
            <v>N/A</v>
          </cell>
          <cell r="AA1458" t="str">
            <v>X</v>
          </cell>
          <cell r="AB1458" t="str">
            <v>X</v>
          </cell>
          <cell r="AC1458" t="str">
            <v>X</v>
          </cell>
          <cell r="AD1458" t="str">
            <v>X</v>
          </cell>
          <cell r="AE1458" t="str">
            <v>X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T1458">
            <v>0</v>
          </cell>
        </row>
        <row r="1459">
          <cell r="P1459" t="str">
            <v>0005</v>
          </cell>
          <cell r="X1459" t="str">
            <v>N/A</v>
          </cell>
          <cell r="AA1459" t="str">
            <v>X</v>
          </cell>
          <cell r="AB1459" t="str">
            <v>X</v>
          </cell>
          <cell r="AC1459" t="str">
            <v>X</v>
          </cell>
          <cell r="AD1459" t="str">
            <v>X</v>
          </cell>
          <cell r="AE1459" t="str">
            <v>X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T1459">
            <v>0</v>
          </cell>
        </row>
        <row r="1460">
          <cell r="P1460" t="str">
            <v>0005</v>
          </cell>
          <cell r="X1460" t="str">
            <v>N/A</v>
          </cell>
          <cell r="AA1460" t="str">
            <v>X</v>
          </cell>
          <cell r="AB1460" t="str">
            <v>X</v>
          </cell>
          <cell r="AC1460" t="str">
            <v>X</v>
          </cell>
          <cell r="AD1460" t="str">
            <v>X</v>
          </cell>
          <cell r="AE1460" t="str">
            <v>X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T1460">
            <v>0</v>
          </cell>
        </row>
        <row r="1461">
          <cell r="P1461" t="str">
            <v>0005</v>
          </cell>
          <cell r="X1461" t="str">
            <v>N/A</v>
          </cell>
          <cell r="AA1461" t="str">
            <v>X</v>
          </cell>
          <cell r="AB1461" t="str">
            <v>X</v>
          </cell>
          <cell r="AC1461" t="str">
            <v>X</v>
          </cell>
          <cell r="AD1461" t="str">
            <v>X</v>
          </cell>
          <cell r="AE1461" t="str">
            <v>X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T1461">
            <v>0</v>
          </cell>
        </row>
        <row r="1462">
          <cell r="P1462" t="str">
            <v>0005</v>
          </cell>
          <cell r="X1462" t="str">
            <v>N/A</v>
          </cell>
          <cell r="AA1462" t="str">
            <v>X</v>
          </cell>
          <cell r="AB1462" t="str">
            <v>X</v>
          </cell>
          <cell r="AC1462" t="str">
            <v>X</v>
          </cell>
          <cell r="AD1462" t="str">
            <v>X</v>
          </cell>
          <cell r="AE1462" t="str">
            <v>X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T1462">
            <v>0</v>
          </cell>
        </row>
        <row r="1463">
          <cell r="P1463" t="str">
            <v>0005</v>
          </cell>
          <cell r="X1463" t="str">
            <v>N/A</v>
          </cell>
          <cell r="AA1463" t="str">
            <v>X</v>
          </cell>
          <cell r="AB1463" t="str">
            <v>X</v>
          </cell>
          <cell r="AC1463" t="str">
            <v>X</v>
          </cell>
          <cell r="AD1463" t="str">
            <v>X</v>
          </cell>
          <cell r="AE1463" t="str">
            <v>X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T1463">
            <v>0</v>
          </cell>
        </row>
        <row r="1464">
          <cell r="P1464" t="str">
            <v>0005</v>
          </cell>
          <cell r="X1464" t="str">
            <v>N/A</v>
          </cell>
          <cell r="AA1464" t="str">
            <v>X</v>
          </cell>
          <cell r="AB1464" t="str">
            <v>X</v>
          </cell>
          <cell r="AC1464" t="str">
            <v>X</v>
          </cell>
          <cell r="AD1464" t="str">
            <v>X</v>
          </cell>
          <cell r="AE1464" t="str">
            <v>X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T1464">
            <v>0</v>
          </cell>
        </row>
        <row r="1465">
          <cell r="P1465" t="str">
            <v>0005</v>
          </cell>
          <cell r="X1465" t="str">
            <v>N/A</v>
          </cell>
          <cell r="AA1465" t="str">
            <v>X</v>
          </cell>
          <cell r="AB1465" t="str">
            <v>X</v>
          </cell>
          <cell r="AC1465" t="str">
            <v>X</v>
          </cell>
          <cell r="AD1465" t="str">
            <v>X</v>
          </cell>
          <cell r="AE1465" t="str">
            <v>X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T1465">
            <v>0</v>
          </cell>
        </row>
        <row r="1466">
          <cell r="P1466" t="str">
            <v>0005</v>
          </cell>
          <cell r="X1466" t="str">
            <v>N/A</v>
          </cell>
          <cell r="AA1466" t="str">
            <v>X</v>
          </cell>
          <cell r="AB1466" t="str">
            <v>X</v>
          </cell>
          <cell r="AC1466" t="str">
            <v>X</v>
          </cell>
          <cell r="AD1466" t="str">
            <v>X</v>
          </cell>
          <cell r="AE1466" t="str">
            <v>X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T1466">
            <v>0</v>
          </cell>
        </row>
        <row r="1467">
          <cell r="P1467" t="str">
            <v>0005</v>
          </cell>
          <cell r="X1467" t="str">
            <v>N/A</v>
          </cell>
          <cell r="AA1467" t="str">
            <v>X</v>
          </cell>
          <cell r="AB1467" t="str">
            <v>X</v>
          </cell>
          <cell r="AC1467" t="str">
            <v>X</v>
          </cell>
          <cell r="AD1467" t="str">
            <v>X</v>
          </cell>
          <cell r="AE1467" t="str">
            <v>X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T1467">
            <v>0</v>
          </cell>
        </row>
        <row r="1468">
          <cell r="P1468" t="str">
            <v>0005</v>
          </cell>
          <cell r="X1468" t="str">
            <v>N/A</v>
          </cell>
          <cell r="AA1468" t="str">
            <v>X</v>
          </cell>
          <cell r="AB1468" t="str">
            <v>X</v>
          </cell>
          <cell r="AC1468" t="str">
            <v>X</v>
          </cell>
          <cell r="AD1468" t="str">
            <v>X</v>
          </cell>
          <cell r="AE1468" t="str">
            <v>X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T1468">
            <v>0</v>
          </cell>
        </row>
        <row r="1469">
          <cell r="P1469" t="str">
            <v>0005</v>
          </cell>
          <cell r="X1469" t="str">
            <v>N/A</v>
          </cell>
          <cell r="AA1469" t="str">
            <v>X</v>
          </cell>
          <cell r="AB1469" t="str">
            <v>X</v>
          </cell>
          <cell r="AC1469" t="str">
            <v>X</v>
          </cell>
          <cell r="AD1469" t="str">
            <v>X</v>
          </cell>
          <cell r="AE1469" t="str">
            <v>X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T1469">
            <v>0</v>
          </cell>
        </row>
        <row r="1470">
          <cell r="P1470" t="str">
            <v>0005</v>
          </cell>
          <cell r="X1470" t="str">
            <v>N/A</v>
          </cell>
          <cell r="AA1470" t="str">
            <v>X</v>
          </cell>
          <cell r="AB1470" t="str">
            <v>X</v>
          </cell>
          <cell r="AC1470" t="str">
            <v>X</v>
          </cell>
          <cell r="AD1470" t="str">
            <v>X</v>
          </cell>
          <cell r="AE1470" t="str">
            <v>X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T1470">
            <v>0</v>
          </cell>
        </row>
        <row r="1471">
          <cell r="P1471" t="str">
            <v>0005</v>
          </cell>
          <cell r="X1471" t="str">
            <v>N/A</v>
          </cell>
          <cell r="AA1471" t="str">
            <v>X</v>
          </cell>
          <cell r="AB1471" t="str">
            <v>X</v>
          </cell>
          <cell r="AC1471" t="str">
            <v>X</v>
          </cell>
          <cell r="AD1471" t="str">
            <v>X</v>
          </cell>
          <cell r="AE1471" t="str">
            <v>X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T1471">
            <v>0</v>
          </cell>
        </row>
        <row r="1472">
          <cell r="P1472" t="str">
            <v>0005</v>
          </cell>
          <cell r="X1472" t="str">
            <v>N/A</v>
          </cell>
          <cell r="AA1472" t="str">
            <v>X</v>
          </cell>
          <cell r="AB1472" t="str">
            <v>X</v>
          </cell>
          <cell r="AC1472" t="str">
            <v>X</v>
          </cell>
          <cell r="AD1472" t="str">
            <v>X</v>
          </cell>
          <cell r="AE1472" t="str">
            <v>X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T1472">
            <v>0</v>
          </cell>
        </row>
        <row r="1473">
          <cell r="P1473" t="str">
            <v>0005</v>
          </cell>
          <cell r="X1473" t="str">
            <v>N/A</v>
          </cell>
          <cell r="AA1473" t="str">
            <v>X</v>
          </cell>
          <cell r="AB1473" t="str">
            <v>X</v>
          </cell>
          <cell r="AC1473" t="str">
            <v>X</v>
          </cell>
          <cell r="AD1473" t="str">
            <v>X</v>
          </cell>
          <cell r="AE1473" t="str">
            <v>X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T1473">
            <v>0</v>
          </cell>
        </row>
        <row r="1474">
          <cell r="P1474" t="str">
            <v>0005</v>
          </cell>
          <cell r="X1474" t="str">
            <v>N/A</v>
          </cell>
          <cell r="AA1474" t="str">
            <v>X</v>
          </cell>
          <cell r="AB1474" t="str">
            <v>X</v>
          </cell>
          <cell r="AC1474" t="str">
            <v>X</v>
          </cell>
          <cell r="AD1474" t="str">
            <v>X</v>
          </cell>
          <cell r="AE1474" t="str">
            <v>X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T1474">
            <v>0</v>
          </cell>
        </row>
        <row r="1475">
          <cell r="P1475" t="str">
            <v>0005</v>
          </cell>
          <cell r="X1475" t="str">
            <v>N/A</v>
          </cell>
          <cell r="AA1475" t="str">
            <v>X</v>
          </cell>
          <cell r="AB1475" t="str">
            <v>X</v>
          </cell>
          <cell r="AC1475" t="str">
            <v>X</v>
          </cell>
          <cell r="AD1475" t="str">
            <v>X</v>
          </cell>
          <cell r="AE1475" t="str">
            <v>X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T1475">
            <v>0</v>
          </cell>
        </row>
        <row r="1476">
          <cell r="P1476" t="str">
            <v>0005</v>
          </cell>
          <cell r="X1476" t="str">
            <v>N/A</v>
          </cell>
          <cell r="AA1476" t="str">
            <v>X</v>
          </cell>
          <cell r="AB1476" t="str">
            <v>X</v>
          </cell>
          <cell r="AC1476" t="str">
            <v>X</v>
          </cell>
          <cell r="AD1476" t="str">
            <v>X</v>
          </cell>
          <cell r="AE1476" t="str">
            <v>X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T1476">
            <v>0</v>
          </cell>
        </row>
        <row r="1477">
          <cell r="P1477" t="str">
            <v>0005</v>
          </cell>
          <cell r="X1477" t="str">
            <v>N/A</v>
          </cell>
          <cell r="AA1477" t="str">
            <v>X</v>
          </cell>
          <cell r="AB1477" t="str">
            <v>X</v>
          </cell>
          <cell r="AC1477" t="str">
            <v>X</v>
          </cell>
          <cell r="AD1477" t="str">
            <v>X</v>
          </cell>
          <cell r="AE1477" t="str">
            <v>X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T1477">
            <v>0</v>
          </cell>
        </row>
        <row r="1478">
          <cell r="P1478" t="str">
            <v>0005</v>
          </cell>
          <cell r="X1478" t="str">
            <v>N/A</v>
          </cell>
          <cell r="AA1478" t="str">
            <v>X</v>
          </cell>
          <cell r="AB1478" t="str">
            <v>X</v>
          </cell>
          <cell r="AC1478" t="str">
            <v>X</v>
          </cell>
          <cell r="AD1478" t="str">
            <v>X</v>
          </cell>
          <cell r="AE1478" t="str">
            <v>X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T1478">
            <v>0</v>
          </cell>
        </row>
        <row r="1479">
          <cell r="P1479" t="str">
            <v>0005</v>
          </cell>
          <cell r="X1479" t="str">
            <v>N/A</v>
          </cell>
          <cell r="AA1479" t="str">
            <v>X</v>
          </cell>
          <cell r="AB1479" t="str">
            <v>X</v>
          </cell>
          <cell r="AC1479" t="str">
            <v>X</v>
          </cell>
          <cell r="AD1479" t="str">
            <v>X</v>
          </cell>
          <cell r="AE1479" t="str">
            <v>X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T1479">
            <v>0</v>
          </cell>
        </row>
        <row r="1480">
          <cell r="P1480" t="str">
            <v>0005</v>
          </cell>
          <cell r="X1480" t="str">
            <v>N/A</v>
          </cell>
          <cell r="AA1480" t="str">
            <v>X</v>
          </cell>
          <cell r="AB1480" t="str">
            <v>X</v>
          </cell>
          <cell r="AC1480" t="str">
            <v>X</v>
          </cell>
          <cell r="AD1480" t="str">
            <v>X</v>
          </cell>
          <cell r="AE1480" t="str">
            <v>X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T1480">
            <v>0</v>
          </cell>
        </row>
        <row r="1481">
          <cell r="P1481" t="str">
            <v>0005</v>
          </cell>
          <cell r="X1481" t="str">
            <v>N/A</v>
          </cell>
          <cell r="AA1481" t="str">
            <v>X</v>
          </cell>
          <cell r="AB1481" t="str">
            <v>X</v>
          </cell>
          <cell r="AC1481" t="str">
            <v>X</v>
          </cell>
          <cell r="AD1481" t="str">
            <v>X</v>
          </cell>
          <cell r="AE1481" t="str">
            <v>X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T1481">
            <v>0</v>
          </cell>
        </row>
        <row r="1482">
          <cell r="P1482" t="str">
            <v>0005</v>
          </cell>
          <cell r="X1482" t="str">
            <v>N/A</v>
          </cell>
          <cell r="AA1482" t="str">
            <v>X</v>
          </cell>
          <cell r="AB1482" t="str">
            <v>X</v>
          </cell>
          <cell r="AC1482" t="str">
            <v>X</v>
          </cell>
          <cell r="AD1482" t="str">
            <v>X</v>
          </cell>
          <cell r="AE1482" t="str">
            <v>X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T1482">
            <v>0</v>
          </cell>
        </row>
        <row r="1483">
          <cell r="P1483" t="str">
            <v>0005</v>
          </cell>
          <cell r="X1483" t="str">
            <v>N/A</v>
          </cell>
          <cell r="AA1483" t="str">
            <v>X</v>
          </cell>
          <cell r="AB1483" t="str">
            <v>X</v>
          </cell>
          <cell r="AC1483" t="str">
            <v>X</v>
          </cell>
          <cell r="AD1483" t="str">
            <v>X</v>
          </cell>
          <cell r="AE1483" t="str">
            <v>X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T1483">
            <v>0</v>
          </cell>
        </row>
        <row r="1484">
          <cell r="P1484" t="str">
            <v>0005</v>
          </cell>
          <cell r="X1484" t="str">
            <v>N/A</v>
          </cell>
          <cell r="AA1484" t="str">
            <v>X</v>
          </cell>
          <cell r="AB1484" t="str">
            <v>X</v>
          </cell>
          <cell r="AC1484" t="str">
            <v>X</v>
          </cell>
          <cell r="AD1484" t="str">
            <v>X</v>
          </cell>
          <cell r="AE1484" t="str">
            <v>X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T1484">
            <v>0</v>
          </cell>
        </row>
        <row r="1485">
          <cell r="P1485" t="str">
            <v>0005</v>
          </cell>
          <cell r="X1485" t="str">
            <v>N/A</v>
          </cell>
          <cell r="AA1485" t="str">
            <v>X</v>
          </cell>
          <cell r="AB1485" t="str">
            <v>X</v>
          </cell>
          <cell r="AC1485" t="str">
            <v>X</v>
          </cell>
          <cell r="AD1485" t="str">
            <v>X</v>
          </cell>
          <cell r="AE1485" t="str">
            <v>X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T1485">
            <v>0</v>
          </cell>
        </row>
        <row r="1486">
          <cell r="P1486" t="str">
            <v>0005</v>
          </cell>
          <cell r="X1486" t="str">
            <v>N/A</v>
          </cell>
          <cell r="AA1486" t="str">
            <v>X</v>
          </cell>
          <cell r="AB1486" t="str">
            <v>X</v>
          </cell>
          <cell r="AC1486" t="str">
            <v>X</v>
          </cell>
          <cell r="AD1486" t="str">
            <v>X</v>
          </cell>
          <cell r="AE1486" t="str">
            <v>X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T1486">
            <v>0</v>
          </cell>
        </row>
        <row r="1487">
          <cell r="P1487" t="str">
            <v>0005</v>
          </cell>
          <cell r="X1487" t="str">
            <v>N/A</v>
          </cell>
          <cell r="AA1487" t="str">
            <v>X</v>
          </cell>
          <cell r="AB1487" t="str">
            <v>X</v>
          </cell>
          <cell r="AC1487" t="str">
            <v>X</v>
          </cell>
          <cell r="AD1487" t="str">
            <v>X</v>
          </cell>
          <cell r="AE1487" t="str">
            <v>X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T1487">
            <v>0</v>
          </cell>
        </row>
        <row r="1488">
          <cell r="P1488" t="str">
            <v>0005</v>
          </cell>
          <cell r="X1488" t="str">
            <v>N/A</v>
          </cell>
          <cell r="AA1488" t="str">
            <v>X</v>
          </cell>
          <cell r="AB1488" t="str">
            <v>X</v>
          </cell>
          <cell r="AC1488" t="str">
            <v>X</v>
          </cell>
          <cell r="AD1488" t="str">
            <v>X</v>
          </cell>
          <cell r="AE1488" t="str">
            <v>X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T1488">
            <v>0</v>
          </cell>
        </row>
        <row r="1489">
          <cell r="P1489" t="str">
            <v>0005</v>
          </cell>
          <cell r="X1489" t="str">
            <v>N/A</v>
          </cell>
          <cell r="AA1489" t="str">
            <v>X</v>
          </cell>
          <cell r="AB1489" t="str">
            <v>X</v>
          </cell>
          <cell r="AC1489" t="str">
            <v>X</v>
          </cell>
          <cell r="AD1489" t="str">
            <v>X</v>
          </cell>
          <cell r="AE1489" t="str">
            <v>X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T1489">
            <v>0</v>
          </cell>
        </row>
        <row r="1490">
          <cell r="P1490" t="str">
            <v>0005</v>
          </cell>
          <cell r="X1490" t="str">
            <v>N/A</v>
          </cell>
          <cell r="AA1490" t="str">
            <v>X</v>
          </cell>
          <cell r="AB1490" t="str">
            <v>X</v>
          </cell>
          <cell r="AC1490" t="str">
            <v>X</v>
          </cell>
          <cell r="AD1490" t="str">
            <v>X</v>
          </cell>
          <cell r="AE1490" t="str">
            <v>X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T1490">
            <v>0</v>
          </cell>
        </row>
        <row r="1491">
          <cell r="P1491" t="str">
            <v>0005</v>
          </cell>
          <cell r="X1491" t="str">
            <v>N/A</v>
          </cell>
          <cell r="AA1491" t="str">
            <v>X</v>
          </cell>
          <cell r="AB1491" t="str">
            <v>X</v>
          </cell>
          <cell r="AC1491" t="str">
            <v>X</v>
          </cell>
          <cell r="AD1491" t="str">
            <v>X</v>
          </cell>
          <cell r="AE1491" t="str">
            <v>X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T1491">
            <v>0</v>
          </cell>
        </row>
        <row r="1492">
          <cell r="P1492" t="str">
            <v>0005</v>
          </cell>
          <cell r="X1492" t="str">
            <v>N/A</v>
          </cell>
          <cell r="AA1492" t="str">
            <v>X</v>
          </cell>
          <cell r="AB1492" t="str">
            <v>X</v>
          </cell>
          <cell r="AC1492" t="str">
            <v>X</v>
          </cell>
          <cell r="AD1492" t="str">
            <v>X</v>
          </cell>
          <cell r="AE1492" t="str">
            <v>X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T1492">
            <v>0</v>
          </cell>
        </row>
        <row r="1493">
          <cell r="P1493" t="str">
            <v>0005</v>
          </cell>
          <cell r="X1493" t="str">
            <v>N/A</v>
          </cell>
          <cell r="AA1493" t="str">
            <v>X</v>
          </cell>
          <cell r="AB1493" t="str">
            <v>X</v>
          </cell>
          <cell r="AC1493" t="str">
            <v>X</v>
          </cell>
          <cell r="AD1493" t="str">
            <v>X</v>
          </cell>
          <cell r="AE1493" t="str">
            <v>X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T1493">
            <v>0</v>
          </cell>
        </row>
        <row r="1494">
          <cell r="P1494" t="str">
            <v>0005</v>
          </cell>
          <cell r="X1494" t="str">
            <v>N/A</v>
          </cell>
          <cell r="AA1494" t="str">
            <v>X</v>
          </cell>
          <cell r="AB1494" t="str">
            <v>X</v>
          </cell>
          <cell r="AC1494" t="str">
            <v>X</v>
          </cell>
          <cell r="AD1494" t="str">
            <v>X</v>
          </cell>
          <cell r="AE1494" t="str">
            <v>X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T1494">
            <v>0</v>
          </cell>
        </row>
        <row r="1495">
          <cell r="P1495" t="str">
            <v>0005</v>
          </cell>
          <cell r="X1495" t="str">
            <v>N/A</v>
          </cell>
          <cell r="AA1495" t="str">
            <v>X</v>
          </cell>
          <cell r="AB1495" t="str">
            <v>X</v>
          </cell>
          <cell r="AC1495" t="str">
            <v>X</v>
          </cell>
          <cell r="AD1495" t="str">
            <v>X</v>
          </cell>
          <cell r="AE1495" t="str">
            <v>X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T1495">
            <v>0</v>
          </cell>
        </row>
        <row r="1496">
          <cell r="P1496" t="str">
            <v>0005</v>
          </cell>
          <cell r="X1496" t="str">
            <v>N/A</v>
          </cell>
          <cell r="AA1496" t="str">
            <v>X</v>
          </cell>
          <cell r="AB1496" t="str">
            <v>X</v>
          </cell>
          <cell r="AC1496" t="str">
            <v>X</v>
          </cell>
          <cell r="AD1496" t="str">
            <v>X</v>
          </cell>
          <cell r="AE1496" t="str">
            <v>X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T1496">
            <v>0</v>
          </cell>
        </row>
        <row r="1497">
          <cell r="P1497" t="str">
            <v>0005</v>
          </cell>
          <cell r="X1497" t="str">
            <v>N/A</v>
          </cell>
          <cell r="AA1497" t="str">
            <v>X</v>
          </cell>
          <cell r="AB1497" t="str">
            <v>X</v>
          </cell>
          <cell r="AC1497" t="str">
            <v>X</v>
          </cell>
          <cell r="AD1497" t="str">
            <v>X</v>
          </cell>
          <cell r="AE1497" t="str">
            <v>X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T1497">
            <v>0</v>
          </cell>
        </row>
        <row r="1498">
          <cell r="P1498" t="str">
            <v>0005</v>
          </cell>
          <cell r="X1498" t="str">
            <v>N/A</v>
          </cell>
          <cell r="AA1498" t="str">
            <v>X</v>
          </cell>
          <cell r="AB1498" t="str">
            <v>X</v>
          </cell>
          <cell r="AC1498" t="str">
            <v>X</v>
          </cell>
          <cell r="AD1498" t="str">
            <v>X</v>
          </cell>
          <cell r="AE1498" t="str">
            <v>X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T1498">
            <v>0</v>
          </cell>
        </row>
        <row r="1499">
          <cell r="P1499" t="str">
            <v>0005</v>
          </cell>
          <cell r="X1499" t="str">
            <v>N/A</v>
          </cell>
          <cell r="AA1499" t="str">
            <v>X</v>
          </cell>
          <cell r="AB1499" t="str">
            <v>X</v>
          </cell>
          <cell r="AC1499" t="str">
            <v>X</v>
          </cell>
          <cell r="AD1499" t="str">
            <v>X</v>
          </cell>
          <cell r="AE1499" t="str">
            <v>X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T1499">
            <v>0</v>
          </cell>
        </row>
        <row r="1500">
          <cell r="P1500" t="str">
            <v>0005</v>
          </cell>
          <cell r="X1500" t="str">
            <v>N/A</v>
          </cell>
          <cell r="AA1500" t="str">
            <v>X</v>
          </cell>
          <cell r="AB1500" t="str">
            <v>X</v>
          </cell>
          <cell r="AC1500" t="str">
            <v>X</v>
          </cell>
          <cell r="AD1500" t="str">
            <v>X</v>
          </cell>
          <cell r="AE1500" t="str">
            <v>X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T1500">
            <v>0</v>
          </cell>
        </row>
        <row r="1501">
          <cell r="P1501" t="str">
            <v>0005</v>
          </cell>
          <cell r="X1501" t="str">
            <v>N/A</v>
          </cell>
          <cell r="AA1501" t="str">
            <v>X</v>
          </cell>
          <cell r="AB1501" t="str">
            <v>X</v>
          </cell>
          <cell r="AC1501" t="str">
            <v>X</v>
          </cell>
          <cell r="AD1501" t="str">
            <v>X</v>
          </cell>
          <cell r="AE1501" t="str">
            <v>X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T1501">
            <v>0</v>
          </cell>
        </row>
        <row r="1502">
          <cell r="P1502" t="str">
            <v>0005</v>
          </cell>
          <cell r="X1502" t="str">
            <v>N/A</v>
          </cell>
          <cell r="AA1502" t="str">
            <v>X</v>
          </cell>
          <cell r="AB1502" t="str">
            <v>X</v>
          </cell>
          <cell r="AC1502" t="str">
            <v>X</v>
          </cell>
          <cell r="AD1502" t="str">
            <v>X</v>
          </cell>
          <cell r="AE1502" t="str">
            <v>X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T1502">
            <v>0</v>
          </cell>
        </row>
        <row r="1503">
          <cell r="P1503" t="str">
            <v>0001</v>
          </cell>
          <cell r="X1503" t="str">
            <v>N/A</v>
          </cell>
          <cell r="AE1503" t="str">
            <v>X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T1503">
            <v>0</v>
          </cell>
        </row>
        <row r="1504">
          <cell r="P1504" t="str">
            <v>0001</v>
          </cell>
          <cell r="X1504" t="str">
            <v>N/A</v>
          </cell>
          <cell r="AA1504" t="str">
            <v>X</v>
          </cell>
          <cell r="AB1504" t="str">
            <v>X</v>
          </cell>
          <cell r="AC1504" t="str">
            <v>X</v>
          </cell>
          <cell r="AD1504" t="str">
            <v>X</v>
          </cell>
          <cell r="AE1504" t="str">
            <v>X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T1504">
            <v>0</v>
          </cell>
        </row>
        <row r="1505">
          <cell r="P1505" t="str">
            <v>0001</v>
          </cell>
          <cell r="X1505" t="str">
            <v>N/A</v>
          </cell>
          <cell r="AA1505" t="str">
            <v>X</v>
          </cell>
          <cell r="AB1505" t="str">
            <v>X</v>
          </cell>
          <cell r="AC1505" t="str">
            <v>X</v>
          </cell>
          <cell r="AD1505" t="str">
            <v>X</v>
          </cell>
          <cell r="AE1505" t="str">
            <v>X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T1505">
            <v>0</v>
          </cell>
        </row>
        <row r="1506">
          <cell r="P1506" t="str">
            <v>0001</v>
          </cell>
          <cell r="X1506" t="str">
            <v>N/A</v>
          </cell>
          <cell r="AA1506" t="str">
            <v>X</v>
          </cell>
          <cell r="AB1506" t="str">
            <v>X</v>
          </cell>
          <cell r="AC1506" t="str">
            <v>X</v>
          </cell>
          <cell r="AD1506" t="str">
            <v>X</v>
          </cell>
          <cell r="AE1506" t="str">
            <v>X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T1506">
            <v>0</v>
          </cell>
        </row>
        <row r="1507">
          <cell r="P1507" t="str">
            <v>0001</v>
          </cell>
          <cell r="X1507" t="str">
            <v>N/A</v>
          </cell>
          <cell r="AA1507" t="str">
            <v>X</v>
          </cell>
          <cell r="AB1507" t="str">
            <v>X</v>
          </cell>
          <cell r="AC1507" t="str">
            <v>X</v>
          </cell>
          <cell r="AD1507" t="str">
            <v>X</v>
          </cell>
          <cell r="AE1507" t="str">
            <v>X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T1507">
            <v>0</v>
          </cell>
        </row>
        <row r="1508">
          <cell r="P1508" t="str">
            <v>0001</v>
          </cell>
          <cell r="X1508" t="str">
            <v>N/A</v>
          </cell>
          <cell r="AA1508" t="str">
            <v>X</v>
          </cell>
          <cell r="AB1508" t="str">
            <v>X</v>
          </cell>
          <cell r="AC1508" t="str">
            <v>X</v>
          </cell>
          <cell r="AD1508" t="str">
            <v>X</v>
          </cell>
          <cell r="AE1508" t="str">
            <v>X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T1508">
            <v>0</v>
          </cell>
        </row>
        <row r="1509">
          <cell r="P1509" t="str">
            <v>0001</v>
          </cell>
          <cell r="X1509" t="str">
            <v>N/A</v>
          </cell>
          <cell r="AA1509" t="str">
            <v>X</v>
          </cell>
          <cell r="AB1509" t="str">
            <v>X</v>
          </cell>
          <cell r="AC1509" t="str">
            <v>X</v>
          </cell>
          <cell r="AD1509" t="str">
            <v>X</v>
          </cell>
          <cell r="AE1509" t="str">
            <v>X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T1509">
            <v>0</v>
          </cell>
        </row>
        <row r="1510">
          <cell r="P1510" t="str">
            <v>0001</v>
          </cell>
          <cell r="X1510" t="str">
            <v>N/A</v>
          </cell>
          <cell r="AA1510" t="str">
            <v>X</v>
          </cell>
          <cell r="AB1510" t="str">
            <v>X</v>
          </cell>
          <cell r="AC1510" t="str">
            <v>X</v>
          </cell>
          <cell r="AD1510" t="str">
            <v>X</v>
          </cell>
          <cell r="AE1510" t="str">
            <v>X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T1510">
            <v>0</v>
          </cell>
        </row>
        <row r="1511">
          <cell r="P1511" t="str">
            <v>0001</v>
          </cell>
          <cell r="X1511" t="str">
            <v>N/A</v>
          </cell>
          <cell r="AA1511" t="str">
            <v>X</v>
          </cell>
          <cell r="AB1511" t="str">
            <v>X</v>
          </cell>
          <cell r="AC1511" t="str">
            <v>X</v>
          </cell>
          <cell r="AD1511" t="str">
            <v>X</v>
          </cell>
          <cell r="AE1511" t="str">
            <v>X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T1511">
            <v>0</v>
          </cell>
        </row>
        <row r="1512">
          <cell r="P1512" t="str">
            <v>0001</v>
          </cell>
          <cell r="X1512" t="str">
            <v>N/A</v>
          </cell>
          <cell r="AA1512" t="str">
            <v>X</v>
          </cell>
          <cell r="AB1512" t="str">
            <v>X</v>
          </cell>
          <cell r="AC1512" t="str">
            <v>X</v>
          </cell>
          <cell r="AD1512" t="str">
            <v>X</v>
          </cell>
          <cell r="AE1512" t="str">
            <v>X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T1512">
            <v>0</v>
          </cell>
        </row>
        <row r="1513">
          <cell r="P1513" t="str">
            <v>0001</v>
          </cell>
          <cell r="X1513" t="str">
            <v>N/A</v>
          </cell>
          <cell r="AA1513" t="str">
            <v>X</v>
          </cell>
          <cell r="AB1513" t="str">
            <v>X</v>
          </cell>
          <cell r="AC1513" t="str">
            <v>X</v>
          </cell>
          <cell r="AD1513" t="str">
            <v>X</v>
          </cell>
          <cell r="AE1513" t="str">
            <v>X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T1513">
            <v>0</v>
          </cell>
        </row>
        <row r="1514">
          <cell r="P1514" t="str">
            <v>0001</v>
          </cell>
          <cell r="X1514" t="str">
            <v>N/A</v>
          </cell>
          <cell r="AA1514" t="str">
            <v>X</v>
          </cell>
          <cell r="AB1514" t="str">
            <v>X</v>
          </cell>
          <cell r="AC1514" t="str">
            <v>X</v>
          </cell>
          <cell r="AD1514" t="str">
            <v>X</v>
          </cell>
          <cell r="AE1514" t="str">
            <v>X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T1514">
            <v>0</v>
          </cell>
        </row>
        <row r="1515">
          <cell r="P1515" t="str">
            <v>0001</v>
          </cell>
          <cell r="X1515" t="str">
            <v>N/A</v>
          </cell>
          <cell r="AA1515" t="str">
            <v>X</v>
          </cell>
          <cell r="AB1515" t="str">
            <v>X</v>
          </cell>
          <cell r="AC1515" t="str">
            <v>X</v>
          </cell>
          <cell r="AD1515" t="str">
            <v>X</v>
          </cell>
          <cell r="AE1515" t="str">
            <v>X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T1515">
            <v>0</v>
          </cell>
        </row>
        <row r="1516">
          <cell r="P1516" t="str">
            <v>0001</v>
          </cell>
          <cell r="X1516" t="str">
            <v>N/A</v>
          </cell>
          <cell r="AA1516" t="str">
            <v>X</v>
          </cell>
          <cell r="AB1516" t="str">
            <v>X</v>
          </cell>
          <cell r="AC1516" t="str">
            <v>X</v>
          </cell>
          <cell r="AD1516" t="str">
            <v>X</v>
          </cell>
          <cell r="AE1516" t="str">
            <v>X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T1516">
            <v>0</v>
          </cell>
        </row>
        <row r="1517">
          <cell r="P1517" t="str">
            <v>0001</v>
          </cell>
          <cell r="X1517" t="str">
            <v>N/A</v>
          </cell>
          <cell r="AA1517" t="str">
            <v>X</v>
          </cell>
          <cell r="AB1517" t="str">
            <v>X</v>
          </cell>
          <cell r="AC1517" t="str">
            <v>X</v>
          </cell>
          <cell r="AD1517" t="str">
            <v>X</v>
          </cell>
          <cell r="AE1517" t="str">
            <v>X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T1517">
            <v>0</v>
          </cell>
        </row>
        <row r="1518">
          <cell r="P1518" t="str">
            <v>0001</v>
          </cell>
          <cell r="X1518" t="str">
            <v>N/A</v>
          </cell>
          <cell r="AA1518" t="str">
            <v>X</v>
          </cell>
          <cell r="AB1518" t="str">
            <v>X</v>
          </cell>
          <cell r="AC1518" t="str">
            <v>X</v>
          </cell>
          <cell r="AD1518" t="str">
            <v>X</v>
          </cell>
          <cell r="AE1518" t="str">
            <v>X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T1518">
            <v>0</v>
          </cell>
        </row>
        <row r="1519">
          <cell r="P1519" t="str">
            <v>0001</v>
          </cell>
          <cell r="X1519" t="str">
            <v>N/A</v>
          </cell>
          <cell r="AA1519" t="str">
            <v>X</v>
          </cell>
          <cell r="AB1519" t="str">
            <v>X</v>
          </cell>
          <cell r="AC1519" t="str">
            <v>X</v>
          </cell>
          <cell r="AD1519" t="str">
            <v>X</v>
          </cell>
          <cell r="AE1519" t="str">
            <v>X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T1519">
            <v>0</v>
          </cell>
        </row>
        <row r="1520">
          <cell r="P1520" t="str">
            <v>0001</v>
          </cell>
          <cell r="X1520" t="str">
            <v>N/A</v>
          </cell>
          <cell r="AA1520" t="str">
            <v>X</v>
          </cell>
          <cell r="AB1520" t="str">
            <v>X</v>
          </cell>
          <cell r="AC1520" t="str">
            <v>X</v>
          </cell>
          <cell r="AD1520" t="str">
            <v>X</v>
          </cell>
          <cell r="AE1520" t="str">
            <v>X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T1520">
            <v>0</v>
          </cell>
        </row>
        <row r="1521">
          <cell r="P1521" t="str">
            <v>0001</v>
          </cell>
          <cell r="X1521" t="str">
            <v>N/A</v>
          </cell>
          <cell r="AA1521" t="str">
            <v>X</v>
          </cell>
          <cell r="AB1521" t="str">
            <v>X</v>
          </cell>
          <cell r="AC1521" t="str">
            <v>X</v>
          </cell>
          <cell r="AD1521" t="str">
            <v>X</v>
          </cell>
          <cell r="AE1521" t="str">
            <v>X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T1521">
            <v>0</v>
          </cell>
        </row>
        <row r="1522">
          <cell r="P1522" t="str">
            <v>0001</v>
          </cell>
          <cell r="X1522" t="str">
            <v>N/A</v>
          </cell>
          <cell r="AA1522" t="str">
            <v>X</v>
          </cell>
          <cell r="AB1522" t="str">
            <v>X</v>
          </cell>
          <cell r="AC1522" t="str">
            <v>X</v>
          </cell>
          <cell r="AD1522" t="str">
            <v>X</v>
          </cell>
          <cell r="AE1522" t="str">
            <v>X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T1522">
            <v>0</v>
          </cell>
        </row>
        <row r="1523">
          <cell r="P1523" t="str">
            <v>0001</v>
          </cell>
          <cell r="X1523" t="str">
            <v>N/A</v>
          </cell>
          <cell r="AA1523" t="str">
            <v>X</v>
          </cell>
          <cell r="AB1523" t="str">
            <v>X</v>
          </cell>
          <cell r="AC1523" t="str">
            <v>X</v>
          </cell>
          <cell r="AD1523" t="str">
            <v>X</v>
          </cell>
          <cell r="AE1523" t="str">
            <v>X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T1523">
            <v>0</v>
          </cell>
        </row>
        <row r="1524">
          <cell r="P1524" t="str">
            <v>0001</v>
          </cell>
          <cell r="X1524" t="str">
            <v>N/A</v>
          </cell>
          <cell r="AA1524" t="str">
            <v>X</v>
          </cell>
          <cell r="AB1524" t="str">
            <v>X</v>
          </cell>
          <cell r="AC1524" t="str">
            <v>X</v>
          </cell>
          <cell r="AD1524" t="str">
            <v>X</v>
          </cell>
          <cell r="AE1524" t="str">
            <v>X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T1524">
            <v>0</v>
          </cell>
        </row>
        <row r="1525">
          <cell r="P1525" t="str">
            <v>0001</v>
          </cell>
          <cell r="X1525" t="str">
            <v>N/A</v>
          </cell>
          <cell r="AA1525" t="str">
            <v>X</v>
          </cell>
          <cell r="AB1525" t="str">
            <v>X</v>
          </cell>
          <cell r="AC1525" t="str">
            <v>X</v>
          </cell>
          <cell r="AD1525" t="str">
            <v>X</v>
          </cell>
          <cell r="AE1525" t="str">
            <v>X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T1525">
            <v>0</v>
          </cell>
        </row>
        <row r="1526">
          <cell r="P1526" t="str">
            <v>0001</v>
          </cell>
          <cell r="X1526" t="str">
            <v>N/A</v>
          </cell>
          <cell r="AA1526" t="str">
            <v>X</v>
          </cell>
          <cell r="AB1526" t="str">
            <v>X</v>
          </cell>
          <cell r="AC1526" t="str">
            <v>X</v>
          </cell>
          <cell r="AD1526" t="str">
            <v>X</v>
          </cell>
          <cell r="AE1526" t="str">
            <v>X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T1526">
            <v>0</v>
          </cell>
        </row>
        <row r="1527">
          <cell r="P1527" t="str">
            <v>0001</v>
          </cell>
          <cell r="X1527" t="str">
            <v>N/A</v>
          </cell>
          <cell r="AA1527" t="str">
            <v>X</v>
          </cell>
          <cell r="AB1527" t="str">
            <v>X</v>
          </cell>
          <cell r="AC1527" t="str">
            <v>X</v>
          </cell>
          <cell r="AD1527" t="str">
            <v>X</v>
          </cell>
          <cell r="AE1527" t="str">
            <v>X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T1527">
            <v>0</v>
          </cell>
        </row>
        <row r="1528">
          <cell r="P1528" t="str">
            <v>0001</v>
          </cell>
          <cell r="X1528" t="str">
            <v>N/A</v>
          </cell>
          <cell r="AA1528" t="str">
            <v>X</v>
          </cell>
          <cell r="AB1528" t="str">
            <v>X</v>
          </cell>
          <cell r="AC1528" t="str">
            <v>X</v>
          </cell>
          <cell r="AD1528" t="str">
            <v>X</v>
          </cell>
          <cell r="AE1528" t="str">
            <v>X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T1528">
            <v>0</v>
          </cell>
        </row>
        <row r="1529">
          <cell r="P1529" t="str">
            <v>0001</v>
          </cell>
          <cell r="X1529" t="str">
            <v>N/A</v>
          </cell>
          <cell r="AA1529" t="str">
            <v>X</v>
          </cell>
          <cell r="AB1529" t="str">
            <v>X</v>
          </cell>
          <cell r="AC1529" t="str">
            <v>X</v>
          </cell>
          <cell r="AD1529" t="str">
            <v>X</v>
          </cell>
          <cell r="AE1529" t="str">
            <v>X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T1529">
            <v>0</v>
          </cell>
        </row>
        <row r="1530">
          <cell r="P1530" t="str">
            <v>0001</v>
          </cell>
          <cell r="X1530" t="str">
            <v>N/A</v>
          </cell>
          <cell r="AA1530" t="str">
            <v>X</v>
          </cell>
          <cell r="AB1530" t="str">
            <v>X</v>
          </cell>
          <cell r="AC1530" t="str">
            <v>X</v>
          </cell>
          <cell r="AD1530" t="str">
            <v>X</v>
          </cell>
          <cell r="AE1530" t="str">
            <v>X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T1530">
            <v>0</v>
          </cell>
        </row>
        <row r="1531">
          <cell r="P1531" t="str">
            <v>0001</v>
          </cell>
          <cell r="X1531" t="str">
            <v>N/A</v>
          </cell>
          <cell r="AA1531" t="str">
            <v>X</v>
          </cell>
          <cell r="AB1531" t="str">
            <v>X</v>
          </cell>
          <cell r="AC1531" t="str">
            <v>X</v>
          </cell>
          <cell r="AD1531" t="str">
            <v>X</v>
          </cell>
          <cell r="AE1531" t="str">
            <v>X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T1531">
            <v>0</v>
          </cell>
        </row>
        <row r="1532">
          <cell r="P1532" t="str">
            <v>0001</v>
          </cell>
          <cell r="X1532" t="str">
            <v>N/A</v>
          </cell>
          <cell r="AA1532" t="str">
            <v>X</v>
          </cell>
          <cell r="AB1532" t="str">
            <v>X</v>
          </cell>
          <cell r="AC1532" t="str">
            <v>X</v>
          </cell>
          <cell r="AD1532" t="str">
            <v>X</v>
          </cell>
          <cell r="AE1532" t="str">
            <v>X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T1532">
            <v>0</v>
          </cell>
        </row>
        <row r="1533">
          <cell r="P1533" t="str">
            <v>0001</v>
          </cell>
          <cell r="X1533" t="str">
            <v>N/A</v>
          </cell>
          <cell r="AA1533" t="str">
            <v>X</v>
          </cell>
          <cell r="AB1533" t="str">
            <v>X</v>
          </cell>
          <cell r="AC1533" t="str">
            <v>X</v>
          </cell>
          <cell r="AD1533" t="str">
            <v>X</v>
          </cell>
          <cell r="AE1533" t="str">
            <v>X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T1533">
            <v>0</v>
          </cell>
        </row>
        <row r="1534">
          <cell r="P1534" t="str">
            <v>0001</v>
          </cell>
          <cell r="X1534" t="str">
            <v>N/A</v>
          </cell>
          <cell r="AA1534" t="str">
            <v>X</v>
          </cell>
          <cell r="AB1534" t="str">
            <v>X</v>
          </cell>
          <cell r="AC1534" t="str">
            <v>X</v>
          </cell>
          <cell r="AD1534" t="str">
            <v>X</v>
          </cell>
          <cell r="AE1534" t="str">
            <v>X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T1534">
            <v>0</v>
          </cell>
        </row>
        <row r="1535">
          <cell r="P1535" t="str">
            <v>0001</v>
          </cell>
          <cell r="X1535" t="str">
            <v>N/A</v>
          </cell>
          <cell r="AA1535" t="str">
            <v>X</v>
          </cell>
          <cell r="AB1535" t="str">
            <v>X</v>
          </cell>
          <cell r="AC1535" t="str">
            <v>X</v>
          </cell>
          <cell r="AD1535" t="str">
            <v>X</v>
          </cell>
          <cell r="AE1535" t="str">
            <v>X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T1535">
            <v>0</v>
          </cell>
        </row>
        <row r="1536">
          <cell r="P1536" t="str">
            <v>0001</v>
          </cell>
          <cell r="X1536" t="str">
            <v>N/A</v>
          </cell>
          <cell r="AA1536" t="str">
            <v>X</v>
          </cell>
          <cell r="AB1536" t="str">
            <v>X</v>
          </cell>
          <cell r="AC1536" t="str">
            <v>X</v>
          </cell>
          <cell r="AD1536" t="str">
            <v>X</v>
          </cell>
          <cell r="AE1536" t="str">
            <v>X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T1536">
            <v>0</v>
          </cell>
        </row>
        <row r="1537">
          <cell r="P1537" t="str">
            <v>0001</v>
          </cell>
          <cell r="X1537" t="str">
            <v>N/A</v>
          </cell>
          <cell r="AA1537" t="str">
            <v>X</v>
          </cell>
          <cell r="AB1537" t="str">
            <v>X</v>
          </cell>
          <cell r="AC1537" t="str">
            <v>X</v>
          </cell>
          <cell r="AD1537" t="str">
            <v>X</v>
          </cell>
          <cell r="AE1537" t="str">
            <v>X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T1537">
            <v>0</v>
          </cell>
        </row>
        <row r="1538">
          <cell r="P1538" t="str">
            <v>0001</v>
          </cell>
          <cell r="X1538" t="str">
            <v>N/A</v>
          </cell>
          <cell r="AA1538" t="str">
            <v>X</v>
          </cell>
          <cell r="AB1538" t="str">
            <v>X</v>
          </cell>
          <cell r="AC1538" t="str">
            <v>X</v>
          </cell>
          <cell r="AD1538" t="str">
            <v>X</v>
          </cell>
          <cell r="AE1538" t="str">
            <v>X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T1538">
            <v>0</v>
          </cell>
        </row>
        <row r="1539">
          <cell r="P1539" t="str">
            <v>0003</v>
          </cell>
          <cell r="X1539" t="str">
            <v>RENOVACIÓN</v>
          </cell>
          <cell r="AA1539" t="str">
            <v>X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T1539">
            <v>0</v>
          </cell>
        </row>
        <row r="1540">
          <cell r="P1540" t="str">
            <v>0009</v>
          </cell>
          <cell r="X1540" t="str">
            <v>N/A</v>
          </cell>
          <cell r="AE1540" t="str">
            <v>X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T1540">
            <v>0</v>
          </cell>
        </row>
        <row r="1541">
          <cell r="P1541" t="str">
            <v>0009</v>
          </cell>
          <cell r="X1541" t="str">
            <v>N/A</v>
          </cell>
          <cell r="AE1541" t="str">
            <v>X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T1541">
            <v>0</v>
          </cell>
        </row>
        <row r="1542">
          <cell r="P1542" t="str">
            <v>0009</v>
          </cell>
          <cell r="X1542" t="str">
            <v>N/A</v>
          </cell>
          <cell r="AE1542" t="str">
            <v>X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T1542">
            <v>0</v>
          </cell>
        </row>
        <row r="1543">
          <cell r="P1543" t="str">
            <v>9013</v>
          </cell>
          <cell r="X1543" t="str">
            <v>RENOVACIÓN</v>
          </cell>
          <cell r="AD1543" t="str">
            <v>X</v>
          </cell>
          <cell r="AM1543">
            <v>0</v>
          </cell>
          <cell r="AN1543">
            <v>73142.521649999995</v>
          </cell>
          <cell r="AO1543">
            <v>73142.521649999995</v>
          </cell>
          <cell r="AP1543">
            <v>73142.521649999995</v>
          </cell>
          <cell r="AQ1543">
            <v>73142.521649999995</v>
          </cell>
          <cell r="AT1543">
            <v>0</v>
          </cell>
        </row>
        <row r="1544">
          <cell r="P1544" t="str">
            <v>3029</v>
          </cell>
          <cell r="X1544" t="str">
            <v>RENOVACIÓN</v>
          </cell>
          <cell r="AD1544" t="str">
            <v>X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T1544">
            <v>0</v>
          </cell>
        </row>
        <row r="1545">
          <cell r="P1545" t="str">
            <v>3029</v>
          </cell>
          <cell r="X1545" t="str">
            <v>RENOVACIÓN</v>
          </cell>
          <cell r="AD1545" t="str">
            <v>X</v>
          </cell>
          <cell r="AM1545">
            <v>121000</v>
          </cell>
          <cell r="AN1545">
            <v>397999.99999999913</v>
          </cell>
          <cell r="AO1545">
            <v>397999.99999999913</v>
          </cell>
          <cell r="AP1545">
            <v>397999.99999999913</v>
          </cell>
          <cell r="AQ1545">
            <v>398000</v>
          </cell>
          <cell r="AT1545">
            <v>121000</v>
          </cell>
        </row>
        <row r="1546">
          <cell r="P1546" t="str">
            <v>3029</v>
          </cell>
          <cell r="X1546" t="str">
            <v>RENOVACIÓN</v>
          </cell>
          <cell r="AD1546" t="str">
            <v>X</v>
          </cell>
          <cell r="AM1546">
            <v>60500</v>
          </cell>
          <cell r="AN1546">
            <v>198999.99999999956</v>
          </cell>
          <cell r="AO1546">
            <v>198999.99999999956</v>
          </cell>
          <cell r="AP1546">
            <v>198999.99999999956</v>
          </cell>
          <cell r="AQ1546">
            <v>199000</v>
          </cell>
          <cell r="AT1546">
            <v>60500</v>
          </cell>
        </row>
        <row r="1547">
          <cell r="P1547" t="str">
            <v>3029</v>
          </cell>
          <cell r="X1547" t="str">
            <v>RENOVACIÓN</v>
          </cell>
          <cell r="AD1547" t="str">
            <v>X</v>
          </cell>
          <cell r="AM1547">
            <v>121000</v>
          </cell>
          <cell r="AN1547">
            <v>397999.99999999913</v>
          </cell>
          <cell r="AO1547">
            <v>397999.99999999913</v>
          </cell>
          <cell r="AP1547">
            <v>397999.99999999913</v>
          </cell>
          <cell r="AQ1547">
            <v>398000</v>
          </cell>
          <cell r="AT1547">
            <v>121000</v>
          </cell>
        </row>
        <row r="1548">
          <cell r="P1548" t="str">
            <v>3029</v>
          </cell>
          <cell r="X1548" t="str">
            <v>RENOVACIÓN</v>
          </cell>
          <cell r="AD1548" t="str">
            <v>X</v>
          </cell>
          <cell r="AM1548">
            <v>60500</v>
          </cell>
          <cell r="AN1548">
            <v>198999.99999999956</v>
          </cell>
          <cell r="AO1548">
            <v>198999.99999999956</v>
          </cell>
          <cell r="AP1548">
            <v>198999.99999999956</v>
          </cell>
          <cell r="AQ1548">
            <v>199000</v>
          </cell>
          <cell r="AT1548">
            <v>60500</v>
          </cell>
        </row>
        <row r="1549">
          <cell r="P1549" t="str">
            <v>3029</v>
          </cell>
          <cell r="X1549" t="str">
            <v>RENOVACIÓN</v>
          </cell>
          <cell r="AD1549" t="str">
            <v>X</v>
          </cell>
          <cell r="AM1549">
            <v>121000</v>
          </cell>
          <cell r="AN1549">
            <v>397999.99999999913</v>
          </cell>
          <cell r="AO1549">
            <v>397999.99999999913</v>
          </cell>
          <cell r="AP1549">
            <v>397999.99999999913</v>
          </cell>
          <cell r="AQ1549">
            <v>398000</v>
          </cell>
          <cell r="AT1549">
            <v>121000</v>
          </cell>
        </row>
        <row r="1550">
          <cell r="P1550" t="str">
            <v>3029</v>
          </cell>
          <cell r="X1550" t="str">
            <v>RENOVACIÓN</v>
          </cell>
          <cell r="AD1550" t="str">
            <v>X</v>
          </cell>
          <cell r="AM1550">
            <v>121000</v>
          </cell>
          <cell r="AN1550">
            <v>397999.99999999913</v>
          </cell>
          <cell r="AO1550">
            <v>397999.99999999913</v>
          </cell>
          <cell r="AP1550">
            <v>397999.99999999913</v>
          </cell>
          <cell r="AQ1550">
            <v>398000</v>
          </cell>
          <cell r="AT1550">
            <v>121000</v>
          </cell>
        </row>
        <row r="1551">
          <cell r="P1551" t="str">
            <v>3029</v>
          </cell>
          <cell r="X1551" t="str">
            <v>RENOVACIÓN</v>
          </cell>
          <cell r="AD1551" t="str">
            <v>X</v>
          </cell>
          <cell r="AM1551">
            <v>363000</v>
          </cell>
          <cell r="AN1551">
            <v>1193999.9999999972</v>
          </cell>
          <cell r="AO1551">
            <v>1193999.9999999972</v>
          </cell>
          <cell r="AP1551">
            <v>1193999.9999999972</v>
          </cell>
          <cell r="AQ1551">
            <v>1194000</v>
          </cell>
          <cell r="AT1551">
            <v>363000</v>
          </cell>
        </row>
        <row r="1552">
          <cell r="P1552" t="str">
            <v>3029</v>
          </cell>
          <cell r="X1552" t="str">
            <v>RENOVACIÓN</v>
          </cell>
          <cell r="AD1552" t="str">
            <v>X</v>
          </cell>
          <cell r="AM1552">
            <v>121000</v>
          </cell>
          <cell r="AN1552">
            <v>397999.99999999913</v>
          </cell>
          <cell r="AO1552">
            <v>397999.99999999913</v>
          </cell>
          <cell r="AP1552">
            <v>397999.99999999913</v>
          </cell>
          <cell r="AQ1552">
            <v>398000</v>
          </cell>
          <cell r="AT1552">
            <v>121000</v>
          </cell>
        </row>
        <row r="1553">
          <cell r="P1553" t="str">
            <v>3029</v>
          </cell>
          <cell r="X1553" t="str">
            <v>RENOVACIÓN</v>
          </cell>
          <cell r="AD1553" t="str">
            <v>X</v>
          </cell>
          <cell r="AM1553">
            <v>121000</v>
          </cell>
          <cell r="AN1553">
            <v>397999.99999999913</v>
          </cell>
          <cell r="AO1553">
            <v>397999.99999999913</v>
          </cell>
          <cell r="AP1553">
            <v>397999.99999999913</v>
          </cell>
          <cell r="AQ1553">
            <v>398000</v>
          </cell>
          <cell r="AT1553">
            <v>121000</v>
          </cell>
        </row>
        <row r="1554">
          <cell r="P1554" t="str">
            <v>3029</v>
          </cell>
          <cell r="X1554" t="str">
            <v>RENOVACIÓN</v>
          </cell>
          <cell r="AD1554" t="str">
            <v>X</v>
          </cell>
          <cell r="AM1554">
            <v>121000</v>
          </cell>
          <cell r="AN1554">
            <v>397999.99999999913</v>
          </cell>
          <cell r="AO1554">
            <v>397999.99999999913</v>
          </cell>
          <cell r="AP1554">
            <v>397999.99999999913</v>
          </cell>
          <cell r="AQ1554">
            <v>398000</v>
          </cell>
          <cell r="AT1554">
            <v>121000</v>
          </cell>
        </row>
        <row r="1555">
          <cell r="P1555" t="str">
            <v>3029</v>
          </cell>
          <cell r="X1555" t="str">
            <v>RENOVACIÓN</v>
          </cell>
          <cell r="AD1555" t="str">
            <v>X</v>
          </cell>
          <cell r="AM1555">
            <v>121000</v>
          </cell>
          <cell r="AN1555">
            <v>397999.99999999913</v>
          </cell>
          <cell r="AO1555">
            <v>397999.99999999913</v>
          </cell>
          <cell r="AP1555">
            <v>397999.99999999913</v>
          </cell>
          <cell r="AQ1555">
            <v>398000</v>
          </cell>
          <cell r="AT1555">
            <v>121000</v>
          </cell>
        </row>
        <row r="1556">
          <cell r="P1556" t="str">
            <v>3029</v>
          </cell>
          <cell r="X1556" t="str">
            <v>RENOVACIÓN</v>
          </cell>
          <cell r="AD1556" t="str">
            <v>X</v>
          </cell>
          <cell r="AM1556">
            <v>60500</v>
          </cell>
          <cell r="AN1556">
            <v>198999.99999999956</v>
          </cell>
          <cell r="AO1556">
            <v>198999.99999999956</v>
          </cell>
          <cell r="AP1556">
            <v>198999.99999999956</v>
          </cell>
          <cell r="AQ1556">
            <v>199000</v>
          </cell>
          <cell r="AT1556">
            <v>60500</v>
          </cell>
        </row>
        <row r="1557">
          <cell r="P1557" t="str">
            <v>3029</v>
          </cell>
          <cell r="X1557" t="str">
            <v>RENOVACIÓN</v>
          </cell>
          <cell r="AD1557" t="str">
            <v>X</v>
          </cell>
          <cell r="AM1557">
            <v>121000</v>
          </cell>
          <cell r="AN1557">
            <v>397999.99999999913</v>
          </cell>
          <cell r="AO1557">
            <v>397999.99999999913</v>
          </cell>
          <cell r="AP1557">
            <v>397999.99999999913</v>
          </cell>
          <cell r="AQ1557">
            <v>398000</v>
          </cell>
          <cell r="AT1557">
            <v>121000</v>
          </cell>
        </row>
        <row r="1558">
          <cell r="P1558" t="str">
            <v>3029</v>
          </cell>
          <cell r="X1558" t="str">
            <v>RENOVACIÓN</v>
          </cell>
          <cell r="AD1558" t="str">
            <v>X</v>
          </cell>
          <cell r="AM1558">
            <v>181500</v>
          </cell>
          <cell r="AN1558">
            <v>596999.9999999986</v>
          </cell>
          <cell r="AO1558">
            <v>596999.9999999986</v>
          </cell>
          <cell r="AP1558">
            <v>596999.9999999986</v>
          </cell>
          <cell r="AQ1558">
            <v>597000</v>
          </cell>
          <cell r="AT1558">
            <v>181500</v>
          </cell>
        </row>
        <row r="1559">
          <cell r="P1559" t="str">
            <v>3029</v>
          </cell>
          <cell r="X1559" t="str">
            <v>RENOVACIÓN</v>
          </cell>
          <cell r="AD1559" t="str">
            <v>X</v>
          </cell>
          <cell r="AM1559">
            <v>60500</v>
          </cell>
          <cell r="AN1559">
            <v>198999.99999999956</v>
          </cell>
          <cell r="AO1559">
            <v>198999.99999999956</v>
          </cell>
          <cell r="AP1559">
            <v>198999.99999999956</v>
          </cell>
          <cell r="AQ1559">
            <v>199000</v>
          </cell>
          <cell r="AT1559">
            <v>60500</v>
          </cell>
        </row>
        <row r="1560">
          <cell r="P1560" t="str">
            <v>3029</v>
          </cell>
          <cell r="X1560" t="str">
            <v>RENOVACIÓN</v>
          </cell>
          <cell r="AD1560" t="str">
            <v>X</v>
          </cell>
          <cell r="AM1560">
            <v>181500</v>
          </cell>
          <cell r="AN1560">
            <v>596999.9999999986</v>
          </cell>
          <cell r="AO1560">
            <v>596999.9999999986</v>
          </cell>
          <cell r="AP1560">
            <v>596999.9999999986</v>
          </cell>
          <cell r="AQ1560">
            <v>597000</v>
          </cell>
          <cell r="AT1560">
            <v>181500</v>
          </cell>
        </row>
        <row r="1561">
          <cell r="P1561" t="str">
            <v>3029</v>
          </cell>
          <cell r="X1561" t="str">
            <v>RENOVACIÓN</v>
          </cell>
          <cell r="AD1561" t="str">
            <v>X</v>
          </cell>
          <cell r="AM1561">
            <v>121000</v>
          </cell>
          <cell r="AN1561">
            <v>397999.99999999913</v>
          </cell>
          <cell r="AO1561">
            <v>397999.99999999913</v>
          </cell>
          <cell r="AP1561">
            <v>397999.99999999913</v>
          </cell>
          <cell r="AQ1561">
            <v>398000</v>
          </cell>
          <cell r="AT1561">
            <v>121000</v>
          </cell>
        </row>
        <row r="1562">
          <cell r="P1562" t="str">
            <v>3029</v>
          </cell>
          <cell r="X1562" t="str">
            <v>RENOVACIÓN</v>
          </cell>
          <cell r="AD1562" t="str">
            <v>X</v>
          </cell>
          <cell r="AM1562">
            <v>60500</v>
          </cell>
          <cell r="AN1562">
            <v>198999.99999999956</v>
          </cell>
          <cell r="AO1562">
            <v>198999.99999999956</v>
          </cell>
          <cell r="AP1562">
            <v>198999.99999999956</v>
          </cell>
          <cell r="AQ1562">
            <v>199000</v>
          </cell>
          <cell r="AT1562">
            <v>60500</v>
          </cell>
        </row>
        <row r="1563">
          <cell r="P1563" t="str">
            <v>3029</v>
          </cell>
          <cell r="X1563" t="str">
            <v>RENOVACIÓN</v>
          </cell>
          <cell r="AD1563" t="str">
            <v>X</v>
          </cell>
          <cell r="AM1563">
            <v>181500</v>
          </cell>
          <cell r="AN1563">
            <v>596999.9999999986</v>
          </cell>
          <cell r="AO1563">
            <v>596999.9999999986</v>
          </cell>
          <cell r="AP1563">
            <v>596999.9999999986</v>
          </cell>
          <cell r="AQ1563">
            <v>597000</v>
          </cell>
          <cell r="AT1563">
            <v>181500</v>
          </cell>
        </row>
        <row r="1564">
          <cell r="P1564" t="str">
            <v>3029</v>
          </cell>
          <cell r="X1564" t="str">
            <v>RENOVACIÓN</v>
          </cell>
          <cell r="AD1564" t="str">
            <v>X</v>
          </cell>
          <cell r="AM1564">
            <v>121000</v>
          </cell>
          <cell r="AN1564">
            <v>397999.99999999913</v>
          </cell>
          <cell r="AO1564">
            <v>397999.99999999913</v>
          </cell>
          <cell r="AP1564">
            <v>397999.99999999913</v>
          </cell>
          <cell r="AQ1564">
            <v>398000</v>
          </cell>
          <cell r="AT1564">
            <v>121000</v>
          </cell>
        </row>
        <row r="1565">
          <cell r="P1565" t="str">
            <v>3029</v>
          </cell>
          <cell r="X1565" t="str">
            <v>RENOVACIÓN</v>
          </cell>
          <cell r="AD1565" t="str">
            <v>X</v>
          </cell>
          <cell r="AM1565">
            <v>121000</v>
          </cell>
          <cell r="AN1565">
            <v>397999.99999999913</v>
          </cell>
          <cell r="AO1565">
            <v>397999.99999999913</v>
          </cell>
          <cell r="AP1565">
            <v>397999.99999999913</v>
          </cell>
          <cell r="AQ1565">
            <v>398000</v>
          </cell>
          <cell r="AT1565">
            <v>121000</v>
          </cell>
        </row>
        <row r="1566">
          <cell r="P1566" t="str">
            <v>3029</v>
          </cell>
          <cell r="X1566" t="str">
            <v>RENOVACIÓN</v>
          </cell>
          <cell r="AD1566" t="str">
            <v>X</v>
          </cell>
          <cell r="AM1566">
            <v>121000</v>
          </cell>
          <cell r="AN1566">
            <v>397999.99999999913</v>
          </cell>
          <cell r="AO1566">
            <v>397999.99999999913</v>
          </cell>
          <cell r="AP1566">
            <v>397999.99999999913</v>
          </cell>
          <cell r="AQ1566">
            <v>398000</v>
          </cell>
          <cell r="AT1566">
            <v>121000</v>
          </cell>
        </row>
        <row r="1567">
          <cell r="P1567" t="str">
            <v>3029</v>
          </cell>
          <cell r="X1567" t="str">
            <v>RENOVACIÓN</v>
          </cell>
          <cell r="AD1567" t="str">
            <v>X</v>
          </cell>
          <cell r="AM1567">
            <v>121000</v>
          </cell>
          <cell r="AN1567">
            <v>397999.99999999913</v>
          </cell>
          <cell r="AO1567">
            <v>397999.99999999913</v>
          </cell>
          <cell r="AP1567">
            <v>397999.99999999913</v>
          </cell>
          <cell r="AQ1567">
            <v>398000</v>
          </cell>
          <cell r="AT1567">
            <v>121000</v>
          </cell>
        </row>
        <row r="1568">
          <cell r="P1568" t="str">
            <v>3029</v>
          </cell>
          <cell r="X1568" t="str">
            <v>RENOVACIÓN</v>
          </cell>
          <cell r="AD1568" t="str">
            <v>X</v>
          </cell>
          <cell r="AM1568">
            <v>60500</v>
          </cell>
          <cell r="AN1568">
            <v>198999.99999999956</v>
          </cell>
          <cell r="AO1568">
            <v>198999.99999999956</v>
          </cell>
          <cell r="AP1568">
            <v>198999.99999999956</v>
          </cell>
          <cell r="AQ1568">
            <v>199000</v>
          </cell>
          <cell r="AT1568">
            <v>60500</v>
          </cell>
        </row>
        <row r="1569">
          <cell r="P1569" t="str">
            <v>3029</v>
          </cell>
          <cell r="X1569" t="str">
            <v>RENOVACIÓN</v>
          </cell>
          <cell r="AD1569" t="str">
            <v>X</v>
          </cell>
          <cell r="AM1569">
            <v>121000</v>
          </cell>
          <cell r="AN1569">
            <v>397999.99999999913</v>
          </cell>
          <cell r="AO1569">
            <v>397999.99999999913</v>
          </cell>
          <cell r="AP1569">
            <v>397999.99999999913</v>
          </cell>
          <cell r="AQ1569">
            <v>398000</v>
          </cell>
          <cell r="AT1569">
            <v>121000</v>
          </cell>
        </row>
        <row r="1570">
          <cell r="P1570" t="str">
            <v>3029</v>
          </cell>
          <cell r="X1570" t="str">
            <v>RENOVACIÓN</v>
          </cell>
          <cell r="AD1570" t="str">
            <v>X</v>
          </cell>
          <cell r="AM1570">
            <v>121000</v>
          </cell>
          <cell r="AN1570">
            <v>397999.99999999913</v>
          </cell>
          <cell r="AO1570">
            <v>397999.99999999913</v>
          </cell>
          <cell r="AP1570">
            <v>397999.99999999913</v>
          </cell>
          <cell r="AQ1570">
            <v>398000</v>
          </cell>
          <cell r="AT1570">
            <v>121000</v>
          </cell>
        </row>
        <row r="1571">
          <cell r="P1571" t="str">
            <v>3029</v>
          </cell>
          <cell r="X1571" t="str">
            <v>RENOVACIÓN</v>
          </cell>
          <cell r="AD1571" t="str">
            <v>X</v>
          </cell>
          <cell r="AM1571">
            <v>363000</v>
          </cell>
          <cell r="AN1571">
            <v>1193999.9999999972</v>
          </cell>
          <cell r="AO1571">
            <v>1193999.9999999972</v>
          </cell>
          <cell r="AP1571">
            <v>1193999.9999999972</v>
          </cell>
          <cell r="AQ1571">
            <v>1194000</v>
          </cell>
          <cell r="AT1571">
            <v>363000</v>
          </cell>
        </row>
        <row r="1572">
          <cell r="P1572" t="str">
            <v>3029</v>
          </cell>
          <cell r="X1572" t="str">
            <v>RENOVACIÓN</v>
          </cell>
          <cell r="AD1572" t="str">
            <v>X</v>
          </cell>
          <cell r="AM1572">
            <v>121000</v>
          </cell>
          <cell r="AN1572">
            <v>397999.99999999913</v>
          </cell>
          <cell r="AO1572">
            <v>397999.99999999913</v>
          </cell>
          <cell r="AP1572">
            <v>397999.99999999913</v>
          </cell>
          <cell r="AQ1572">
            <v>398000</v>
          </cell>
          <cell r="AT1572">
            <v>121000</v>
          </cell>
        </row>
        <row r="1573">
          <cell r="P1573" t="str">
            <v>3029</v>
          </cell>
          <cell r="X1573" t="str">
            <v>RENOVACIÓN</v>
          </cell>
          <cell r="AD1573" t="str">
            <v>X</v>
          </cell>
          <cell r="AM1573">
            <v>121000</v>
          </cell>
          <cell r="AN1573">
            <v>397999.99999999913</v>
          </cell>
          <cell r="AO1573">
            <v>397999.99999999913</v>
          </cell>
          <cell r="AP1573">
            <v>397999.99999999913</v>
          </cell>
          <cell r="AQ1573">
            <v>398000</v>
          </cell>
          <cell r="AT1573">
            <v>121000</v>
          </cell>
        </row>
        <row r="1574">
          <cell r="P1574" t="str">
            <v>3029</v>
          </cell>
          <cell r="X1574" t="str">
            <v>RENOVACIÓN</v>
          </cell>
          <cell r="AD1574" t="str">
            <v>X</v>
          </cell>
          <cell r="AM1574">
            <v>121000</v>
          </cell>
          <cell r="AN1574">
            <v>397999.99999999913</v>
          </cell>
          <cell r="AO1574">
            <v>397999.99999999913</v>
          </cell>
          <cell r="AP1574">
            <v>397999.99999999913</v>
          </cell>
          <cell r="AQ1574">
            <v>398000</v>
          </cell>
          <cell r="AT1574">
            <v>121000</v>
          </cell>
        </row>
        <row r="1575">
          <cell r="P1575" t="str">
            <v>3029</v>
          </cell>
          <cell r="X1575" t="str">
            <v>RENOVACIÓN</v>
          </cell>
          <cell r="AD1575" t="str">
            <v>X</v>
          </cell>
          <cell r="AM1575">
            <v>121000</v>
          </cell>
          <cell r="AN1575">
            <v>397999.99999999913</v>
          </cell>
          <cell r="AO1575">
            <v>397999.99999999913</v>
          </cell>
          <cell r="AP1575">
            <v>397999.99999999913</v>
          </cell>
          <cell r="AQ1575">
            <v>398000</v>
          </cell>
          <cell r="AT1575">
            <v>121000</v>
          </cell>
        </row>
        <row r="1576">
          <cell r="P1576" t="str">
            <v>3029</v>
          </cell>
          <cell r="X1576" t="str">
            <v>RENOVACIÓN</v>
          </cell>
          <cell r="AD1576" t="str">
            <v>X</v>
          </cell>
          <cell r="AM1576">
            <v>121000</v>
          </cell>
          <cell r="AN1576">
            <v>397999.99999999913</v>
          </cell>
          <cell r="AO1576">
            <v>397999.99999999913</v>
          </cell>
          <cell r="AP1576">
            <v>397999.99999999913</v>
          </cell>
          <cell r="AQ1576">
            <v>398000</v>
          </cell>
          <cell r="AT1576">
            <v>121000</v>
          </cell>
        </row>
        <row r="1577">
          <cell r="P1577" t="str">
            <v>3029</v>
          </cell>
          <cell r="X1577" t="str">
            <v>RENOVACIÓN</v>
          </cell>
          <cell r="AD1577" t="str">
            <v>X</v>
          </cell>
          <cell r="AM1577">
            <v>60500</v>
          </cell>
          <cell r="AN1577">
            <v>198999.99999999956</v>
          </cell>
          <cell r="AO1577">
            <v>198999.99999999956</v>
          </cell>
          <cell r="AP1577">
            <v>198999.99999999956</v>
          </cell>
          <cell r="AQ1577">
            <v>199000</v>
          </cell>
          <cell r="AT1577">
            <v>60500</v>
          </cell>
        </row>
        <row r="1578">
          <cell r="P1578" t="str">
            <v>3029</v>
          </cell>
          <cell r="X1578" t="str">
            <v>RENOVACIÓN</v>
          </cell>
          <cell r="AD1578" t="str">
            <v>X</v>
          </cell>
          <cell r="AM1578">
            <v>181500</v>
          </cell>
          <cell r="AN1578">
            <v>596999.9999999986</v>
          </cell>
          <cell r="AO1578">
            <v>596999.9999999986</v>
          </cell>
          <cell r="AP1578">
            <v>596999.9999999986</v>
          </cell>
          <cell r="AQ1578">
            <v>597000</v>
          </cell>
          <cell r="AT1578">
            <v>181500</v>
          </cell>
        </row>
        <row r="1579">
          <cell r="P1579" t="str">
            <v>3029</v>
          </cell>
          <cell r="X1579" t="str">
            <v>RENOVACIÓN</v>
          </cell>
          <cell r="AD1579" t="str">
            <v>X</v>
          </cell>
          <cell r="AM1579">
            <v>121000</v>
          </cell>
          <cell r="AN1579">
            <v>397999.99999999913</v>
          </cell>
          <cell r="AO1579">
            <v>397999.99999999913</v>
          </cell>
          <cell r="AP1579">
            <v>397999.99999999913</v>
          </cell>
          <cell r="AQ1579">
            <v>398000</v>
          </cell>
          <cell r="AT1579">
            <v>121000</v>
          </cell>
        </row>
        <row r="1580">
          <cell r="P1580" t="str">
            <v>3029</v>
          </cell>
          <cell r="X1580" t="str">
            <v>RENOVACIÓN</v>
          </cell>
          <cell r="AD1580" t="str">
            <v>X</v>
          </cell>
          <cell r="AM1580">
            <v>121000</v>
          </cell>
          <cell r="AN1580">
            <v>397999.99999999913</v>
          </cell>
          <cell r="AO1580">
            <v>397999.99999999913</v>
          </cell>
          <cell r="AP1580">
            <v>397999.99999999913</v>
          </cell>
          <cell r="AQ1580">
            <v>398000</v>
          </cell>
          <cell r="AT1580">
            <v>121000</v>
          </cell>
        </row>
        <row r="1581">
          <cell r="P1581" t="str">
            <v>3029</v>
          </cell>
          <cell r="X1581" t="str">
            <v>RENOVACIÓN</v>
          </cell>
          <cell r="AD1581" t="str">
            <v>X</v>
          </cell>
          <cell r="AM1581">
            <v>60500</v>
          </cell>
          <cell r="AN1581">
            <v>198999.99999999956</v>
          </cell>
          <cell r="AO1581">
            <v>198999.99999999956</v>
          </cell>
          <cell r="AP1581">
            <v>198999.99999999956</v>
          </cell>
          <cell r="AQ1581">
            <v>199000</v>
          </cell>
          <cell r="AT1581">
            <v>60500</v>
          </cell>
        </row>
        <row r="1582">
          <cell r="P1582" t="str">
            <v>3029</v>
          </cell>
          <cell r="X1582" t="str">
            <v>RENOVACIÓN</v>
          </cell>
          <cell r="AD1582" t="str">
            <v>X</v>
          </cell>
          <cell r="AM1582">
            <v>242000</v>
          </cell>
          <cell r="AN1582">
            <v>795999.99999999825</v>
          </cell>
          <cell r="AO1582">
            <v>795999.99999999825</v>
          </cell>
          <cell r="AP1582">
            <v>795999.99999999825</v>
          </cell>
          <cell r="AQ1582">
            <v>796000</v>
          </cell>
          <cell r="AT1582">
            <v>242000</v>
          </cell>
        </row>
        <row r="1583">
          <cell r="P1583" t="str">
            <v>3029</v>
          </cell>
          <cell r="X1583" t="str">
            <v>RENOVACIÓN</v>
          </cell>
          <cell r="AD1583" t="str">
            <v>X</v>
          </cell>
          <cell r="AM1583">
            <v>60500</v>
          </cell>
          <cell r="AN1583">
            <v>198999.99999999956</v>
          </cell>
          <cell r="AO1583">
            <v>198999.99999999956</v>
          </cell>
          <cell r="AP1583">
            <v>198999.99999999956</v>
          </cell>
          <cell r="AQ1583">
            <v>199000</v>
          </cell>
          <cell r="AT1583">
            <v>60500</v>
          </cell>
        </row>
        <row r="1584">
          <cell r="P1584" t="str">
            <v>3029</v>
          </cell>
          <cell r="X1584" t="str">
            <v>RENOVACIÓN</v>
          </cell>
          <cell r="AD1584" t="str">
            <v>X</v>
          </cell>
          <cell r="AM1584">
            <v>181500</v>
          </cell>
          <cell r="AN1584">
            <v>596999.9999999986</v>
          </cell>
          <cell r="AO1584">
            <v>596999.9999999986</v>
          </cell>
          <cell r="AP1584">
            <v>596999.9999999986</v>
          </cell>
          <cell r="AQ1584">
            <v>597000</v>
          </cell>
          <cell r="AT1584">
            <v>181500</v>
          </cell>
        </row>
        <row r="1585">
          <cell r="P1585" t="str">
            <v>3029</v>
          </cell>
          <cell r="X1585" t="str">
            <v>RENOVACIÓN</v>
          </cell>
          <cell r="AD1585" t="str">
            <v>X</v>
          </cell>
          <cell r="AM1585">
            <v>121000</v>
          </cell>
          <cell r="AN1585">
            <v>397999.99999999913</v>
          </cell>
          <cell r="AO1585">
            <v>397999.99999999913</v>
          </cell>
          <cell r="AP1585">
            <v>397999.99999999913</v>
          </cell>
          <cell r="AQ1585">
            <v>398000</v>
          </cell>
          <cell r="AT1585">
            <v>121000</v>
          </cell>
        </row>
        <row r="1586">
          <cell r="P1586" t="str">
            <v>3029</v>
          </cell>
          <cell r="X1586" t="str">
            <v>RENOVACIÓN</v>
          </cell>
          <cell r="AD1586" t="str">
            <v>X</v>
          </cell>
          <cell r="AM1586">
            <v>60500</v>
          </cell>
          <cell r="AN1586">
            <v>198999.99999999956</v>
          </cell>
          <cell r="AO1586">
            <v>198999.99999999956</v>
          </cell>
          <cell r="AP1586">
            <v>198999.99999999956</v>
          </cell>
          <cell r="AQ1586">
            <v>199000</v>
          </cell>
          <cell r="AT1586">
            <v>60500</v>
          </cell>
        </row>
        <row r="1587">
          <cell r="P1587" t="str">
            <v>3029</v>
          </cell>
          <cell r="X1587" t="str">
            <v>RENOVACIÓN</v>
          </cell>
          <cell r="AD1587" t="str">
            <v>X</v>
          </cell>
          <cell r="AM1587">
            <v>242000</v>
          </cell>
          <cell r="AN1587">
            <v>795999.99999999825</v>
          </cell>
          <cell r="AO1587">
            <v>795999.99999999825</v>
          </cell>
          <cell r="AP1587">
            <v>795999.99999999825</v>
          </cell>
          <cell r="AQ1587">
            <v>796000</v>
          </cell>
          <cell r="AT1587">
            <v>242000</v>
          </cell>
        </row>
        <row r="1588">
          <cell r="P1588" t="str">
            <v>3029</v>
          </cell>
          <cell r="X1588" t="str">
            <v>RENOVACIÓN</v>
          </cell>
          <cell r="AD1588" t="str">
            <v>X</v>
          </cell>
          <cell r="AM1588">
            <v>121000</v>
          </cell>
          <cell r="AN1588">
            <v>397999.99999999913</v>
          </cell>
          <cell r="AO1588">
            <v>397999.99999999913</v>
          </cell>
          <cell r="AP1588">
            <v>397999.99999999913</v>
          </cell>
          <cell r="AQ1588">
            <v>398000</v>
          </cell>
          <cell r="AT1588">
            <v>121000</v>
          </cell>
        </row>
        <row r="1589">
          <cell r="P1589" t="str">
            <v>3029</v>
          </cell>
          <cell r="X1589" t="str">
            <v>RENOVACIÓN</v>
          </cell>
          <cell r="AD1589" t="str">
            <v>X</v>
          </cell>
          <cell r="AM1589">
            <v>181500</v>
          </cell>
          <cell r="AN1589">
            <v>596999.9999999986</v>
          </cell>
          <cell r="AO1589">
            <v>596999.9999999986</v>
          </cell>
          <cell r="AP1589">
            <v>596999.9999999986</v>
          </cell>
          <cell r="AQ1589">
            <v>597000</v>
          </cell>
          <cell r="AT1589">
            <v>181500</v>
          </cell>
        </row>
        <row r="1590">
          <cell r="P1590" t="str">
            <v>3029</v>
          </cell>
          <cell r="X1590" t="str">
            <v>RENOVACIÓN</v>
          </cell>
          <cell r="AD1590" t="str">
            <v>X</v>
          </cell>
          <cell r="AM1590">
            <v>60500</v>
          </cell>
          <cell r="AN1590">
            <v>198999.99999999956</v>
          </cell>
          <cell r="AO1590">
            <v>198999.99999999956</v>
          </cell>
          <cell r="AP1590">
            <v>198999.99999999956</v>
          </cell>
          <cell r="AQ1590">
            <v>199000</v>
          </cell>
          <cell r="AT1590">
            <v>60500</v>
          </cell>
        </row>
        <row r="1591">
          <cell r="P1591" t="str">
            <v>3029</v>
          </cell>
          <cell r="X1591" t="str">
            <v>RENOVACIÓN</v>
          </cell>
          <cell r="AD1591" t="str">
            <v>X</v>
          </cell>
          <cell r="AM1591">
            <v>60500</v>
          </cell>
          <cell r="AN1591">
            <v>198999.99999999956</v>
          </cell>
          <cell r="AO1591">
            <v>198999.99999999956</v>
          </cell>
          <cell r="AP1591">
            <v>198999.99999999956</v>
          </cell>
          <cell r="AQ1591">
            <v>199000</v>
          </cell>
          <cell r="AT1591">
            <v>60500</v>
          </cell>
        </row>
        <row r="1592">
          <cell r="P1592" t="str">
            <v>0003</v>
          </cell>
          <cell r="X1592" t="str">
            <v>RENOVACIÓN</v>
          </cell>
          <cell r="AA1592" t="str">
            <v>X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T1592">
            <v>0</v>
          </cell>
        </row>
        <row r="1593">
          <cell r="P1593" t="str">
            <v>0003</v>
          </cell>
          <cell r="X1593" t="str">
            <v>RENOVACIÓN</v>
          </cell>
          <cell r="AA1593" t="str">
            <v>X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T1593">
            <v>0</v>
          </cell>
        </row>
        <row r="1594">
          <cell r="P1594" t="str">
            <v>9020</v>
          </cell>
          <cell r="X1594" t="str">
            <v>RENOVACIÓN</v>
          </cell>
          <cell r="AA1594" t="str">
            <v>X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T1594">
            <v>0</v>
          </cell>
        </row>
        <row r="1595">
          <cell r="P1595" t="str">
            <v>3009</v>
          </cell>
          <cell r="X1595" t="str">
            <v>UPGRADE</v>
          </cell>
          <cell r="AA1595" t="str">
            <v>X</v>
          </cell>
          <cell r="AM1595">
            <v>121000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T1595">
            <v>121000</v>
          </cell>
        </row>
        <row r="1596">
          <cell r="P1596" t="str">
            <v>9014</v>
          </cell>
          <cell r="X1596" t="str">
            <v>RENOVACIÓN</v>
          </cell>
          <cell r="AD1596" t="str">
            <v>X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T1596">
            <v>0</v>
          </cell>
        </row>
        <row r="1597">
          <cell r="P1597" t="str">
            <v>9014</v>
          </cell>
          <cell r="X1597" t="str">
            <v>RENOVACIÓN</v>
          </cell>
          <cell r="AD1597" t="str">
            <v>X</v>
          </cell>
          <cell r="AM1597">
            <v>242000</v>
          </cell>
          <cell r="AN1597">
            <v>242000</v>
          </cell>
          <cell r="AO1597">
            <v>242000</v>
          </cell>
          <cell r="AP1597">
            <v>0</v>
          </cell>
          <cell r="AQ1597">
            <v>0</v>
          </cell>
          <cell r="AT1597">
            <v>242000</v>
          </cell>
        </row>
        <row r="1598">
          <cell r="P1598" t="str">
            <v>9014</v>
          </cell>
          <cell r="X1598" t="str">
            <v>RENOVACIÓN</v>
          </cell>
          <cell r="AD1598" t="str">
            <v>X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T1598">
            <v>0</v>
          </cell>
        </row>
        <row r="1599">
          <cell r="P1599" t="str">
            <v>3007</v>
          </cell>
          <cell r="X1599" t="str">
            <v>UPGRADE</v>
          </cell>
          <cell r="AA1599" t="str">
            <v>X</v>
          </cell>
          <cell r="AB1599" t="str">
            <v>X</v>
          </cell>
          <cell r="AC1599" t="str">
            <v>X</v>
          </cell>
          <cell r="AD1599" t="str">
            <v>X</v>
          </cell>
          <cell r="AM1599">
            <v>1729243.5247999998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T1599">
            <v>432310.88119999995</v>
          </cell>
        </row>
        <row r="1600">
          <cell r="P1600" t="str">
            <v>4005</v>
          </cell>
          <cell r="X1600" t="str">
            <v>RENOVACIÓN</v>
          </cell>
          <cell r="AC1600" t="str">
            <v>X</v>
          </cell>
          <cell r="AM1600">
            <v>182970</v>
          </cell>
          <cell r="AN1600">
            <v>453737.21635</v>
          </cell>
          <cell r="AO1600">
            <v>453737.21635</v>
          </cell>
          <cell r="AP1600">
            <v>453737.21635</v>
          </cell>
          <cell r="AQ1600">
            <v>270767.21999999997</v>
          </cell>
          <cell r="AT1600">
            <v>182970</v>
          </cell>
        </row>
        <row r="1601">
          <cell r="P1601" t="str">
            <v>4002</v>
          </cell>
          <cell r="X1601" t="str">
            <v>UPGRADE</v>
          </cell>
          <cell r="AD1601" t="str">
            <v>X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T1601">
            <v>0</v>
          </cell>
        </row>
        <row r="1602">
          <cell r="P1602" t="str">
            <v>4002</v>
          </cell>
          <cell r="X1602" t="str">
            <v>UPGRADE</v>
          </cell>
          <cell r="AB1602" t="str">
            <v>X</v>
          </cell>
          <cell r="AC1602" t="str">
            <v>X</v>
          </cell>
          <cell r="AD1602" t="str">
            <v>X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T1602">
            <v>0</v>
          </cell>
        </row>
        <row r="1603">
          <cell r="P1603" t="str">
            <v>9020</v>
          </cell>
          <cell r="X1603" t="str">
            <v>RENOVACIÓN</v>
          </cell>
          <cell r="AA1603" t="str">
            <v>X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T1603">
            <v>0</v>
          </cell>
        </row>
        <row r="1604">
          <cell r="P1604" t="str">
            <v>4035</v>
          </cell>
          <cell r="X1604" t="str">
            <v>RENOVACIÓN</v>
          </cell>
          <cell r="AA1604" t="str">
            <v>X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T1604">
            <v>0</v>
          </cell>
        </row>
        <row r="1605">
          <cell r="P1605" t="str">
            <v>3005</v>
          </cell>
          <cell r="X1605" t="str">
            <v>RENOVACIÓN</v>
          </cell>
          <cell r="AD1605" t="str">
            <v>X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T1605">
            <v>0</v>
          </cell>
        </row>
        <row r="1606">
          <cell r="P1606" t="str">
            <v>4002</v>
          </cell>
          <cell r="X1606" t="str">
            <v>UPGRADE</v>
          </cell>
          <cell r="AC1606" t="str">
            <v>X</v>
          </cell>
          <cell r="AM1606">
            <v>348177.5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T1606">
            <v>348177.5</v>
          </cell>
        </row>
        <row r="1607">
          <cell r="P1607" t="str">
            <v>0001</v>
          </cell>
          <cell r="X1607" t="str">
            <v>UPGRADE</v>
          </cell>
          <cell r="AA1607" t="str">
            <v>X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T1607">
            <v>0</v>
          </cell>
        </row>
        <row r="1608">
          <cell r="P1608" t="str">
            <v>3004</v>
          </cell>
          <cell r="X1608" t="str">
            <v>RENOVACIÓN</v>
          </cell>
          <cell r="AA1608" t="str">
            <v>X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T1608">
            <v>0</v>
          </cell>
        </row>
        <row r="1609">
          <cell r="P1609" t="str">
            <v>0005</v>
          </cell>
          <cell r="X1609" t="str">
            <v>RENOVACIÓN</v>
          </cell>
          <cell r="AA1609" t="str">
            <v>X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T1609">
            <v>0</v>
          </cell>
        </row>
        <row r="1610">
          <cell r="P1610" t="str">
            <v>0001</v>
          </cell>
          <cell r="X1610" t="str">
            <v>RENOVACIÓN</v>
          </cell>
          <cell r="AC1610" t="str">
            <v>X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T1610">
            <v>0</v>
          </cell>
        </row>
        <row r="1611">
          <cell r="P1611" t="str">
            <v>4002</v>
          </cell>
          <cell r="X1611" t="str">
            <v>UPGRADE</v>
          </cell>
          <cell r="AD1611" t="str">
            <v>X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T1611">
            <v>0</v>
          </cell>
        </row>
        <row r="1612">
          <cell r="P1612" t="str">
            <v>4002</v>
          </cell>
          <cell r="X1612" t="str">
            <v>UPGRADE</v>
          </cell>
          <cell r="AD1612" t="str">
            <v>X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T1612">
            <v>0</v>
          </cell>
        </row>
        <row r="1613">
          <cell r="P1613" t="str">
            <v>4002</v>
          </cell>
          <cell r="X1613" t="str">
            <v>UPGRADE</v>
          </cell>
          <cell r="AC1613" t="str">
            <v>X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T1613">
            <v>0</v>
          </cell>
        </row>
        <row r="1614">
          <cell r="P1614" t="str">
            <v>9012</v>
          </cell>
          <cell r="X1614" t="str">
            <v>RENOVACIÓN</v>
          </cell>
          <cell r="AA1614" t="str">
            <v>X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T1614">
            <v>0</v>
          </cell>
        </row>
        <row r="1615">
          <cell r="P1615" t="str">
            <v>4003</v>
          </cell>
          <cell r="X1615" t="str">
            <v>UPGRADE</v>
          </cell>
          <cell r="AA1615" t="str">
            <v>X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T1615">
            <v>0</v>
          </cell>
        </row>
        <row r="1616">
          <cell r="P1616" t="str">
            <v>4003</v>
          </cell>
          <cell r="X1616" t="str">
            <v>UPGRADE</v>
          </cell>
          <cell r="AA1616" t="str">
            <v>X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T1616">
            <v>0</v>
          </cell>
        </row>
        <row r="1617">
          <cell r="P1617" t="str">
            <v>3014</v>
          </cell>
          <cell r="X1617" t="str">
            <v>UPGRADE</v>
          </cell>
          <cell r="AA1617" t="str">
            <v>X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T1617">
            <v>0</v>
          </cell>
        </row>
        <row r="1618">
          <cell r="P1618" t="str">
            <v>0001</v>
          </cell>
          <cell r="X1618" t="str">
            <v>RENOVACIÓN</v>
          </cell>
          <cell r="AB1618" t="str">
            <v>X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T1618">
            <v>0</v>
          </cell>
        </row>
        <row r="1619">
          <cell r="P1619" t="str">
            <v>4012</v>
          </cell>
          <cell r="AA1619" t="str">
            <v>X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T1619">
            <v>0</v>
          </cell>
        </row>
        <row r="1620">
          <cell r="P1620" t="str">
            <v>0001</v>
          </cell>
          <cell r="X1620" t="str">
            <v>UPGRADE</v>
          </cell>
          <cell r="AA1620" t="str">
            <v>X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T1620">
            <v>0</v>
          </cell>
        </row>
        <row r="1621">
          <cell r="P1621" t="str">
            <v>4002</v>
          </cell>
          <cell r="X1621" t="str">
            <v>UPGRADE</v>
          </cell>
          <cell r="AB1621" t="str">
            <v>X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T1621">
            <v>0</v>
          </cell>
        </row>
        <row r="1622">
          <cell r="P1622" t="str">
            <v>4005</v>
          </cell>
          <cell r="X1622" t="str">
            <v>RENOVACIÓN</v>
          </cell>
          <cell r="AC1622" t="str">
            <v>X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T1622">
            <v>0</v>
          </cell>
        </row>
        <row r="1623">
          <cell r="P1623" t="str">
            <v>4002</v>
          </cell>
          <cell r="X1623" t="str">
            <v>UPGRADE</v>
          </cell>
          <cell r="AD1623" t="str">
            <v>X</v>
          </cell>
          <cell r="AM1623">
            <v>985260.60159999994</v>
          </cell>
          <cell r="AN1623">
            <v>985260.60159999994</v>
          </cell>
          <cell r="AO1623">
            <v>484292.38439999998</v>
          </cell>
          <cell r="AP1623">
            <v>0</v>
          </cell>
          <cell r="AQ1623">
            <v>0</v>
          </cell>
          <cell r="AT1623">
            <v>985260.60159999994</v>
          </cell>
        </row>
        <row r="1624">
          <cell r="P1624" t="str">
            <v>0019</v>
          </cell>
          <cell r="X1624" t="str">
            <v>UPGRADE</v>
          </cell>
          <cell r="AA1624" t="str">
            <v>X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T1624">
            <v>0</v>
          </cell>
        </row>
        <row r="1625">
          <cell r="P1625" t="str">
            <v>3007</v>
          </cell>
          <cell r="X1625" t="str">
            <v>UPGRADE</v>
          </cell>
          <cell r="AD1625" t="str">
            <v>X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T1625">
            <v>0</v>
          </cell>
        </row>
        <row r="1626">
          <cell r="P1626" t="str">
            <v>3008</v>
          </cell>
          <cell r="X1626" t="str">
            <v>RENOVACIÓN</v>
          </cell>
          <cell r="AA1626" t="str">
            <v>X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T1626">
            <v>0</v>
          </cell>
        </row>
        <row r="1627">
          <cell r="P1627" t="str">
            <v>4002</v>
          </cell>
          <cell r="X1627" t="str">
            <v>UPGRADE</v>
          </cell>
          <cell r="AD1627" t="str">
            <v>X</v>
          </cell>
          <cell r="AM1627">
            <v>0</v>
          </cell>
          <cell r="AN1627">
            <v>730446.75</v>
          </cell>
          <cell r="AO1627">
            <v>730446.75</v>
          </cell>
          <cell r="AP1627">
            <v>730446.75</v>
          </cell>
          <cell r="AQ1627">
            <v>730446.75</v>
          </cell>
          <cell r="AT1627">
            <v>0</v>
          </cell>
        </row>
        <row r="1628">
          <cell r="P1628" t="str">
            <v>9013</v>
          </cell>
          <cell r="X1628" t="str">
            <v>RENOVACIÓN</v>
          </cell>
          <cell r="AD1628" t="str">
            <v>X</v>
          </cell>
          <cell r="AM1628">
            <v>401090</v>
          </cell>
          <cell r="AN1628">
            <v>0</v>
          </cell>
          <cell r="AO1628">
            <v>485318.89999999997</v>
          </cell>
          <cell r="AP1628">
            <v>242653.4</v>
          </cell>
          <cell r="AQ1628">
            <v>270882.3</v>
          </cell>
          <cell r="AT1628">
            <v>401090</v>
          </cell>
        </row>
        <row r="1629">
          <cell r="P1629" t="str">
            <v>9013</v>
          </cell>
          <cell r="X1629" t="str">
            <v>RENOVACIÓN</v>
          </cell>
          <cell r="AD1629" t="str">
            <v>X</v>
          </cell>
          <cell r="AM1629">
            <v>0</v>
          </cell>
          <cell r="AN1629">
            <v>3375776.9792999998</v>
          </cell>
          <cell r="AO1629">
            <v>2531832.7344749998</v>
          </cell>
          <cell r="AP1629">
            <v>4219721.22</v>
          </cell>
          <cell r="AQ1629">
            <v>0</v>
          </cell>
          <cell r="AT1629">
            <v>0</v>
          </cell>
        </row>
        <row r="1630">
          <cell r="P1630" t="str">
            <v>4002</v>
          </cell>
          <cell r="X1630" t="str">
            <v>UPGRADE</v>
          </cell>
          <cell r="AD1630" t="str">
            <v>X</v>
          </cell>
          <cell r="AM1630">
            <v>703481.9</v>
          </cell>
          <cell r="AN1630">
            <v>0</v>
          </cell>
          <cell r="AO1630">
            <v>703481.9</v>
          </cell>
          <cell r="AP1630">
            <v>351747</v>
          </cell>
          <cell r="AQ1630">
            <v>0</v>
          </cell>
          <cell r="AT1630">
            <v>703481.9</v>
          </cell>
        </row>
        <row r="1631">
          <cell r="P1631" t="str">
            <v>9013</v>
          </cell>
          <cell r="X1631" t="str">
            <v>RENOVACIÓN</v>
          </cell>
          <cell r="AD1631" t="str">
            <v>X</v>
          </cell>
          <cell r="AM1631">
            <v>0</v>
          </cell>
          <cell r="AN1631">
            <v>2097797.5699999998</v>
          </cell>
          <cell r="AO1631">
            <v>4195595.1399999997</v>
          </cell>
          <cell r="AP1631">
            <v>0</v>
          </cell>
          <cell r="AQ1631">
            <v>0</v>
          </cell>
          <cell r="AT1631">
            <v>0</v>
          </cell>
        </row>
        <row r="1632">
          <cell r="P1632" t="str">
            <v>4005</v>
          </cell>
          <cell r="X1632" t="str">
            <v>RENOVACIÓN</v>
          </cell>
          <cell r="AC1632" t="str">
            <v>X</v>
          </cell>
          <cell r="AM1632">
            <v>0</v>
          </cell>
          <cell r="AN1632">
            <v>363000</v>
          </cell>
          <cell r="AO1632">
            <v>1270500</v>
          </cell>
          <cell r="AP1632">
            <v>0</v>
          </cell>
          <cell r="AQ1632">
            <v>0</v>
          </cell>
          <cell r="AT1632">
            <v>0</v>
          </cell>
        </row>
        <row r="1633">
          <cell r="P1633" t="str">
            <v>4001</v>
          </cell>
          <cell r="X1633" t="str">
            <v>RENOVACIÓN</v>
          </cell>
          <cell r="AB1633" t="str">
            <v>X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T1633">
            <v>0</v>
          </cell>
        </row>
        <row r="1634">
          <cell r="P1634" t="str">
            <v>0009</v>
          </cell>
          <cell r="X1634" t="str">
            <v>N/A</v>
          </cell>
          <cell r="AE1634" t="str">
            <v>X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T1634">
            <v>0</v>
          </cell>
        </row>
        <row r="1635">
          <cell r="P1635" t="str">
            <v>4035</v>
          </cell>
          <cell r="X1635" t="str">
            <v>RENOVACIÓN</v>
          </cell>
          <cell r="AA1635" t="str">
            <v>X</v>
          </cell>
          <cell r="AM1635">
            <v>644030</v>
          </cell>
          <cell r="AN1635">
            <v>6000000</v>
          </cell>
          <cell r="AO1635">
            <v>20054000.000000045</v>
          </cell>
          <cell r="AP1635">
            <v>20870329.100000001</v>
          </cell>
          <cell r="AQ1635">
            <v>22000000</v>
          </cell>
          <cell r="AT1635">
            <v>644030</v>
          </cell>
        </row>
        <row r="1636">
          <cell r="P1636" t="str">
            <v>0008</v>
          </cell>
          <cell r="X1636" t="str">
            <v>N/A</v>
          </cell>
          <cell r="AE1636" t="str">
            <v>X</v>
          </cell>
          <cell r="AM1636">
            <v>0</v>
          </cell>
          <cell r="AN1636">
            <v>0</v>
          </cell>
          <cell r="AO1636">
            <v>0</v>
          </cell>
          <cell r="AP1636">
            <v>38900.749799999998</v>
          </cell>
          <cell r="AQ1636">
            <v>0</v>
          </cell>
          <cell r="AT1636">
            <v>0</v>
          </cell>
        </row>
        <row r="1637">
          <cell r="P1637" t="str">
            <v>4002</v>
          </cell>
          <cell r="X1637" t="str">
            <v>UPGRADE</v>
          </cell>
          <cell r="AD1637" t="str">
            <v>X</v>
          </cell>
          <cell r="AM1637">
            <v>2097801.1999999997</v>
          </cell>
          <cell r="AN1637">
            <v>2097801.1999999997</v>
          </cell>
          <cell r="AO1637">
            <v>1398530.0999999999</v>
          </cell>
          <cell r="AP1637">
            <v>0</v>
          </cell>
          <cell r="AQ1637">
            <v>0</v>
          </cell>
          <cell r="AT1637">
            <v>2097801.1999999997</v>
          </cell>
        </row>
        <row r="1638">
          <cell r="P1638" t="str">
            <v>4002</v>
          </cell>
          <cell r="X1638" t="str">
            <v>UPGRADE</v>
          </cell>
          <cell r="AD1638" t="str">
            <v>X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T1638">
            <v>0</v>
          </cell>
        </row>
        <row r="1639">
          <cell r="P1639" t="str">
            <v>4002</v>
          </cell>
          <cell r="X1639" t="str">
            <v>UPGRADE</v>
          </cell>
          <cell r="AD1639" t="str">
            <v>X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T1639">
            <v>0</v>
          </cell>
        </row>
        <row r="1640">
          <cell r="P1640" t="str">
            <v>4002</v>
          </cell>
          <cell r="X1640" t="str">
            <v>UPGRADE</v>
          </cell>
          <cell r="AD1640" t="str">
            <v>X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T1640">
            <v>0</v>
          </cell>
        </row>
        <row r="1641">
          <cell r="P1641" t="str">
            <v>4002</v>
          </cell>
          <cell r="X1641" t="str">
            <v>UPGRADE</v>
          </cell>
          <cell r="AD1641" t="str">
            <v>X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T1641">
            <v>0</v>
          </cell>
        </row>
        <row r="1642">
          <cell r="P1642" t="str">
            <v>0001</v>
          </cell>
          <cell r="X1642" t="str">
            <v>RENOVACIÓN</v>
          </cell>
          <cell r="AA1642" t="str">
            <v>X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T1642">
            <v>0</v>
          </cell>
        </row>
        <row r="1643">
          <cell r="P1643" t="str">
            <v>0001</v>
          </cell>
          <cell r="X1643" t="str">
            <v>RENOVACIÓN</v>
          </cell>
          <cell r="AA1643" t="str">
            <v>X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T1643">
            <v>0</v>
          </cell>
        </row>
        <row r="1644">
          <cell r="P1644" t="str">
            <v>0001</v>
          </cell>
          <cell r="X1644" t="str">
            <v>UPGRADE</v>
          </cell>
          <cell r="AA1644" t="str">
            <v>X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T1644">
            <v>0</v>
          </cell>
        </row>
        <row r="1645">
          <cell r="P1645" t="str">
            <v>3007</v>
          </cell>
          <cell r="X1645" t="str">
            <v>UPGRADE</v>
          </cell>
          <cell r="AD1645" t="str">
            <v>X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T1645">
            <v>0</v>
          </cell>
        </row>
        <row r="1646">
          <cell r="P1646" t="str">
            <v>0003</v>
          </cell>
          <cell r="X1646" t="str">
            <v>N/A</v>
          </cell>
          <cell r="AA1646" t="str">
            <v>X</v>
          </cell>
          <cell r="AB1646" t="str">
            <v>X</v>
          </cell>
          <cell r="AC1646" t="str">
            <v>X</v>
          </cell>
          <cell r="AD1646" t="str">
            <v>X</v>
          </cell>
          <cell r="AE1646" t="str">
            <v>X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T1646">
            <v>0</v>
          </cell>
        </row>
        <row r="1647">
          <cell r="P1647" t="str">
            <v>0003</v>
          </cell>
          <cell r="X1647" t="str">
            <v>N/A</v>
          </cell>
          <cell r="AE1647" t="str">
            <v>X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T1647">
            <v>0</v>
          </cell>
        </row>
        <row r="1648">
          <cell r="P1648" t="str">
            <v>0003</v>
          </cell>
          <cell r="X1648" t="str">
            <v>N/A</v>
          </cell>
          <cell r="AE1648" t="str">
            <v>X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T1648">
            <v>0</v>
          </cell>
        </row>
        <row r="1649">
          <cell r="P1649" t="str">
            <v>0010</v>
          </cell>
          <cell r="X1649" t="str">
            <v>RENOVACIÓN</v>
          </cell>
          <cell r="AD1649" t="str">
            <v>X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T1649">
            <v>0</v>
          </cell>
        </row>
        <row r="1650">
          <cell r="P1650" t="str">
            <v>0010</v>
          </cell>
          <cell r="X1650" t="str">
            <v>RENOVACIÓN</v>
          </cell>
          <cell r="AD1650" t="str">
            <v>X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T1650">
            <v>0</v>
          </cell>
        </row>
        <row r="1651">
          <cell r="P1651" t="str">
            <v>0010</v>
          </cell>
          <cell r="X1651" t="str">
            <v>RENOVACIÓN</v>
          </cell>
          <cell r="AD1651" t="str">
            <v>X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T1651">
            <v>0</v>
          </cell>
        </row>
        <row r="1652">
          <cell r="P1652" t="str">
            <v>0010</v>
          </cell>
          <cell r="X1652" t="str">
            <v>RENOVACIÓN</v>
          </cell>
          <cell r="AD1652" t="str">
            <v>X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T1652">
            <v>0</v>
          </cell>
        </row>
        <row r="1653">
          <cell r="P1653" t="str">
            <v>0010</v>
          </cell>
          <cell r="X1653" t="str">
            <v>RENOVACIÓN</v>
          </cell>
          <cell r="AD1653" t="str">
            <v>X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T1653">
            <v>0</v>
          </cell>
        </row>
        <row r="1654">
          <cell r="P1654" t="str">
            <v>0010</v>
          </cell>
          <cell r="X1654" t="str">
            <v>RENOVACIÓN</v>
          </cell>
          <cell r="AD1654" t="str">
            <v>X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T1654">
            <v>0</v>
          </cell>
        </row>
        <row r="1655">
          <cell r="P1655" t="str">
            <v>0010</v>
          </cell>
          <cell r="X1655" t="str">
            <v>RENOVACIÓN</v>
          </cell>
          <cell r="AD1655" t="str">
            <v>X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T1655">
            <v>0</v>
          </cell>
        </row>
        <row r="1656">
          <cell r="P1656" t="str">
            <v>0010</v>
          </cell>
          <cell r="X1656" t="str">
            <v>RENOVACIÓN</v>
          </cell>
          <cell r="AD1656" t="str">
            <v>X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T1656">
            <v>0</v>
          </cell>
        </row>
        <row r="1657">
          <cell r="P1657" t="str">
            <v>0010</v>
          </cell>
          <cell r="X1657" t="str">
            <v>RENOVACIÓN</v>
          </cell>
          <cell r="AD1657" t="str">
            <v>X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T1657">
            <v>0</v>
          </cell>
        </row>
        <row r="1658">
          <cell r="P1658" t="str">
            <v>0010</v>
          </cell>
          <cell r="X1658" t="str">
            <v>RENOVACIÓN</v>
          </cell>
          <cell r="AD1658" t="str">
            <v>X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T1658">
            <v>0</v>
          </cell>
        </row>
        <row r="1659">
          <cell r="P1659" t="str">
            <v>0010</v>
          </cell>
          <cell r="X1659" t="str">
            <v>RENOVACIÓN</v>
          </cell>
          <cell r="AD1659" t="str">
            <v>X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T1659">
            <v>0</v>
          </cell>
        </row>
        <row r="1660">
          <cell r="P1660" t="str">
            <v>0010</v>
          </cell>
          <cell r="X1660" t="str">
            <v>RENOVACIÓN</v>
          </cell>
          <cell r="AD1660" t="str">
            <v>X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T1660">
            <v>0</v>
          </cell>
        </row>
        <row r="1661">
          <cell r="P1661" t="str">
            <v>0010</v>
          </cell>
          <cell r="X1661" t="str">
            <v>RENOVACIÓN</v>
          </cell>
          <cell r="AD1661" t="str">
            <v>X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T1661">
            <v>0</v>
          </cell>
        </row>
        <row r="1662">
          <cell r="P1662" t="str">
            <v>0010</v>
          </cell>
          <cell r="X1662" t="str">
            <v>RENOVACIÓN</v>
          </cell>
          <cell r="AD1662" t="str">
            <v>X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T1662">
            <v>0</v>
          </cell>
        </row>
        <row r="1663">
          <cell r="P1663" t="str">
            <v>0010</v>
          </cell>
          <cell r="X1663" t="str">
            <v>RENOVACIÓN</v>
          </cell>
          <cell r="AD1663" t="str">
            <v>X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T1663">
            <v>0</v>
          </cell>
        </row>
        <row r="1664">
          <cell r="P1664" t="str">
            <v>0010</v>
          </cell>
          <cell r="X1664" t="str">
            <v>RENOVACIÓN</v>
          </cell>
          <cell r="AD1664" t="str">
            <v>X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T1664">
            <v>0</v>
          </cell>
        </row>
        <row r="1665">
          <cell r="P1665" t="str">
            <v>0010</v>
          </cell>
          <cell r="X1665" t="str">
            <v>RENOVACIÓN</v>
          </cell>
          <cell r="AD1665" t="str">
            <v>X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T1665">
            <v>0</v>
          </cell>
        </row>
        <row r="1666">
          <cell r="P1666" t="str">
            <v>0010</v>
          </cell>
          <cell r="X1666" t="str">
            <v>RENOVACIÓN</v>
          </cell>
          <cell r="AD1666" t="str">
            <v>X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T1666">
            <v>0</v>
          </cell>
        </row>
        <row r="1667">
          <cell r="P1667" t="str">
            <v>0010</v>
          </cell>
          <cell r="X1667" t="str">
            <v>RENOVACIÓN</v>
          </cell>
          <cell r="AD1667" t="str">
            <v>X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T1667">
            <v>0</v>
          </cell>
        </row>
        <row r="1668">
          <cell r="P1668" t="str">
            <v>0010</v>
          </cell>
          <cell r="X1668" t="str">
            <v>RENOVACIÓN</v>
          </cell>
          <cell r="AD1668" t="str">
            <v>X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T1668">
            <v>0</v>
          </cell>
        </row>
        <row r="1669">
          <cell r="P1669" t="str">
            <v>0010</v>
          </cell>
          <cell r="X1669" t="str">
            <v>RENOVACIÓN</v>
          </cell>
          <cell r="AD1669" t="str">
            <v>X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T1669">
            <v>0</v>
          </cell>
        </row>
        <row r="1670">
          <cell r="P1670" t="str">
            <v>0010</v>
          </cell>
          <cell r="X1670" t="str">
            <v>RENOVACIÓN</v>
          </cell>
          <cell r="AD1670" t="str">
            <v>X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T1670">
            <v>0</v>
          </cell>
        </row>
        <row r="1671">
          <cell r="P1671" t="str">
            <v>0010</v>
          </cell>
          <cell r="X1671" t="str">
            <v>RENOVACIÓN</v>
          </cell>
          <cell r="AD1671" t="str">
            <v>X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T1671">
            <v>0</v>
          </cell>
        </row>
        <row r="1672">
          <cell r="P1672" t="str">
            <v>0010</v>
          </cell>
          <cell r="X1672" t="str">
            <v>RENOVACIÓN</v>
          </cell>
          <cell r="AD1672" t="str">
            <v>X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T1672">
            <v>0</v>
          </cell>
        </row>
        <row r="1673">
          <cell r="P1673" t="str">
            <v>0010</v>
          </cell>
          <cell r="X1673" t="str">
            <v>RENOVACIÓN</v>
          </cell>
          <cell r="AD1673" t="str">
            <v>X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T1673">
            <v>0</v>
          </cell>
        </row>
        <row r="1674">
          <cell r="P1674" t="str">
            <v>0010</v>
          </cell>
          <cell r="X1674" t="str">
            <v>RENOVACIÓN</v>
          </cell>
          <cell r="AD1674" t="str">
            <v>X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T1674">
            <v>0</v>
          </cell>
        </row>
        <row r="1675">
          <cell r="P1675" t="str">
            <v>0010</v>
          </cell>
          <cell r="X1675" t="str">
            <v>RENOVACIÓN</v>
          </cell>
          <cell r="AD1675" t="str">
            <v>X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T1675">
            <v>0</v>
          </cell>
        </row>
        <row r="1676">
          <cell r="P1676" t="str">
            <v>0010</v>
          </cell>
          <cell r="X1676" t="str">
            <v>RENOVACIÓN</v>
          </cell>
          <cell r="AD1676" t="str">
            <v>X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T1676">
            <v>0</v>
          </cell>
        </row>
        <row r="1677">
          <cell r="P1677" t="str">
            <v>0010</v>
          </cell>
          <cell r="X1677" t="str">
            <v>RENOVACIÓN</v>
          </cell>
          <cell r="AD1677" t="str">
            <v>X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T1677">
            <v>0</v>
          </cell>
        </row>
        <row r="1678">
          <cell r="P1678" t="str">
            <v>0010</v>
          </cell>
          <cell r="X1678" t="str">
            <v>RENOVACIÓN</v>
          </cell>
          <cell r="AD1678" t="str">
            <v>X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T1678">
            <v>0</v>
          </cell>
        </row>
        <row r="1679">
          <cell r="P1679" t="str">
            <v>0010</v>
          </cell>
          <cell r="X1679" t="str">
            <v>RENOVACIÓN</v>
          </cell>
          <cell r="AD1679" t="str">
            <v>X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T1679">
            <v>0</v>
          </cell>
        </row>
        <row r="1680">
          <cell r="P1680" t="str">
            <v>0010</v>
          </cell>
          <cell r="X1680" t="str">
            <v>RENOVACIÓN</v>
          </cell>
          <cell r="AD1680" t="str">
            <v>X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T1680">
            <v>0</v>
          </cell>
        </row>
        <row r="1681">
          <cell r="P1681" t="str">
            <v>0010</v>
          </cell>
          <cell r="X1681" t="str">
            <v>RENOVACIÓN</v>
          </cell>
          <cell r="AD1681" t="str">
            <v>X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T1681">
            <v>0</v>
          </cell>
        </row>
        <row r="1682">
          <cell r="P1682" t="str">
            <v>0010</v>
          </cell>
          <cell r="X1682" t="str">
            <v>RENOVACIÓN</v>
          </cell>
          <cell r="AD1682" t="str">
            <v>X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T1682">
            <v>0</v>
          </cell>
        </row>
        <row r="1683">
          <cell r="P1683" t="str">
            <v>0010</v>
          </cell>
          <cell r="X1683" t="str">
            <v>RENOVACIÓN</v>
          </cell>
          <cell r="AD1683" t="str">
            <v>X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T1683">
            <v>0</v>
          </cell>
        </row>
        <row r="1684">
          <cell r="P1684" t="str">
            <v>0010</v>
          </cell>
          <cell r="X1684" t="str">
            <v>RENOVACIÓN</v>
          </cell>
          <cell r="AD1684" t="str">
            <v>X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T1684">
            <v>0</v>
          </cell>
        </row>
        <row r="1685">
          <cell r="P1685" t="str">
            <v>0010</v>
          </cell>
          <cell r="X1685" t="str">
            <v>RENOVACIÓN</v>
          </cell>
          <cell r="AD1685" t="str">
            <v>X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T1685">
            <v>0</v>
          </cell>
        </row>
        <row r="1686">
          <cell r="P1686" t="str">
            <v>0010</v>
          </cell>
          <cell r="X1686" t="str">
            <v>RENOVACIÓN</v>
          </cell>
          <cell r="AD1686" t="str">
            <v>X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T1686">
            <v>0</v>
          </cell>
        </row>
        <row r="1687">
          <cell r="P1687" t="str">
            <v>0010</v>
          </cell>
          <cell r="X1687" t="str">
            <v>RENOVACIÓN</v>
          </cell>
          <cell r="AD1687" t="str">
            <v>X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T1687">
            <v>0</v>
          </cell>
        </row>
        <row r="1688">
          <cell r="P1688" t="str">
            <v>0010</v>
          </cell>
          <cell r="X1688" t="str">
            <v>RENOVACIÓN</v>
          </cell>
          <cell r="AD1688" t="str">
            <v>X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T1688">
            <v>0</v>
          </cell>
        </row>
        <row r="1689">
          <cell r="P1689" t="str">
            <v>0010</v>
          </cell>
          <cell r="X1689" t="str">
            <v>RENOVACIÓN</v>
          </cell>
          <cell r="AD1689" t="str">
            <v>X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T1689">
            <v>0</v>
          </cell>
        </row>
        <row r="1690">
          <cell r="P1690" t="str">
            <v>0010</v>
          </cell>
          <cell r="X1690" t="str">
            <v>RENOVACIÓN</v>
          </cell>
          <cell r="AD1690" t="str">
            <v>X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T1690">
            <v>0</v>
          </cell>
        </row>
        <row r="1691">
          <cell r="P1691" t="str">
            <v>0010</v>
          </cell>
          <cell r="X1691" t="str">
            <v>RENOVACIÓN</v>
          </cell>
          <cell r="AD1691" t="str">
            <v>X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T1691">
            <v>0</v>
          </cell>
        </row>
        <row r="1692">
          <cell r="P1692" t="str">
            <v>0010</v>
          </cell>
          <cell r="X1692" t="str">
            <v>RENOVACIÓN</v>
          </cell>
          <cell r="AD1692" t="str">
            <v>X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T1692">
            <v>0</v>
          </cell>
        </row>
        <row r="1693">
          <cell r="P1693" t="str">
            <v>0010</v>
          </cell>
          <cell r="X1693" t="str">
            <v>RENOVACIÓN</v>
          </cell>
          <cell r="AD1693" t="str">
            <v>X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T1693">
            <v>0</v>
          </cell>
        </row>
        <row r="1694">
          <cell r="P1694" t="str">
            <v>0010</v>
          </cell>
          <cell r="X1694" t="str">
            <v>RENOVACIÓN</v>
          </cell>
          <cell r="AD1694" t="str">
            <v>X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T1694">
            <v>0</v>
          </cell>
        </row>
        <row r="1695">
          <cell r="P1695" t="str">
            <v>0010</v>
          </cell>
          <cell r="X1695" t="str">
            <v>RENOVACIÓN</v>
          </cell>
          <cell r="AD1695" t="str">
            <v>X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T1695">
            <v>0</v>
          </cell>
        </row>
        <row r="1696">
          <cell r="P1696" t="str">
            <v>0010</v>
          </cell>
          <cell r="X1696" t="str">
            <v>RENOVACIÓN</v>
          </cell>
          <cell r="AD1696" t="str">
            <v>X</v>
          </cell>
          <cell r="AM1696">
            <v>615422.22250000015</v>
          </cell>
          <cell r="AN1696">
            <v>2609962.6322999997</v>
          </cell>
          <cell r="AO1696">
            <v>0</v>
          </cell>
          <cell r="AP1696">
            <v>1540</v>
          </cell>
          <cell r="AQ1696">
            <v>1998460</v>
          </cell>
          <cell r="AT1696">
            <v>615422.22250000015</v>
          </cell>
        </row>
        <row r="1697">
          <cell r="P1697" t="str">
            <v>9020</v>
          </cell>
          <cell r="X1697" t="str">
            <v>N/A</v>
          </cell>
          <cell r="AE1697" t="str">
            <v>X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T1697">
            <v>0</v>
          </cell>
        </row>
        <row r="1698">
          <cell r="P1698" t="str">
            <v>0009</v>
          </cell>
          <cell r="X1698" t="str">
            <v>N/A</v>
          </cell>
          <cell r="AE1698" t="str">
            <v>X</v>
          </cell>
          <cell r="AM1698">
            <v>242000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T1698">
            <v>242000</v>
          </cell>
        </row>
        <row r="1699">
          <cell r="P1699" t="str">
            <v>0009</v>
          </cell>
          <cell r="X1699" t="str">
            <v>N/A</v>
          </cell>
          <cell r="AE1699" t="str">
            <v>X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T1699">
            <v>0</v>
          </cell>
        </row>
        <row r="1700">
          <cell r="P1700" t="str">
            <v>0009</v>
          </cell>
          <cell r="X1700" t="str">
            <v>N/A</v>
          </cell>
          <cell r="AE1700" t="str">
            <v>X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T1700">
            <v>0</v>
          </cell>
        </row>
        <row r="1701">
          <cell r="P1701" t="str">
            <v>0009</v>
          </cell>
          <cell r="X1701" t="str">
            <v>N/A</v>
          </cell>
          <cell r="AE1701" t="str">
            <v>X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T1701">
            <v>0</v>
          </cell>
        </row>
        <row r="1702">
          <cell r="P1702" t="str">
            <v>0009</v>
          </cell>
          <cell r="X1702" t="str">
            <v>N/A</v>
          </cell>
          <cell r="AE1702" t="str">
            <v>X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T1702">
            <v>0</v>
          </cell>
        </row>
        <row r="1703">
          <cell r="P1703" t="str">
            <v>3007</v>
          </cell>
          <cell r="X1703" t="str">
            <v>RENOVACIÓN</v>
          </cell>
          <cell r="AB1703" t="str">
            <v>X</v>
          </cell>
          <cell r="AM1703">
            <v>0</v>
          </cell>
          <cell r="AN1703">
            <v>24542.581249999999</v>
          </cell>
          <cell r="AO1703">
            <v>24542.581249999999</v>
          </cell>
          <cell r="AP1703">
            <v>24542.581249999999</v>
          </cell>
          <cell r="AQ1703">
            <v>24542.581249999999</v>
          </cell>
          <cell r="AT1703">
            <v>0</v>
          </cell>
        </row>
        <row r="1704">
          <cell r="P1704" t="str">
            <v>3007</v>
          </cell>
          <cell r="X1704" t="str">
            <v>RENOVACIÓN</v>
          </cell>
          <cell r="AD1704" t="str">
            <v>X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T1704">
            <v>0</v>
          </cell>
        </row>
        <row r="1705">
          <cell r="P1705" t="str">
            <v>4002</v>
          </cell>
          <cell r="X1705" t="str">
            <v>RENOVACIÓN</v>
          </cell>
          <cell r="AC1705" t="str">
            <v>X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T1705">
            <v>0</v>
          </cell>
        </row>
        <row r="1706">
          <cell r="P1706" t="str">
            <v>4005</v>
          </cell>
          <cell r="X1706" t="str">
            <v>RENOVACIÓN</v>
          </cell>
          <cell r="AC1706" t="str">
            <v>X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T1706">
            <v>0</v>
          </cell>
        </row>
        <row r="1707">
          <cell r="P1707" t="str">
            <v>4005</v>
          </cell>
          <cell r="X1707" t="str">
            <v>RENOVACIÓN</v>
          </cell>
          <cell r="AC1707" t="str">
            <v>X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T1707">
            <v>0</v>
          </cell>
        </row>
        <row r="1708">
          <cell r="P1708" t="str">
            <v>4005</v>
          </cell>
          <cell r="X1708" t="str">
            <v>RENOVACIÓN</v>
          </cell>
          <cell r="AC1708" t="str">
            <v>X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T1708">
            <v>0</v>
          </cell>
        </row>
        <row r="1709">
          <cell r="P1709" t="str">
            <v>3008</v>
          </cell>
          <cell r="X1709" t="str">
            <v>RENOVACIÓN</v>
          </cell>
          <cell r="AC1709" t="str">
            <v>X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T1709">
            <v>0</v>
          </cell>
        </row>
        <row r="1710">
          <cell r="P1710" t="str">
            <v>3009</v>
          </cell>
          <cell r="X1710" t="str">
            <v>RENOVACIÓN</v>
          </cell>
          <cell r="AC1710" t="str">
            <v>X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T1710">
            <v>0</v>
          </cell>
        </row>
        <row r="1711">
          <cell r="P1711" t="str">
            <v>3008</v>
          </cell>
          <cell r="X1711" t="str">
            <v>RENOVACIÓN</v>
          </cell>
          <cell r="AB1711" t="str">
            <v>X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T1711">
            <v>0</v>
          </cell>
        </row>
        <row r="1712">
          <cell r="P1712" t="str">
            <v>4006</v>
          </cell>
          <cell r="X1712" t="str">
            <v>RENOVACIÓN</v>
          </cell>
          <cell r="AD1712" t="str">
            <v>X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T1712">
            <v>0</v>
          </cell>
        </row>
        <row r="1713">
          <cell r="P1713" t="str">
            <v>0003</v>
          </cell>
          <cell r="X1713" t="str">
            <v>RENOVACIÓN</v>
          </cell>
          <cell r="AA1713" t="str">
            <v>X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T1713">
            <v>0</v>
          </cell>
        </row>
        <row r="1714">
          <cell r="P1714" t="str">
            <v>4005</v>
          </cell>
          <cell r="X1714" t="str">
            <v>RENOVACIÓN</v>
          </cell>
          <cell r="AC1714" t="str">
            <v>X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T1714">
            <v>0</v>
          </cell>
        </row>
        <row r="1715">
          <cell r="P1715" t="str">
            <v>4002</v>
          </cell>
          <cell r="X1715" t="str">
            <v>RENOVACIÓN</v>
          </cell>
          <cell r="AC1715" t="str">
            <v>X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T1715">
            <v>0</v>
          </cell>
        </row>
        <row r="1716">
          <cell r="P1716" t="str">
            <v>4002</v>
          </cell>
          <cell r="X1716" t="str">
            <v>RENOVACIÓN</v>
          </cell>
          <cell r="AC1716" t="str">
            <v>X</v>
          </cell>
          <cell r="AM1716">
            <v>0</v>
          </cell>
          <cell r="AN1716">
            <v>16028.7853</v>
          </cell>
          <cell r="AO1716">
            <v>16028.7853</v>
          </cell>
          <cell r="AP1716">
            <v>16028.7853</v>
          </cell>
          <cell r="AQ1716">
            <v>16028.7853</v>
          </cell>
          <cell r="AT1716">
            <v>0</v>
          </cell>
        </row>
        <row r="1717">
          <cell r="P1717" t="str">
            <v>9012</v>
          </cell>
          <cell r="X1717" t="str">
            <v>RENOVACIÓN</v>
          </cell>
          <cell r="AA1717" t="str">
            <v>X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T1717">
            <v>0</v>
          </cell>
        </row>
        <row r="1718">
          <cell r="P1718" t="str">
            <v>0003</v>
          </cell>
          <cell r="X1718" t="str">
            <v>RENOVACIÓN</v>
          </cell>
          <cell r="AA1718" t="str">
            <v>X</v>
          </cell>
          <cell r="AB1718" t="str">
            <v>X</v>
          </cell>
          <cell r="AC1718" t="str">
            <v>X</v>
          </cell>
          <cell r="AD1718" t="str">
            <v>X</v>
          </cell>
          <cell r="AE1718" t="str">
            <v>X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T1718">
            <v>0</v>
          </cell>
        </row>
        <row r="1719">
          <cell r="P1719" t="str">
            <v>9014</v>
          </cell>
          <cell r="X1719" t="str">
            <v>RENOVACIÓN</v>
          </cell>
          <cell r="AD1719" t="str">
            <v>X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T1719">
            <v>0</v>
          </cell>
        </row>
        <row r="1720">
          <cell r="P1720" t="str">
            <v>4005</v>
          </cell>
          <cell r="X1720" t="str">
            <v>RENOVACIÓN</v>
          </cell>
          <cell r="AC1720" t="str">
            <v>X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T1720">
            <v>0</v>
          </cell>
        </row>
        <row r="1721">
          <cell r="P1721" t="str">
            <v>4005</v>
          </cell>
          <cell r="X1721" t="str">
            <v>RENOVACIÓN</v>
          </cell>
          <cell r="AC1721" t="str">
            <v>X</v>
          </cell>
          <cell r="AM1721">
            <v>0</v>
          </cell>
          <cell r="AN1721">
            <v>532400</v>
          </cell>
          <cell r="AO1721">
            <v>605000</v>
          </cell>
          <cell r="AP1721">
            <v>0</v>
          </cell>
          <cell r="AQ1721">
            <v>0</v>
          </cell>
          <cell r="AT1721">
            <v>0</v>
          </cell>
        </row>
        <row r="1722">
          <cell r="P1722" t="str">
            <v>4002</v>
          </cell>
          <cell r="X1722" t="str">
            <v>RENOVACIÓN</v>
          </cell>
          <cell r="AC1722" t="str">
            <v>X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T1722">
            <v>0</v>
          </cell>
        </row>
        <row r="1723">
          <cell r="P1723" t="str">
            <v>4005</v>
          </cell>
          <cell r="X1723" t="str">
            <v>RENOVACIÓN</v>
          </cell>
          <cell r="AC1723" t="str">
            <v>X</v>
          </cell>
          <cell r="AM1723">
            <v>0</v>
          </cell>
          <cell r="AN1723">
            <v>992200</v>
          </cell>
          <cell r="AO1723">
            <v>0</v>
          </cell>
          <cell r="AP1723">
            <v>0</v>
          </cell>
          <cell r="AQ1723">
            <v>0</v>
          </cell>
          <cell r="AT1723">
            <v>0</v>
          </cell>
        </row>
        <row r="1724">
          <cell r="P1724" t="str">
            <v>9005</v>
          </cell>
          <cell r="X1724" t="str">
            <v>RENOVACIÓN</v>
          </cell>
          <cell r="AB1724" t="str">
            <v>X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T1724">
            <v>0</v>
          </cell>
        </row>
        <row r="1725">
          <cell r="P1725" t="str">
            <v>4009</v>
          </cell>
          <cell r="X1725" t="str">
            <v>UPGRADE</v>
          </cell>
          <cell r="AB1725" t="str">
            <v>X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T1725">
            <v>0</v>
          </cell>
        </row>
        <row r="1726">
          <cell r="P1726" t="str">
            <v>4005</v>
          </cell>
          <cell r="X1726" t="str">
            <v>RENOVACIÓN</v>
          </cell>
          <cell r="AC1726" t="str">
            <v>X</v>
          </cell>
          <cell r="AM1726">
            <v>0</v>
          </cell>
          <cell r="AN1726">
            <v>14232.646175</v>
          </cell>
          <cell r="AO1726">
            <v>14232.646175</v>
          </cell>
          <cell r="AP1726">
            <v>14232.646175</v>
          </cell>
          <cell r="AQ1726">
            <v>14232.646175</v>
          </cell>
          <cell r="AT1726">
            <v>0</v>
          </cell>
        </row>
        <row r="1727">
          <cell r="P1727" t="str">
            <v>4005</v>
          </cell>
          <cell r="X1727" t="str">
            <v>RENOVACIÓN</v>
          </cell>
          <cell r="AC1727" t="str">
            <v>X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T1727">
            <v>0</v>
          </cell>
        </row>
        <row r="1728">
          <cell r="P1728" t="str">
            <v>9013</v>
          </cell>
          <cell r="X1728" t="str">
            <v>RENOVACIÓN</v>
          </cell>
          <cell r="AD1728" t="str">
            <v>X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T1728">
            <v>0</v>
          </cell>
        </row>
        <row r="1729">
          <cell r="P1729" t="str">
            <v>9013</v>
          </cell>
          <cell r="X1729" t="str">
            <v>RENOVACIÓN</v>
          </cell>
          <cell r="AD1729" t="str">
            <v>X</v>
          </cell>
          <cell r="AM1729">
            <v>0</v>
          </cell>
          <cell r="AN1729">
            <v>71075.911225000003</v>
          </cell>
          <cell r="AO1729">
            <v>71075.911225000003</v>
          </cell>
          <cell r="AP1729">
            <v>71075.911225000003</v>
          </cell>
          <cell r="AQ1729">
            <v>71075.911225000003</v>
          </cell>
          <cell r="AT1729">
            <v>0</v>
          </cell>
        </row>
        <row r="1730">
          <cell r="P1730" t="str">
            <v>4006</v>
          </cell>
          <cell r="X1730" t="str">
            <v>RENOVACIÓN</v>
          </cell>
          <cell r="AB1730" t="str">
            <v>X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T1730">
            <v>0</v>
          </cell>
        </row>
        <row r="1731">
          <cell r="P1731" t="str">
            <v>9013</v>
          </cell>
          <cell r="X1731" t="str">
            <v>RENOVACIÓN</v>
          </cell>
          <cell r="AD1731" t="str">
            <v>X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T1731">
            <v>0</v>
          </cell>
        </row>
        <row r="1732">
          <cell r="P1732" t="str">
            <v>9013</v>
          </cell>
          <cell r="X1732" t="str">
            <v>RENOVACIÓN</v>
          </cell>
          <cell r="AD1732" t="str">
            <v>X</v>
          </cell>
          <cell r="AM1732">
            <v>156640.00000000003</v>
          </cell>
          <cell r="AN1732">
            <v>94323.8</v>
          </cell>
          <cell r="AO1732">
            <v>0</v>
          </cell>
          <cell r="AP1732">
            <v>0</v>
          </cell>
          <cell r="AQ1732">
            <v>0</v>
          </cell>
          <cell r="AT1732">
            <v>156640.00000000003</v>
          </cell>
        </row>
        <row r="1733">
          <cell r="P1733" t="str">
            <v>9013</v>
          </cell>
          <cell r="X1733" t="str">
            <v>RENOVACIÓN</v>
          </cell>
          <cell r="AD1733" t="str">
            <v>X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T1733">
            <v>0</v>
          </cell>
        </row>
        <row r="1734">
          <cell r="P1734" t="str">
            <v>4006</v>
          </cell>
          <cell r="X1734" t="str">
            <v>RENOVACIÓN</v>
          </cell>
          <cell r="AB1734" t="str">
            <v>X</v>
          </cell>
          <cell r="AM1734">
            <v>0</v>
          </cell>
          <cell r="AN1734">
            <v>1735.21865</v>
          </cell>
          <cell r="AO1734">
            <v>1735.21865</v>
          </cell>
          <cell r="AP1734">
            <v>1735.21865</v>
          </cell>
          <cell r="AQ1734">
            <v>1735.21865</v>
          </cell>
          <cell r="AT1734">
            <v>0</v>
          </cell>
        </row>
        <row r="1735">
          <cell r="P1735" t="str">
            <v>0003</v>
          </cell>
          <cell r="X1735" t="str">
            <v>RENOVACIÓN</v>
          </cell>
          <cell r="AA1735" t="str">
            <v>X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T1735">
            <v>0</v>
          </cell>
        </row>
        <row r="1736">
          <cell r="P1736" t="str">
            <v>3033</v>
          </cell>
          <cell r="X1736" t="str">
            <v>RENOVACIÓN</v>
          </cell>
          <cell r="AA1736" t="str">
            <v>X</v>
          </cell>
          <cell r="AB1736" t="str">
            <v>X</v>
          </cell>
          <cell r="AC1736" t="str">
            <v>X</v>
          </cell>
          <cell r="AD1736" t="str">
            <v>X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T1736">
            <v>0</v>
          </cell>
        </row>
        <row r="1737">
          <cell r="P1737" t="str">
            <v>3030</v>
          </cell>
          <cell r="X1737" t="str">
            <v>RENOVACIÓN</v>
          </cell>
          <cell r="AD1737" t="str">
            <v>X</v>
          </cell>
          <cell r="AM1737">
            <v>536066.29999999993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T1737">
            <v>536066.29999999993</v>
          </cell>
        </row>
        <row r="1738">
          <cell r="P1738" t="str">
            <v>9013</v>
          </cell>
          <cell r="X1738" t="str">
            <v>RENOVACIÓN</v>
          </cell>
          <cell r="AD1738" t="str">
            <v>X</v>
          </cell>
          <cell r="AM1738">
            <v>0</v>
          </cell>
          <cell r="AN1738">
            <v>92861.54075</v>
          </cell>
          <cell r="AO1738">
            <v>92861.54075</v>
          </cell>
          <cell r="AP1738">
            <v>92861.54075</v>
          </cell>
          <cell r="AQ1738">
            <v>92861.54075</v>
          </cell>
          <cell r="AT1738">
            <v>0</v>
          </cell>
        </row>
        <row r="1739">
          <cell r="P1739" t="str">
            <v>9013</v>
          </cell>
          <cell r="X1739" t="str">
            <v>RENOVACIÓN</v>
          </cell>
          <cell r="AD1739" t="str">
            <v>X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T1739">
            <v>0</v>
          </cell>
        </row>
        <row r="1740">
          <cell r="P1740" t="str">
            <v>3007</v>
          </cell>
          <cell r="X1740" t="str">
            <v>UPGRADE</v>
          </cell>
          <cell r="AA1740" t="str">
            <v>X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T1740">
            <v>0</v>
          </cell>
        </row>
        <row r="1741">
          <cell r="P1741" t="str">
            <v>3032</v>
          </cell>
          <cell r="X1741" t="str">
            <v>RENOVACIÓN</v>
          </cell>
          <cell r="AC1741" t="str">
            <v>X</v>
          </cell>
          <cell r="AM1741">
            <v>0</v>
          </cell>
          <cell r="AN1741">
            <v>0</v>
          </cell>
          <cell r="AO1741">
            <v>247432.9</v>
          </cell>
          <cell r="AP1741">
            <v>0</v>
          </cell>
          <cell r="AQ1741">
            <v>0</v>
          </cell>
          <cell r="AT1741">
            <v>0</v>
          </cell>
        </row>
        <row r="1742">
          <cell r="P1742" t="str">
            <v>4005</v>
          </cell>
          <cell r="X1742" t="str">
            <v>RENOVACIÓN</v>
          </cell>
          <cell r="AC1742" t="str">
            <v>X</v>
          </cell>
          <cell r="AM1742">
            <v>92140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T1742">
            <v>92140</v>
          </cell>
        </row>
        <row r="1743">
          <cell r="P1743" t="str">
            <v>4006</v>
          </cell>
          <cell r="X1743" t="str">
            <v>RENOVACIÓN</v>
          </cell>
          <cell r="AD1743" t="str">
            <v>X</v>
          </cell>
          <cell r="AM1743">
            <v>87618.52</v>
          </cell>
          <cell r="AN1743">
            <v>0</v>
          </cell>
          <cell r="AO1743">
            <v>87618.52</v>
          </cell>
          <cell r="AP1743">
            <v>0</v>
          </cell>
          <cell r="AQ1743">
            <v>0</v>
          </cell>
          <cell r="AT1743">
            <v>87618.52</v>
          </cell>
        </row>
        <row r="1744">
          <cell r="P1744" t="str">
            <v>4005</v>
          </cell>
          <cell r="X1744" t="str">
            <v>RENOVACIÓN</v>
          </cell>
          <cell r="AC1744" t="str">
            <v>X</v>
          </cell>
          <cell r="AM1744">
            <v>72410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T1744">
            <v>72410</v>
          </cell>
        </row>
        <row r="1745">
          <cell r="P1745" t="str">
            <v>0003</v>
          </cell>
          <cell r="X1745" t="str">
            <v>RENOVACIÓN</v>
          </cell>
          <cell r="AC1745" t="str">
            <v>X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T1745">
            <v>0</v>
          </cell>
        </row>
        <row r="1746">
          <cell r="P1746" t="str">
            <v>4002</v>
          </cell>
          <cell r="X1746" t="str">
            <v>RENOVACIÓN</v>
          </cell>
          <cell r="AC1746" t="str">
            <v>X</v>
          </cell>
          <cell r="AM1746">
            <v>0</v>
          </cell>
          <cell r="AN1746">
            <v>226875</v>
          </cell>
          <cell r="AO1746">
            <v>226875</v>
          </cell>
          <cell r="AP1746">
            <v>226875</v>
          </cell>
          <cell r="AQ1746">
            <v>226875</v>
          </cell>
          <cell r="AT1746">
            <v>0</v>
          </cell>
        </row>
        <row r="1747">
          <cell r="P1747" t="str">
            <v>0003</v>
          </cell>
          <cell r="X1747" t="str">
            <v>RENOVACIÓN</v>
          </cell>
          <cell r="AA1747" t="str">
            <v>X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T1747">
            <v>0</v>
          </cell>
        </row>
        <row r="1748">
          <cell r="P1748" t="str">
            <v>0009</v>
          </cell>
          <cell r="X1748" t="str">
            <v>N/A</v>
          </cell>
          <cell r="AE1748" t="str">
            <v>X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T1748">
            <v>0</v>
          </cell>
        </row>
        <row r="1749">
          <cell r="P1749" t="str">
            <v>3002</v>
          </cell>
          <cell r="X1749" t="str">
            <v>RENOVACIÓN</v>
          </cell>
          <cell r="AD1749" t="str">
            <v>X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T1749">
            <v>0</v>
          </cell>
        </row>
        <row r="1750">
          <cell r="P1750" t="str">
            <v>3002</v>
          </cell>
          <cell r="X1750" t="str">
            <v>RENOVACIÓN</v>
          </cell>
          <cell r="AD1750" t="str">
            <v>X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T1750">
            <v>0</v>
          </cell>
        </row>
        <row r="1751">
          <cell r="P1751" t="str">
            <v>3002</v>
          </cell>
          <cell r="X1751" t="str">
            <v>RENOVACIÓN</v>
          </cell>
          <cell r="AD1751" t="str">
            <v>X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T1751">
            <v>0</v>
          </cell>
        </row>
        <row r="1752">
          <cell r="P1752" t="str">
            <v>3002</v>
          </cell>
          <cell r="X1752" t="str">
            <v>RENOVACIÓN</v>
          </cell>
          <cell r="AD1752" t="str">
            <v>X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T1752">
            <v>0</v>
          </cell>
        </row>
        <row r="1753">
          <cell r="P1753" t="str">
            <v>3002</v>
          </cell>
          <cell r="X1753" t="str">
            <v>RENOVACIÓN</v>
          </cell>
          <cell r="AD1753" t="str">
            <v>X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T1753">
            <v>0</v>
          </cell>
        </row>
        <row r="1754">
          <cell r="P1754" t="str">
            <v>3002</v>
          </cell>
          <cell r="X1754" t="str">
            <v>RENOVACIÓN</v>
          </cell>
          <cell r="AD1754" t="str">
            <v>X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T1754">
            <v>0</v>
          </cell>
        </row>
        <row r="1755">
          <cell r="P1755" t="str">
            <v>3002</v>
          </cell>
          <cell r="X1755" t="str">
            <v>RENOVACIÓN</v>
          </cell>
          <cell r="AD1755" t="str">
            <v>X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T1755">
            <v>0</v>
          </cell>
        </row>
        <row r="1756">
          <cell r="P1756" t="str">
            <v>3014</v>
          </cell>
          <cell r="X1756" t="str">
            <v>UPGRADE</v>
          </cell>
          <cell r="AB1756" t="str">
            <v>X</v>
          </cell>
          <cell r="AM1756">
            <v>217800</v>
          </cell>
          <cell r="AN1756">
            <v>0</v>
          </cell>
          <cell r="AO1756">
            <v>8620688.7899999991</v>
          </cell>
          <cell r="AP1756">
            <v>15302220</v>
          </cell>
          <cell r="AQ1756">
            <v>0</v>
          </cell>
          <cell r="AT1756">
            <v>217800</v>
          </cell>
        </row>
        <row r="1757">
          <cell r="P1757" t="str">
            <v>3026</v>
          </cell>
          <cell r="X1757" t="str">
            <v>UPGRADE</v>
          </cell>
          <cell r="AA1757" t="str">
            <v>X</v>
          </cell>
          <cell r="AB1757" t="str">
            <v>X</v>
          </cell>
          <cell r="AC1757" t="str">
            <v>X</v>
          </cell>
          <cell r="AD1757" t="str">
            <v>X</v>
          </cell>
          <cell r="AM1757">
            <v>1000000</v>
          </cell>
          <cell r="AN1757">
            <v>5000000</v>
          </cell>
          <cell r="AO1757">
            <v>7000000</v>
          </cell>
          <cell r="AP1757">
            <v>9000000</v>
          </cell>
          <cell r="AQ1757">
            <v>11000000</v>
          </cell>
          <cell r="AT1757">
            <v>250000</v>
          </cell>
        </row>
        <row r="1758">
          <cell r="P1758" t="str">
            <v>0003</v>
          </cell>
          <cell r="X1758" t="str">
            <v>RENOVACIÓN</v>
          </cell>
          <cell r="AA1758" t="str">
            <v>X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T1758">
            <v>0</v>
          </cell>
        </row>
        <row r="1759">
          <cell r="P1759" t="str">
            <v>3005</v>
          </cell>
          <cell r="X1759" t="str">
            <v>RENOVACIÓN</v>
          </cell>
          <cell r="AD1759" t="str">
            <v>X</v>
          </cell>
          <cell r="AM1759">
            <v>326020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T1759">
            <v>326020</v>
          </cell>
        </row>
        <row r="1760">
          <cell r="P1760" t="str">
            <v>9013</v>
          </cell>
          <cell r="X1760" t="str">
            <v>RENOVACIÓN</v>
          </cell>
          <cell r="AD1760" t="str">
            <v>X</v>
          </cell>
          <cell r="AM1760">
            <v>0</v>
          </cell>
          <cell r="AN1760">
            <v>17711.526249999999</v>
          </cell>
          <cell r="AO1760">
            <v>17711.526249999999</v>
          </cell>
          <cell r="AP1760">
            <v>17711.526249999999</v>
          </cell>
          <cell r="AQ1760">
            <v>17711.526249999999</v>
          </cell>
          <cell r="AT1760">
            <v>0</v>
          </cell>
        </row>
        <row r="1761">
          <cell r="P1761" t="str">
            <v>9013</v>
          </cell>
          <cell r="X1761" t="str">
            <v>RENOVACIÓN</v>
          </cell>
          <cell r="AD1761" t="str">
            <v>X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T1761">
            <v>0</v>
          </cell>
        </row>
        <row r="1762">
          <cell r="P1762" t="str">
            <v>9013</v>
          </cell>
          <cell r="X1762" t="str">
            <v>RENOVACIÓN</v>
          </cell>
          <cell r="AD1762" t="str">
            <v>X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T1762">
            <v>0</v>
          </cell>
        </row>
        <row r="1763">
          <cell r="P1763" t="str">
            <v>9013</v>
          </cell>
          <cell r="X1763" t="str">
            <v>RENOVACIÓN</v>
          </cell>
          <cell r="AD1763" t="str">
            <v>X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T1763">
            <v>0</v>
          </cell>
        </row>
        <row r="1764">
          <cell r="P1764" t="str">
            <v>9013</v>
          </cell>
          <cell r="X1764" t="str">
            <v>RENOVACIÓN</v>
          </cell>
          <cell r="AD1764" t="str">
            <v>X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T1764">
            <v>0</v>
          </cell>
        </row>
        <row r="1765">
          <cell r="P1765" t="str">
            <v>9013</v>
          </cell>
          <cell r="X1765" t="str">
            <v>RENOVACIÓN</v>
          </cell>
          <cell r="AD1765" t="str">
            <v>X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T1765">
            <v>0</v>
          </cell>
        </row>
        <row r="1766">
          <cell r="P1766" t="str">
            <v>3008</v>
          </cell>
          <cell r="X1766" t="str">
            <v>RENOVACIÓN</v>
          </cell>
          <cell r="AD1766" t="str">
            <v>X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T1766">
            <v>0</v>
          </cell>
        </row>
        <row r="1767">
          <cell r="P1767" t="str">
            <v>3008</v>
          </cell>
          <cell r="X1767" t="str">
            <v>RENOVACIÓN</v>
          </cell>
          <cell r="AD1767" t="str">
            <v>X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T1767">
            <v>0</v>
          </cell>
        </row>
        <row r="1768">
          <cell r="P1768" t="str">
            <v>3008</v>
          </cell>
          <cell r="X1768" t="str">
            <v>RENOVACIÓN</v>
          </cell>
          <cell r="AD1768" t="str">
            <v>X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T1768">
            <v>0</v>
          </cell>
        </row>
        <row r="1769">
          <cell r="P1769" t="str">
            <v>3008</v>
          </cell>
          <cell r="X1769" t="str">
            <v>RENOVACIÓN</v>
          </cell>
          <cell r="AD1769" t="str">
            <v>X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T1769">
            <v>0</v>
          </cell>
        </row>
        <row r="1770">
          <cell r="P1770" t="str">
            <v>3008</v>
          </cell>
          <cell r="X1770" t="str">
            <v>RENOVACIÓN</v>
          </cell>
          <cell r="AD1770" t="str">
            <v>X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T1770">
            <v>0</v>
          </cell>
        </row>
        <row r="1771">
          <cell r="P1771" t="str">
            <v>3008</v>
          </cell>
          <cell r="X1771" t="str">
            <v>RENOVACIÓN</v>
          </cell>
          <cell r="AD1771" t="str">
            <v>X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T1771">
            <v>0</v>
          </cell>
        </row>
        <row r="1772">
          <cell r="P1772" t="str">
            <v>3008</v>
          </cell>
          <cell r="X1772" t="str">
            <v>RENOVACIÓN</v>
          </cell>
          <cell r="AD1772" t="str">
            <v>X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T1772">
            <v>0</v>
          </cell>
        </row>
        <row r="1773">
          <cell r="P1773" t="str">
            <v>3008</v>
          </cell>
          <cell r="X1773" t="str">
            <v>UPGRADE</v>
          </cell>
          <cell r="AA1773" t="str">
            <v>X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T1773">
            <v>0</v>
          </cell>
        </row>
        <row r="1774">
          <cell r="P1774" t="str">
            <v>3007</v>
          </cell>
          <cell r="X1774" t="str">
            <v>RENOVACIÓN</v>
          </cell>
          <cell r="AD1774" t="str">
            <v>X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T1774">
            <v>0</v>
          </cell>
        </row>
        <row r="1775">
          <cell r="P1775" t="str">
            <v>0005</v>
          </cell>
          <cell r="X1775" t="str">
            <v>N/A</v>
          </cell>
          <cell r="AA1775" t="str">
            <v>X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T1775">
            <v>0</v>
          </cell>
        </row>
        <row r="1776">
          <cell r="P1776" t="str">
            <v>0005</v>
          </cell>
          <cell r="X1776" t="str">
            <v>N/A</v>
          </cell>
          <cell r="AA1776" t="str">
            <v>X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T1776">
            <v>0</v>
          </cell>
        </row>
        <row r="1777">
          <cell r="P1777" t="str">
            <v>9020</v>
          </cell>
          <cell r="X1777" t="str">
            <v>UPGRADE</v>
          </cell>
          <cell r="AC1777" t="str">
            <v>X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T1777">
            <v>0</v>
          </cell>
        </row>
        <row r="1778">
          <cell r="P1778" t="str">
            <v>0005</v>
          </cell>
          <cell r="X1778" t="str">
            <v>N/A</v>
          </cell>
          <cell r="AA1778" t="str">
            <v>X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T1778">
            <v>0</v>
          </cell>
        </row>
        <row r="1779">
          <cell r="P1779" t="str">
            <v>0005</v>
          </cell>
          <cell r="X1779" t="str">
            <v>N/A</v>
          </cell>
          <cell r="AA1779" t="str">
            <v>X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T1779">
            <v>0</v>
          </cell>
        </row>
        <row r="1780">
          <cell r="P1780" t="str">
            <v>4079</v>
          </cell>
          <cell r="X1780" t="str">
            <v>UPGRADE</v>
          </cell>
          <cell r="AA1780" t="str">
            <v>X</v>
          </cell>
          <cell r="AB1780" t="str">
            <v>X</v>
          </cell>
          <cell r="AC1780" t="str">
            <v>X</v>
          </cell>
          <cell r="AD1780" t="str">
            <v>X</v>
          </cell>
          <cell r="AM1780">
            <v>0</v>
          </cell>
          <cell r="AN1780">
            <v>0</v>
          </cell>
          <cell r="AO1780">
            <v>0</v>
          </cell>
          <cell r="AP1780">
            <v>5200000.0000000056</v>
          </cell>
          <cell r="AQ1780">
            <v>6920000</v>
          </cell>
          <cell r="AT1780">
            <v>0</v>
          </cell>
        </row>
        <row r="1781">
          <cell r="P1781" t="str">
            <v>0010</v>
          </cell>
          <cell r="X1781" t="str">
            <v>N/A</v>
          </cell>
          <cell r="AE1781" t="str">
            <v>X</v>
          </cell>
          <cell r="AM1781">
            <v>157300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T1781">
            <v>157300</v>
          </cell>
        </row>
        <row r="1782">
          <cell r="P1782" t="str">
            <v>3008</v>
          </cell>
          <cell r="X1782" t="str">
            <v>UPGRADE</v>
          </cell>
          <cell r="AE1782" t="str">
            <v>X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T1782">
            <v>0</v>
          </cell>
        </row>
        <row r="1783">
          <cell r="P1783" t="str">
            <v>0010</v>
          </cell>
          <cell r="X1783" t="str">
            <v>N/A</v>
          </cell>
          <cell r="AE1783" t="str">
            <v>X</v>
          </cell>
          <cell r="AM1783">
            <v>145200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T1783">
            <v>145200</v>
          </cell>
        </row>
        <row r="1784">
          <cell r="P1784" t="str">
            <v>0001</v>
          </cell>
          <cell r="AA1784" t="str">
            <v>X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T1784">
            <v>0</v>
          </cell>
        </row>
        <row r="1785">
          <cell r="P1785" t="str">
            <v>4002</v>
          </cell>
          <cell r="X1785" t="str">
            <v>UPGRADE</v>
          </cell>
          <cell r="AA1785" t="str">
            <v>X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T1785">
            <v>0</v>
          </cell>
        </row>
        <row r="1786">
          <cell r="P1786" t="str">
            <v>0005</v>
          </cell>
          <cell r="X1786" t="str">
            <v>N/A</v>
          </cell>
          <cell r="AA1786" t="str">
            <v>X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T1786">
            <v>0</v>
          </cell>
        </row>
        <row r="1787">
          <cell r="P1787" t="str">
            <v>0005</v>
          </cell>
          <cell r="X1787" t="str">
            <v>N/A</v>
          </cell>
          <cell r="AA1787" t="str">
            <v>X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T1787">
            <v>0</v>
          </cell>
        </row>
        <row r="1788">
          <cell r="P1788" t="str">
            <v>0005</v>
          </cell>
          <cell r="X1788" t="str">
            <v>N/A</v>
          </cell>
          <cell r="AA1788" t="str">
            <v>X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T1788">
            <v>0</v>
          </cell>
        </row>
        <row r="1789">
          <cell r="P1789" t="str">
            <v>0005</v>
          </cell>
          <cell r="X1789" t="str">
            <v>N/A</v>
          </cell>
          <cell r="AA1789" t="str">
            <v>X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T1789">
            <v>0</v>
          </cell>
        </row>
        <row r="1790">
          <cell r="P1790" t="str">
            <v>0005</v>
          </cell>
          <cell r="X1790" t="str">
            <v>N/A</v>
          </cell>
          <cell r="AA1790" t="str">
            <v>X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T1790">
            <v>0</v>
          </cell>
        </row>
        <row r="1791">
          <cell r="P1791" t="str">
            <v>0005</v>
          </cell>
          <cell r="X1791" t="str">
            <v>N/A</v>
          </cell>
          <cell r="AA1791" t="str">
            <v>X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T1791">
            <v>0</v>
          </cell>
        </row>
        <row r="1792">
          <cell r="P1792" t="str">
            <v>2012</v>
          </cell>
          <cell r="X1792" t="str">
            <v>UPGRADE</v>
          </cell>
          <cell r="AA1792" t="str">
            <v>X</v>
          </cell>
          <cell r="AB1792" t="str">
            <v>X</v>
          </cell>
          <cell r="AC1792" t="str">
            <v>X</v>
          </cell>
          <cell r="AD1792" t="str">
            <v>X</v>
          </cell>
          <cell r="AM1792">
            <v>680000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T1792">
            <v>170000</v>
          </cell>
        </row>
        <row r="1793">
          <cell r="P1793" t="str">
            <v>9005</v>
          </cell>
          <cell r="AA1793" t="str">
            <v>X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T1793">
            <v>0</v>
          </cell>
        </row>
        <row r="1794">
          <cell r="P1794" t="str">
            <v>0005</v>
          </cell>
          <cell r="X1794" t="str">
            <v>N/A</v>
          </cell>
          <cell r="AA1794" t="str">
            <v>X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T1794">
            <v>0</v>
          </cell>
        </row>
        <row r="1795">
          <cell r="P1795" t="str">
            <v>0003</v>
          </cell>
          <cell r="X1795" t="str">
            <v>RENOVACIÓN</v>
          </cell>
          <cell r="AA1795" t="str">
            <v>X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T1795">
            <v>0</v>
          </cell>
        </row>
        <row r="1796">
          <cell r="P1796" t="str">
            <v>0001</v>
          </cell>
          <cell r="AA1796" t="str">
            <v>X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T1796">
            <v>0</v>
          </cell>
        </row>
        <row r="1797">
          <cell r="P1797" t="str">
            <v>0001</v>
          </cell>
          <cell r="AA1797" t="str">
            <v>X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T1797">
            <v>0</v>
          </cell>
        </row>
        <row r="1798">
          <cell r="P1798" t="str">
            <v>0005</v>
          </cell>
          <cell r="X1798" t="str">
            <v>N/A</v>
          </cell>
          <cell r="AA1798" t="str">
            <v>X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T1798">
            <v>0</v>
          </cell>
        </row>
        <row r="1799">
          <cell r="P1799" t="str">
            <v>0005</v>
          </cell>
          <cell r="X1799" t="str">
            <v>N/A</v>
          </cell>
          <cell r="AA1799" t="str">
            <v>X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T1799">
            <v>0</v>
          </cell>
        </row>
        <row r="1800">
          <cell r="P1800" t="str">
            <v>0005</v>
          </cell>
          <cell r="X1800" t="str">
            <v>N/A</v>
          </cell>
          <cell r="AA1800" t="str">
            <v>X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T1800">
            <v>0</v>
          </cell>
        </row>
        <row r="1801">
          <cell r="P1801" t="str">
            <v>0005</v>
          </cell>
          <cell r="X1801" t="str">
            <v>N/A</v>
          </cell>
          <cell r="AA1801" t="str">
            <v>X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T1801">
            <v>0</v>
          </cell>
        </row>
        <row r="1802">
          <cell r="P1802" t="str">
            <v>0013</v>
          </cell>
          <cell r="X1802" t="str">
            <v>UPGRADE</v>
          </cell>
          <cell r="AA1802" t="str">
            <v>X</v>
          </cell>
          <cell r="AB1802" t="str">
            <v>X</v>
          </cell>
          <cell r="AC1802" t="str">
            <v>X</v>
          </cell>
          <cell r="AD1802" t="str">
            <v>X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T1802">
            <v>0</v>
          </cell>
        </row>
        <row r="1803">
          <cell r="P1803" t="str">
            <v>0005</v>
          </cell>
          <cell r="X1803" t="str">
            <v>N/A</v>
          </cell>
          <cell r="AA1803" t="str">
            <v>X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T1803">
            <v>0</v>
          </cell>
        </row>
        <row r="1804">
          <cell r="P1804" t="str">
            <v>0005</v>
          </cell>
          <cell r="X1804" t="str">
            <v>N/A</v>
          </cell>
          <cell r="AA1804" t="str">
            <v>X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T1804">
            <v>0</v>
          </cell>
        </row>
        <row r="1805">
          <cell r="P1805" t="str">
            <v>0001</v>
          </cell>
          <cell r="AA1805" t="str">
            <v>X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T1805">
            <v>0</v>
          </cell>
        </row>
        <row r="1806">
          <cell r="P1806" t="str">
            <v>0005</v>
          </cell>
          <cell r="X1806" t="str">
            <v>N/A</v>
          </cell>
          <cell r="AA1806" t="str">
            <v>X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T1806">
            <v>0</v>
          </cell>
        </row>
        <row r="1807">
          <cell r="P1807" t="str">
            <v>3014</v>
          </cell>
          <cell r="X1807" t="str">
            <v>UPGRADE</v>
          </cell>
          <cell r="AC1807" t="str">
            <v>X</v>
          </cell>
          <cell r="AM1807">
            <v>0</v>
          </cell>
          <cell r="AN1807">
            <v>2420000</v>
          </cell>
          <cell r="AO1807">
            <v>4095245</v>
          </cell>
          <cell r="AP1807">
            <v>0</v>
          </cell>
          <cell r="AQ1807">
            <v>0</v>
          </cell>
          <cell r="AT1807">
            <v>0</v>
          </cell>
        </row>
        <row r="1808">
          <cell r="P1808" t="str">
            <v>0001</v>
          </cell>
          <cell r="AA1808" t="str">
            <v>X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T1808">
            <v>0</v>
          </cell>
        </row>
        <row r="1809">
          <cell r="P1809" t="str">
            <v>3014</v>
          </cell>
          <cell r="X1809" t="str">
            <v>RENOVACIÓN</v>
          </cell>
          <cell r="AD1809" t="str">
            <v>X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T1809">
            <v>0</v>
          </cell>
        </row>
        <row r="1810">
          <cell r="P1810" t="str">
            <v>3014</v>
          </cell>
          <cell r="X1810" t="str">
            <v>RENOVACIÓN</v>
          </cell>
          <cell r="AD1810" t="str">
            <v>X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T1810">
            <v>0</v>
          </cell>
        </row>
        <row r="1811">
          <cell r="P1811" t="str">
            <v>4002</v>
          </cell>
          <cell r="X1811" t="str">
            <v>UPGRADE</v>
          </cell>
          <cell r="AC1811" t="str">
            <v>X</v>
          </cell>
          <cell r="AM1811">
            <v>363000</v>
          </cell>
          <cell r="AN1811">
            <v>3267000</v>
          </cell>
          <cell r="AO1811">
            <v>0</v>
          </cell>
          <cell r="AP1811">
            <v>0</v>
          </cell>
          <cell r="AQ1811">
            <v>0</v>
          </cell>
          <cell r="AT1811">
            <v>363000</v>
          </cell>
        </row>
        <row r="1812">
          <cell r="P1812" t="str">
            <v>4002</v>
          </cell>
          <cell r="X1812" t="str">
            <v>UPGRADE</v>
          </cell>
          <cell r="AC1812" t="str">
            <v>X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T1812">
            <v>0</v>
          </cell>
        </row>
        <row r="1813">
          <cell r="P1813" t="str">
            <v>4002</v>
          </cell>
          <cell r="X1813" t="str">
            <v>UPGRADE</v>
          </cell>
          <cell r="AC1813" t="str">
            <v>X</v>
          </cell>
          <cell r="AM1813">
            <v>0</v>
          </cell>
          <cell r="AN1813">
            <v>1815000</v>
          </cell>
          <cell r="AO1813">
            <v>181500</v>
          </cell>
          <cell r="AP1813">
            <v>0</v>
          </cell>
          <cell r="AQ1813">
            <v>0</v>
          </cell>
          <cell r="AT1813">
            <v>0</v>
          </cell>
        </row>
        <row r="1814">
          <cell r="P1814" t="str">
            <v>4002</v>
          </cell>
          <cell r="X1814" t="str">
            <v>UPGRADE</v>
          </cell>
          <cell r="AC1814" t="str">
            <v>X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T1814">
            <v>0</v>
          </cell>
        </row>
        <row r="1815">
          <cell r="P1815" t="str">
            <v>4002</v>
          </cell>
          <cell r="X1815" t="str">
            <v>UPGRADE</v>
          </cell>
          <cell r="AC1815" t="str">
            <v>X</v>
          </cell>
          <cell r="AM1815">
            <v>0</v>
          </cell>
          <cell r="AN1815">
            <v>2879800</v>
          </cell>
          <cell r="AO1815">
            <v>2879800</v>
          </cell>
          <cell r="AP1815">
            <v>0</v>
          </cell>
          <cell r="AQ1815">
            <v>0</v>
          </cell>
          <cell r="AT1815">
            <v>0</v>
          </cell>
        </row>
        <row r="1816">
          <cell r="P1816" t="str">
            <v>4005</v>
          </cell>
          <cell r="X1816" t="str">
            <v>UPGRADE</v>
          </cell>
          <cell r="AC1816" t="str">
            <v>X</v>
          </cell>
          <cell r="AM1816">
            <v>2841070</v>
          </cell>
          <cell r="AN1816">
            <v>1092047</v>
          </cell>
          <cell r="AO1816">
            <v>0</v>
          </cell>
          <cell r="AP1816">
            <v>0</v>
          </cell>
          <cell r="AQ1816">
            <v>0</v>
          </cell>
          <cell r="AT1816">
            <v>2841070</v>
          </cell>
        </row>
        <row r="1817">
          <cell r="P1817" t="str">
            <v>4002</v>
          </cell>
          <cell r="X1817" t="str">
            <v>UPGRADE</v>
          </cell>
          <cell r="AC1817" t="str">
            <v>X</v>
          </cell>
          <cell r="AM1817">
            <v>2076876.8152000001</v>
          </cell>
          <cell r="AN1817">
            <v>2178000</v>
          </cell>
          <cell r="AO1817">
            <v>0</v>
          </cell>
          <cell r="AP1817">
            <v>0</v>
          </cell>
          <cell r="AQ1817">
            <v>0</v>
          </cell>
          <cell r="AT1817">
            <v>2076876.8152000001</v>
          </cell>
        </row>
        <row r="1818">
          <cell r="P1818" t="str">
            <v>4002</v>
          </cell>
          <cell r="X1818" t="str">
            <v>UPGRADE</v>
          </cell>
          <cell r="AC1818" t="str">
            <v>X</v>
          </cell>
          <cell r="AM1818">
            <v>4295038.6270000003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T1818">
            <v>4295038.6270000003</v>
          </cell>
        </row>
        <row r="1819">
          <cell r="P1819" t="str">
            <v>4002</v>
          </cell>
          <cell r="X1819" t="str">
            <v>UPGRADE</v>
          </cell>
          <cell r="AC1819" t="str">
            <v>X</v>
          </cell>
          <cell r="AM1819">
            <v>1999609.0829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T1819">
            <v>1999609.0829</v>
          </cell>
        </row>
        <row r="1820">
          <cell r="P1820" t="str">
            <v>4002</v>
          </cell>
          <cell r="X1820" t="str">
            <v>UPGRADE</v>
          </cell>
          <cell r="AC1820" t="str">
            <v>X</v>
          </cell>
          <cell r="AM1820">
            <v>1342019.47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T1820">
            <v>1342019.47</v>
          </cell>
        </row>
        <row r="1821">
          <cell r="P1821" t="str">
            <v>4002</v>
          </cell>
          <cell r="X1821" t="str">
            <v>UPGRADE</v>
          </cell>
          <cell r="AC1821" t="str">
            <v>X</v>
          </cell>
          <cell r="AM1821">
            <v>2308468.4556999998</v>
          </cell>
          <cell r="AN1821">
            <v>2895853.07</v>
          </cell>
          <cell r="AO1821">
            <v>0</v>
          </cell>
          <cell r="AP1821">
            <v>0</v>
          </cell>
          <cell r="AQ1821">
            <v>0</v>
          </cell>
          <cell r="AT1821">
            <v>2308468.4556999998</v>
          </cell>
        </row>
        <row r="1822">
          <cell r="P1822" t="str">
            <v>4005</v>
          </cell>
          <cell r="X1822" t="str">
            <v>UPGRADE</v>
          </cell>
          <cell r="AC1822" t="str">
            <v>X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T1822">
            <v>0</v>
          </cell>
        </row>
        <row r="1823">
          <cell r="P1823" t="str">
            <v>4002</v>
          </cell>
          <cell r="X1823" t="str">
            <v>UPGRADE</v>
          </cell>
          <cell r="AC1823" t="str">
            <v>X</v>
          </cell>
          <cell r="AM1823">
            <v>242000</v>
          </cell>
          <cell r="AN1823">
            <v>2178000</v>
          </cell>
          <cell r="AO1823">
            <v>1210000</v>
          </cell>
          <cell r="AP1823">
            <v>0</v>
          </cell>
          <cell r="AQ1823">
            <v>0</v>
          </cell>
          <cell r="AT1823">
            <v>242000</v>
          </cell>
        </row>
        <row r="1824">
          <cell r="P1824" t="str">
            <v>4002</v>
          </cell>
          <cell r="X1824" t="str">
            <v>UPGRADE</v>
          </cell>
          <cell r="AC1824" t="str">
            <v>X</v>
          </cell>
          <cell r="AM1824">
            <v>363000</v>
          </cell>
          <cell r="AN1824">
            <v>3267000</v>
          </cell>
          <cell r="AO1824">
            <v>0</v>
          </cell>
          <cell r="AP1824">
            <v>0</v>
          </cell>
          <cell r="AQ1824">
            <v>0</v>
          </cell>
          <cell r="AT1824">
            <v>363000</v>
          </cell>
        </row>
        <row r="1825">
          <cell r="P1825" t="str">
            <v>4005</v>
          </cell>
          <cell r="X1825" t="str">
            <v>UPGRADE</v>
          </cell>
          <cell r="AC1825" t="str">
            <v>X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T1825">
            <v>0</v>
          </cell>
        </row>
        <row r="1826">
          <cell r="P1826" t="str">
            <v>3014</v>
          </cell>
          <cell r="X1826" t="str">
            <v>UPGRADE</v>
          </cell>
          <cell r="AC1826" t="str">
            <v>X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T1826">
            <v>0</v>
          </cell>
        </row>
        <row r="1827">
          <cell r="P1827" t="str">
            <v>4005</v>
          </cell>
          <cell r="X1827" t="str">
            <v>UPGRADE</v>
          </cell>
          <cell r="AC1827" t="str">
            <v>X</v>
          </cell>
          <cell r="AM1827">
            <v>0</v>
          </cell>
          <cell r="AN1827">
            <v>1210000</v>
          </cell>
          <cell r="AO1827">
            <v>2420000</v>
          </cell>
          <cell r="AP1827">
            <v>0</v>
          </cell>
          <cell r="AQ1827">
            <v>0</v>
          </cell>
          <cell r="AT1827">
            <v>0</v>
          </cell>
        </row>
        <row r="1828">
          <cell r="P1828" t="str">
            <v>4005</v>
          </cell>
          <cell r="X1828" t="str">
            <v>UPGRADE</v>
          </cell>
          <cell r="AC1828" t="str">
            <v>X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T1828">
            <v>0</v>
          </cell>
        </row>
        <row r="1829">
          <cell r="P1829" t="str">
            <v>3007</v>
          </cell>
          <cell r="X1829" t="str">
            <v>UPGRADE</v>
          </cell>
          <cell r="AC1829" t="str">
            <v>X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T1829">
            <v>0</v>
          </cell>
        </row>
        <row r="1830">
          <cell r="P1830" t="str">
            <v>0001</v>
          </cell>
          <cell r="X1830" t="str">
            <v>UPGRADE</v>
          </cell>
          <cell r="AA1830" t="str">
            <v>X</v>
          </cell>
          <cell r="AB1830" t="str">
            <v>X</v>
          </cell>
          <cell r="AC1830" t="str">
            <v>X</v>
          </cell>
          <cell r="AD1830" t="str">
            <v>X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T1830">
            <v>0</v>
          </cell>
        </row>
        <row r="1831">
          <cell r="P1831" t="str">
            <v>0001</v>
          </cell>
          <cell r="AA1831" t="str">
            <v>X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T1831">
            <v>0</v>
          </cell>
        </row>
        <row r="1832">
          <cell r="P1832" t="str">
            <v>3007</v>
          </cell>
          <cell r="X1832" t="str">
            <v>UPGRADE</v>
          </cell>
          <cell r="AA1832" t="str">
            <v>X</v>
          </cell>
          <cell r="AM1832">
            <v>12100</v>
          </cell>
          <cell r="AN1832">
            <v>1210000</v>
          </cell>
          <cell r="AO1832">
            <v>1210000</v>
          </cell>
          <cell r="AP1832">
            <v>0</v>
          </cell>
          <cell r="AQ1832">
            <v>0</v>
          </cell>
          <cell r="AT1832">
            <v>12100</v>
          </cell>
        </row>
        <row r="1833">
          <cell r="P1833" t="str">
            <v>0001</v>
          </cell>
          <cell r="AA1833" t="str">
            <v>X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T1833">
            <v>0</v>
          </cell>
        </row>
        <row r="1834">
          <cell r="P1834" t="str">
            <v>4012</v>
          </cell>
          <cell r="X1834" t="str">
            <v>UPGRADE</v>
          </cell>
          <cell r="AC1834" t="str">
            <v>X</v>
          </cell>
          <cell r="AM1834">
            <v>2066368.425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T1834">
            <v>2066368.425</v>
          </cell>
        </row>
        <row r="1835">
          <cell r="P1835" t="str">
            <v>0005</v>
          </cell>
          <cell r="X1835" t="str">
            <v>N/A</v>
          </cell>
          <cell r="AA1835" t="str">
            <v>X</v>
          </cell>
          <cell r="AM1835">
            <v>108900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T1835">
            <v>108900</v>
          </cell>
        </row>
        <row r="1836">
          <cell r="P1836" t="str">
            <v>0010</v>
          </cell>
          <cell r="AE1836" t="str">
            <v>X</v>
          </cell>
          <cell r="AM1836">
            <v>423500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T1836">
            <v>423500</v>
          </cell>
        </row>
        <row r="1837">
          <cell r="P1837" t="str">
            <v>0001</v>
          </cell>
          <cell r="AA1837" t="str">
            <v>X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T1837">
            <v>0</v>
          </cell>
        </row>
        <row r="1838">
          <cell r="P1838" t="str">
            <v>3008</v>
          </cell>
          <cell r="X1838" t="str">
            <v>UPGRADE</v>
          </cell>
          <cell r="AD1838" t="str">
            <v>X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T1838">
            <v>0</v>
          </cell>
        </row>
        <row r="1839">
          <cell r="P1839" t="str">
            <v>9013</v>
          </cell>
          <cell r="X1839" t="str">
            <v>UPGRADE</v>
          </cell>
          <cell r="AD1839" t="str">
            <v>X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T1839">
            <v>0</v>
          </cell>
        </row>
        <row r="1840">
          <cell r="P1840" t="str">
            <v>0005</v>
          </cell>
          <cell r="X1840" t="str">
            <v>N/A</v>
          </cell>
          <cell r="AA1840" t="str">
            <v>X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T1840">
            <v>0</v>
          </cell>
        </row>
        <row r="1841">
          <cell r="P1841" t="str">
            <v>0005</v>
          </cell>
          <cell r="X1841" t="str">
            <v>N/A</v>
          </cell>
          <cell r="AA1841" t="str">
            <v>X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T1841">
            <v>0</v>
          </cell>
        </row>
        <row r="1842">
          <cell r="P1842" t="str">
            <v>4002</v>
          </cell>
          <cell r="X1842" t="str">
            <v>UPGRADE</v>
          </cell>
          <cell r="AA1842" t="str">
            <v>X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T1842">
            <v>0</v>
          </cell>
        </row>
        <row r="1843">
          <cell r="P1843" t="str">
            <v>0003</v>
          </cell>
          <cell r="X1843" t="str">
            <v>UPGRADE</v>
          </cell>
          <cell r="AA1843" t="str">
            <v>X</v>
          </cell>
          <cell r="AM1843">
            <v>0</v>
          </cell>
          <cell r="AN1843">
            <v>37262.382574999996</v>
          </cell>
          <cell r="AO1843">
            <v>37262.382574999996</v>
          </cell>
          <cell r="AP1843">
            <v>37262.382574999996</v>
          </cell>
          <cell r="AQ1843">
            <v>37262.382574999996</v>
          </cell>
          <cell r="AT1843">
            <v>0</v>
          </cell>
        </row>
        <row r="1844">
          <cell r="P1844" t="str">
            <v>9020</v>
          </cell>
          <cell r="X1844" t="str">
            <v>UPGRADE</v>
          </cell>
          <cell r="AA1844" t="str">
            <v>X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T1844">
            <v>0</v>
          </cell>
        </row>
        <row r="1845">
          <cell r="P1845" t="str">
            <v>4001</v>
          </cell>
          <cell r="X1845" t="str">
            <v>UPGRADE</v>
          </cell>
          <cell r="AA1845" t="str">
            <v>X</v>
          </cell>
          <cell r="AB1845" t="str">
            <v>X</v>
          </cell>
          <cell r="AC1845" t="str">
            <v>X</v>
          </cell>
          <cell r="AD1845" t="str">
            <v>X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T1845">
            <v>0</v>
          </cell>
        </row>
        <row r="1846">
          <cell r="P1846" t="str">
            <v>0009</v>
          </cell>
          <cell r="X1846" t="str">
            <v>N/A</v>
          </cell>
          <cell r="AE1846" t="str">
            <v>X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T1846">
            <v>0</v>
          </cell>
        </row>
        <row r="1847">
          <cell r="P1847" t="str">
            <v>9015</v>
          </cell>
          <cell r="X1847" t="str">
            <v>UPGRADE</v>
          </cell>
          <cell r="AD1847" t="str">
            <v>X</v>
          </cell>
          <cell r="AM1847">
            <v>0</v>
          </cell>
          <cell r="AN1847">
            <v>1512500</v>
          </cell>
          <cell r="AO1847">
            <v>302500</v>
          </cell>
          <cell r="AP1847">
            <v>0</v>
          </cell>
          <cell r="AQ1847">
            <v>0</v>
          </cell>
          <cell r="AT1847">
            <v>0</v>
          </cell>
        </row>
        <row r="1848">
          <cell r="P1848" t="str">
            <v>4002</v>
          </cell>
          <cell r="X1848" t="str">
            <v>UPGRADE</v>
          </cell>
          <cell r="AA1848" t="str">
            <v>X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T1848">
            <v>0</v>
          </cell>
        </row>
        <row r="1849">
          <cell r="P1849" t="str">
            <v>4002</v>
          </cell>
          <cell r="X1849" t="str">
            <v>UPGRADE</v>
          </cell>
          <cell r="AA1849" t="str">
            <v>X</v>
          </cell>
          <cell r="AM1849">
            <v>0</v>
          </cell>
          <cell r="AN1849">
            <v>60500</v>
          </cell>
          <cell r="AO1849">
            <v>60500</v>
          </cell>
          <cell r="AP1849">
            <v>60500</v>
          </cell>
          <cell r="AQ1849">
            <v>60500</v>
          </cell>
          <cell r="AT1849">
            <v>0</v>
          </cell>
        </row>
        <row r="1850">
          <cell r="P1850" t="str">
            <v>0010</v>
          </cell>
          <cell r="AA1850" t="str">
            <v>X</v>
          </cell>
          <cell r="AM1850">
            <v>98986.929799999998</v>
          </cell>
          <cell r="AN1850">
            <v>18830.382999999998</v>
          </cell>
          <cell r="AO1850">
            <v>0</v>
          </cell>
          <cell r="AP1850">
            <v>0</v>
          </cell>
          <cell r="AQ1850">
            <v>0</v>
          </cell>
          <cell r="AT1850">
            <v>98986.929799999998</v>
          </cell>
        </row>
        <row r="1851">
          <cell r="P1851" t="str">
            <v>0010</v>
          </cell>
          <cell r="AE1851" t="str">
            <v>X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T1851">
            <v>0</v>
          </cell>
        </row>
        <row r="1852">
          <cell r="P1852" t="str">
            <v>3032</v>
          </cell>
          <cell r="X1852" t="str">
            <v>UPGRADE</v>
          </cell>
          <cell r="AC1852" t="str">
            <v>X</v>
          </cell>
          <cell r="AM1852">
            <v>0</v>
          </cell>
          <cell r="AN1852">
            <v>0</v>
          </cell>
          <cell r="AO1852">
            <v>0</v>
          </cell>
          <cell r="AP1852">
            <v>219615</v>
          </cell>
          <cell r="AQ1852">
            <v>0</v>
          </cell>
          <cell r="AT1852">
            <v>0</v>
          </cell>
        </row>
        <row r="1853">
          <cell r="P1853" t="str">
            <v>0003</v>
          </cell>
          <cell r="X1853" t="str">
            <v>RENOVACIÓN</v>
          </cell>
          <cell r="AA1853" t="str">
            <v>X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T1853">
            <v>0</v>
          </cell>
        </row>
        <row r="1854">
          <cell r="P1854" t="str">
            <v>0005</v>
          </cell>
          <cell r="X1854" t="str">
            <v>N/A</v>
          </cell>
          <cell r="AA1854" t="str">
            <v>X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T1854">
            <v>0</v>
          </cell>
        </row>
        <row r="1855">
          <cell r="P1855" t="str">
            <v>3004</v>
          </cell>
          <cell r="X1855" t="str">
            <v>RENOVACIÓN</v>
          </cell>
          <cell r="AA1855" t="str">
            <v>X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T1855">
            <v>0</v>
          </cell>
        </row>
        <row r="1856">
          <cell r="P1856" t="str">
            <v>0019</v>
          </cell>
          <cell r="X1856" t="str">
            <v>UPGRADE</v>
          </cell>
          <cell r="AA1856" t="str">
            <v>X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T1856">
            <v>0</v>
          </cell>
        </row>
        <row r="1857">
          <cell r="P1857" t="str">
            <v>9012</v>
          </cell>
          <cell r="X1857" t="str">
            <v>RENOVACIÓN</v>
          </cell>
          <cell r="AA1857" t="str">
            <v>X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T1857">
            <v>0</v>
          </cell>
        </row>
        <row r="1858">
          <cell r="P1858" t="str">
            <v>3004</v>
          </cell>
          <cell r="X1858" t="str">
            <v>RENOVACIÓN</v>
          </cell>
          <cell r="AA1858" t="str">
            <v>X</v>
          </cell>
          <cell r="AM1858">
            <v>0</v>
          </cell>
          <cell r="AN1858">
            <v>27225</v>
          </cell>
          <cell r="AO1858">
            <v>27225</v>
          </cell>
          <cell r="AP1858">
            <v>27225</v>
          </cell>
          <cell r="AQ1858">
            <v>27225</v>
          </cell>
          <cell r="AT1858">
            <v>0</v>
          </cell>
        </row>
        <row r="1859">
          <cell r="P1859" t="str">
            <v>3004</v>
          </cell>
          <cell r="X1859" t="str">
            <v>RENOVACIÓN</v>
          </cell>
          <cell r="AA1859" t="str">
            <v>X</v>
          </cell>
          <cell r="AM1859">
            <v>0</v>
          </cell>
          <cell r="AN1859">
            <v>85123.5</v>
          </cell>
          <cell r="AO1859">
            <v>85123.5</v>
          </cell>
          <cell r="AP1859">
            <v>85123.5</v>
          </cell>
          <cell r="AQ1859">
            <v>85123.5</v>
          </cell>
          <cell r="AT1859">
            <v>0</v>
          </cell>
        </row>
        <row r="1860">
          <cell r="P1860" t="str">
            <v>0003</v>
          </cell>
          <cell r="X1860" t="str">
            <v>RENOVACIÓN</v>
          </cell>
          <cell r="AA1860" t="str">
            <v>X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T1860">
            <v>0</v>
          </cell>
        </row>
        <row r="1861">
          <cell r="P1861" t="str">
            <v>3008</v>
          </cell>
          <cell r="X1861" t="str">
            <v>RENOVACIÓN</v>
          </cell>
          <cell r="AA1861" t="str">
            <v>X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T1861">
            <v>0</v>
          </cell>
        </row>
        <row r="1862">
          <cell r="P1862" t="str">
            <v>4048</v>
          </cell>
          <cell r="X1862" t="str">
            <v>RENOVACIÓN</v>
          </cell>
          <cell r="AA1862" t="str">
            <v>X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T1862">
            <v>0</v>
          </cell>
        </row>
        <row r="1863">
          <cell r="P1863" t="str">
            <v>9020</v>
          </cell>
          <cell r="AA1863" t="str">
            <v>X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T1863">
            <v>0</v>
          </cell>
        </row>
        <row r="1864">
          <cell r="P1864" t="str">
            <v>4002</v>
          </cell>
          <cell r="X1864" t="str">
            <v>UPGRADE</v>
          </cell>
          <cell r="AA1864" t="str">
            <v>X</v>
          </cell>
          <cell r="AB1864" t="str">
            <v>X</v>
          </cell>
          <cell r="AC1864" t="str">
            <v>X</v>
          </cell>
          <cell r="AD1864" t="str">
            <v>X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T1864">
            <v>0</v>
          </cell>
        </row>
        <row r="1865">
          <cell r="P1865" t="str">
            <v>0003</v>
          </cell>
          <cell r="X1865" t="str">
            <v>RENOVACIÓN</v>
          </cell>
          <cell r="AA1865" t="str">
            <v>X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T1865">
            <v>0</v>
          </cell>
        </row>
        <row r="1866">
          <cell r="P1866" t="str">
            <v>9012</v>
          </cell>
          <cell r="X1866" t="str">
            <v>RENOVACIÓN</v>
          </cell>
          <cell r="AA1866" t="str">
            <v>X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T1866">
            <v>0</v>
          </cell>
        </row>
        <row r="1867">
          <cell r="P1867" t="str">
            <v>0003</v>
          </cell>
          <cell r="X1867" t="str">
            <v>RENOVACIÓN</v>
          </cell>
          <cell r="AA1867" t="str">
            <v>X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T1867">
            <v>0</v>
          </cell>
        </row>
        <row r="1868">
          <cell r="P1868" t="str">
            <v>0003</v>
          </cell>
          <cell r="X1868" t="str">
            <v>RENOVACIÓN</v>
          </cell>
          <cell r="AA1868" t="str">
            <v>X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T1868">
            <v>0</v>
          </cell>
        </row>
        <row r="1869">
          <cell r="P1869" t="str">
            <v>4025</v>
          </cell>
          <cell r="X1869" t="str">
            <v>RENOVACIÓN</v>
          </cell>
          <cell r="AA1869" t="str">
            <v>X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T1869">
            <v>0</v>
          </cell>
        </row>
        <row r="1870">
          <cell r="P1870" t="str">
            <v>4025</v>
          </cell>
          <cell r="X1870" t="str">
            <v>RENOVACIÓN</v>
          </cell>
          <cell r="AA1870" t="str">
            <v>X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T1870">
            <v>0</v>
          </cell>
        </row>
        <row r="1871">
          <cell r="P1871" t="str">
            <v>0005</v>
          </cell>
          <cell r="X1871" t="str">
            <v>N/A</v>
          </cell>
          <cell r="AA1871" t="str">
            <v>X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T1871">
            <v>0</v>
          </cell>
        </row>
        <row r="1872">
          <cell r="P1872" t="str">
            <v>0003</v>
          </cell>
          <cell r="X1872" t="str">
            <v>RENOVACIÓN</v>
          </cell>
          <cell r="AA1872" t="str">
            <v>X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T1872">
            <v>0</v>
          </cell>
        </row>
        <row r="1873">
          <cell r="P1873" t="str">
            <v>0003</v>
          </cell>
          <cell r="X1873" t="str">
            <v>RENOVACIÓN</v>
          </cell>
          <cell r="AA1873" t="str">
            <v>X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T1873">
            <v>0</v>
          </cell>
        </row>
        <row r="1874">
          <cell r="P1874" t="str">
            <v>9060</v>
          </cell>
          <cell r="X1874" t="str">
            <v>UPGRADE</v>
          </cell>
          <cell r="AA1874" t="str">
            <v>X</v>
          </cell>
          <cell r="AM1874">
            <v>504287.96109999996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T1874">
            <v>504287.96109999996</v>
          </cell>
        </row>
        <row r="1875">
          <cell r="P1875" t="str">
            <v>3004</v>
          </cell>
          <cell r="X1875" t="str">
            <v>RENOVACIÓN</v>
          </cell>
          <cell r="AA1875" t="str">
            <v>X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T1875">
            <v>0</v>
          </cell>
        </row>
        <row r="1876">
          <cell r="P1876" t="str">
            <v>3004</v>
          </cell>
          <cell r="X1876" t="str">
            <v>RENOVACIÓN</v>
          </cell>
          <cell r="AA1876" t="str">
            <v>X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T1876">
            <v>0</v>
          </cell>
        </row>
        <row r="1877">
          <cell r="P1877" t="str">
            <v>3004</v>
          </cell>
          <cell r="X1877" t="str">
            <v>RENOVACIÓN</v>
          </cell>
          <cell r="AA1877" t="str">
            <v>X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T1877">
            <v>0</v>
          </cell>
        </row>
        <row r="1878">
          <cell r="P1878" t="str">
            <v>3004</v>
          </cell>
          <cell r="X1878" t="str">
            <v>RENOVACIÓN</v>
          </cell>
          <cell r="AA1878" t="str">
            <v>X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T1878">
            <v>0</v>
          </cell>
        </row>
        <row r="1879">
          <cell r="P1879" t="str">
            <v>9012</v>
          </cell>
          <cell r="X1879" t="str">
            <v>RENOVACIÓN</v>
          </cell>
          <cell r="AA1879" t="str">
            <v>X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T1879">
            <v>0</v>
          </cell>
        </row>
        <row r="1880">
          <cell r="P1880" t="str">
            <v>0003</v>
          </cell>
          <cell r="X1880" t="str">
            <v>RENOVACIÓN</v>
          </cell>
          <cell r="AA1880" t="str">
            <v>X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T1880">
            <v>0</v>
          </cell>
        </row>
        <row r="1881">
          <cell r="P1881" t="str">
            <v>4002</v>
          </cell>
          <cell r="X1881" t="str">
            <v>UPGRADE</v>
          </cell>
          <cell r="AD1881" t="str">
            <v>X</v>
          </cell>
          <cell r="AM1881">
            <v>6148901.4882540768</v>
          </cell>
          <cell r="AN1881">
            <v>6817121.7732638204</v>
          </cell>
          <cell r="AO1881">
            <v>9038315.0195600037</v>
          </cell>
          <cell r="AP1881">
            <v>4769442.3613220993</v>
          </cell>
          <cell r="AQ1881">
            <v>0</v>
          </cell>
          <cell r="AT1881">
            <v>6148901.4882540768</v>
          </cell>
        </row>
        <row r="1882">
          <cell r="P1882" t="str">
            <v>0003</v>
          </cell>
          <cell r="X1882" t="str">
            <v>UPGRADE</v>
          </cell>
          <cell r="AA1882" t="str">
            <v>X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T1882">
            <v>0</v>
          </cell>
        </row>
        <row r="1883">
          <cell r="P1883" t="str">
            <v>0005</v>
          </cell>
          <cell r="X1883" t="str">
            <v>N/A</v>
          </cell>
          <cell r="AA1883" t="str">
            <v>X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T1883">
            <v>0</v>
          </cell>
        </row>
        <row r="1884">
          <cell r="P1884" t="str">
            <v>3032</v>
          </cell>
          <cell r="X1884" t="str">
            <v>UPGRADE</v>
          </cell>
          <cell r="AA1884" t="str">
            <v>X</v>
          </cell>
          <cell r="AM1884">
            <v>0</v>
          </cell>
          <cell r="AN1884">
            <v>0</v>
          </cell>
          <cell r="AO1884">
            <v>0</v>
          </cell>
          <cell r="AP1884">
            <v>79720.244999999995</v>
          </cell>
          <cell r="AQ1884">
            <v>0</v>
          </cell>
          <cell r="AT1884">
            <v>0</v>
          </cell>
        </row>
        <row r="1885">
          <cell r="P1885" t="str">
            <v>0003</v>
          </cell>
          <cell r="X1885" t="str">
            <v>N/A</v>
          </cell>
          <cell r="AA1885" t="str">
            <v>X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T1885">
            <v>0</v>
          </cell>
        </row>
        <row r="1886">
          <cell r="P1886" t="str">
            <v>0003</v>
          </cell>
          <cell r="X1886" t="str">
            <v>RENOVACIÓN</v>
          </cell>
          <cell r="AA1886" t="str">
            <v>X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T1886">
            <v>0</v>
          </cell>
        </row>
        <row r="1887">
          <cell r="P1887" t="str">
            <v>0003</v>
          </cell>
          <cell r="X1887" t="str">
            <v>RENOVACIÓN</v>
          </cell>
          <cell r="AA1887" t="str">
            <v>X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T1887">
            <v>0</v>
          </cell>
        </row>
        <row r="1888">
          <cell r="P1888" t="str">
            <v>3015</v>
          </cell>
          <cell r="X1888" t="str">
            <v>RENOVACIÓN</v>
          </cell>
          <cell r="AA1888" t="str">
            <v>X</v>
          </cell>
          <cell r="AB1888" t="str">
            <v>X</v>
          </cell>
          <cell r="AC1888" t="str">
            <v>X</v>
          </cell>
          <cell r="AD1888" t="str">
            <v>X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T1888">
            <v>0</v>
          </cell>
        </row>
        <row r="1889">
          <cell r="P1889" t="str">
            <v>3015</v>
          </cell>
          <cell r="X1889" t="str">
            <v>RENOVACIÓN</v>
          </cell>
          <cell r="AA1889" t="str">
            <v>X</v>
          </cell>
          <cell r="AB1889" t="str">
            <v>X</v>
          </cell>
          <cell r="AC1889" t="str">
            <v>X</v>
          </cell>
          <cell r="AD1889" t="str">
            <v>X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T1889">
            <v>0</v>
          </cell>
        </row>
        <row r="1890">
          <cell r="P1890" t="str">
            <v>9012</v>
          </cell>
          <cell r="X1890" t="str">
            <v>RENOVACIÓN</v>
          </cell>
          <cell r="AA1890" t="str">
            <v>X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T1890">
            <v>0</v>
          </cell>
        </row>
        <row r="1891">
          <cell r="P1891" t="str">
            <v>9012</v>
          </cell>
          <cell r="X1891" t="str">
            <v>RENOVACIÓN</v>
          </cell>
          <cell r="AA1891" t="str">
            <v>X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T1891">
            <v>0</v>
          </cell>
        </row>
        <row r="1892">
          <cell r="P1892" t="str">
            <v>9012</v>
          </cell>
          <cell r="X1892" t="str">
            <v>RENOVACIÓN</v>
          </cell>
          <cell r="AA1892" t="str">
            <v>X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T1892">
            <v>0</v>
          </cell>
        </row>
        <row r="1893">
          <cell r="P1893" t="str">
            <v>9012</v>
          </cell>
          <cell r="X1893" t="str">
            <v>RENOVACIÓN</v>
          </cell>
          <cell r="AA1893" t="str">
            <v>X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T1893">
            <v>0</v>
          </cell>
        </row>
        <row r="1894">
          <cell r="P1894" t="str">
            <v>9012</v>
          </cell>
          <cell r="X1894" t="str">
            <v>RENOVACIÓN</v>
          </cell>
          <cell r="AA1894" t="str">
            <v>X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T1894">
            <v>0</v>
          </cell>
        </row>
        <row r="1895">
          <cell r="P1895" t="str">
            <v>4002</v>
          </cell>
          <cell r="X1895" t="str">
            <v>UPGRADE</v>
          </cell>
          <cell r="AA1895" t="str">
            <v>X</v>
          </cell>
          <cell r="AM1895">
            <v>1555261.4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T1895">
            <v>1555261.4</v>
          </cell>
        </row>
        <row r="1896">
          <cell r="P1896" t="str">
            <v>4002</v>
          </cell>
          <cell r="X1896" t="str">
            <v>UPGRADE</v>
          </cell>
          <cell r="AA1896" t="str">
            <v>X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T1896">
            <v>0</v>
          </cell>
        </row>
        <row r="1897">
          <cell r="P1897" t="str">
            <v>4003</v>
          </cell>
          <cell r="X1897" t="str">
            <v>UPGRADE</v>
          </cell>
          <cell r="AA1897" t="str">
            <v>X</v>
          </cell>
          <cell r="AM1897">
            <v>0</v>
          </cell>
          <cell r="AN1897">
            <v>788.86857499999996</v>
          </cell>
          <cell r="AO1897">
            <v>788.86857499999996</v>
          </cell>
          <cell r="AP1897">
            <v>788.86857499999996</v>
          </cell>
          <cell r="AQ1897">
            <v>788.86857499999996</v>
          </cell>
          <cell r="AT1897">
            <v>0</v>
          </cell>
        </row>
        <row r="1898">
          <cell r="P1898" t="str">
            <v>4032</v>
          </cell>
          <cell r="X1898" t="str">
            <v>UPGRADE</v>
          </cell>
          <cell r="AA1898" t="str">
            <v>X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T1898">
            <v>0</v>
          </cell>
        </row>
        <row r="1899">
          <cell r="P1899" t="str">
            <v>4003</v>
          </cell>
          <cell r="X1899" t="str">
            <v>UPGRADE</v>
          </cell>
          <cell r="AA1899" t="str">
            <v>X</v>
          </cell>
          <cell r="AM1899">
            <v>408690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T1899">
            <v>408690</v>
          </cell>
        </row>
        <row r="1900">
          <cell r="P1900" t="str">
            <v>3007</v>
          </cell>
          <cell r="X1900" t="str">
            <v>RENOVACIÓN</v>
          </cell>
          <cell r="AB1900" t="str">
            <v>X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T1900">
            <v>0</v>
          </cell>
        </row>
        <row r="1901">
          <cell r="P1901" t="str">
            <v>4006</v>
          </cell>
          <cell r="X1901" t="str">
            <v>RENOVACIÓN</v>
          </cell>
          <cell r="AB1901" t="str">
            <v>X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T1901">
            <v>0</v>
          </cell>
        </row>
        <row r="1902">
          <cell r="P1902" t="str">
            <v>9012</v>
          </cell>
          <cell r="AA1902" t="str">
            <v>X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T1902">
            <v>0</v>
          </cell>
        </row>
        <row r="1903">
          <cell r="P1903" t="str">
            <v>0003</v>
          </cell>
          <cell r="X1903" t="str">
            <v>UPGRADE</v>
          </cell>
          <cell r="AA1903" t="str">
            <v>X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T1903">
            <v>0</v>
          </cell>
        </row>
        <row r="1904">
          <cell r="P1904" t="str">
            <v>3014</v>
          </cell>
          <cell r="X1904" t="str">
            <v>RENOVACIÓN</v>
          </cell>
          <cell r="AA1904" t="str">
            <v>X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T1904">
            <v>0</v>
          </cell>
        </row>
        <row r="1905">
          <cell r="P1905" t="str">
            <v>4002</v>
          </cell>
          <cell r="X1905" t="str">
            <v>UPGRADE</v>
          </cell>
          <cell r="AA1905" t="str">
            <v>X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T1905">
            <v>0</v>
          </cell>
        </row>
        <row r="1906">
          <cell r="P1906" t="str">
            <v>4002</v>
          </cell>
          <cell r="X1906" t="str">
            <v>RENOVACIÓN</v>
          </cell>
          <cell r="AA1906" t="str">
            <v>X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T1906">
            <v>0</v>
          </cell>
        </row>
        <row r="1907">
          <cell r="P1907" t="str">
            <v>9073</v>
          </cell>
          <cell r="X1907" t="str">
            <v>UPGRADE</v>
          </cell>
          <cell r="AA1907" t="str">
            <v>X</v>
          </cell>
          <cell r="AM1907">
            <v>0</v>
          </cell>
          <cell r="AN1907">
            <v>12100</v>
          </cell>
          <cell r="AO1907">
            <v>1210000</v>
          </cell>
          <cell r="AP1907">
            <v>0</v>
          </cell>
          <cell r="AQ1907">
            <v>0</v>
          </cell>
          <cell r="AT1907">
            <v>0</v>
          </cell>
        </row>
        <row r="1908">
          <cell r="P1908" t="str">
            <v>4001</v>
          </cell>
          <cell r="X1908" t="str">
            <v>RENOVACIÓN</v>
          </cell>
          <cell r="AA1908" t="str">
            <v>X</v>
          </cell>
          <cell r="AM1908">
            <v>653234.66559999995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T1908">
            <v>653234.66559999995</v>
          </cell>
        </row>
        <row r="1909">
          <cell r="P1909" t="str">
            <v>3007</v>
          </cell>
          <cell r="X1909" t="str">
            <v>RENOVACIÓN</v>
          </cell>
          <cell r="AA1909" t="str">
            <v>X</v>
          </cell>
          <cell r="AM1909">
            <v>569209.41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T1909">
            <v>569209.41</v>
          </cell>
        </row>
        <row r="1910">
          <cell r="P1910" t="str">
            <v>0003</v>
          </cell>
          <cell r="X1910" t="str">
            <v>UPGRADE</v>
          </cell>
          <cell r="AA1910" t="str">
            <v>X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T1910">
            <v>0</v>
          </cell>
        </row>
        <row r="1911">
          <cell r="P1911" t="str">
            <v>3014</v>
          </cell>
          <cell r="X1911" t="str">
            <v>UPGRADE</v>
          </cell>
          <cell r="AA1911" t="str">
            <v>X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T1911">
            <v>0</v>
          </cell>
        </row>
        <row r="1912">
          <cell r="P1912" t="str">
            <v>4002</v>
          </cell>
          <cell r="X1912" t="str">
            <v>UPGRADE</v>
          </cell>
          <cell r="AA1912" t="str">
            <v>X</v>
          </cell>
          <cell r="AB1912" t="str">
            <v>X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T1912">
            <v>0</v>
          </cell>
        </row>
        <row r="1913">
          <cell r="P1913" t="str">
            <v>0019</v>
          </cell>
          <cell r="X1913" t="str">
            <v>RENOVACIÓN</v>
          </cell>
          <cell r="AA1913" t="str">
            <v>X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T1913">
            <v>0</v>
          </cell>
        </row>
        <row r="1914">
          <cell r="P1914" t="str">
            <v>9012</v>
          </cell>
          <cell r="X1914" t="str">
            <v>RENOVACIÓN</v>
          </cell>
          <cell r="AA1914" t="str">
            <v>X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T1914">
            <v>0</v>
          </cell>
        </row>
        <row r="1915">
          <cell r="P1915" t="str">
            <v>3008</v>
          </cell>
          <cell r="X1915" t="str">
            <v>RENOVACIÓN</v>
          </cell>
          <cell r="AA1915" t="str">
            <v>X</v>
          </cell>
          <cell r="AM1915">
            <v>207.07939999999996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T1915">
            <v>207.07939999999996</v>
          </cell>
        </row>
        <row r="1916">
          <cell r="P1916" t="str">
            <v>3008</v>
          </cell>
          <cell r="X1916" t="str">
            <v>RENOVACIÓN</v>
          </cell>
          <cell r="AA1916" t="str">
            <v>X</v>
          </cell>
          <cell r="AM1916">
            <v>89.467399999999998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T1916">
            <v>89.467399999999998</v>
          </cell>
        </row>
        <row r="1917">
          <cell r="P1917" t="str">
            <v>3009</v>
          </cell>
          <cell r="X1917" t="str">
            <v>RENOVACIÓN</v>
          </cell>
          <cell r="AA1917" t="str">
            <v>X</v>
          </cell>
          <cell r="AM1917">
            <v>0</v>
          </cell>
          <cell r="AN1917">
            <v>6407.9089249999997</v>
          </cell>
          <cell r="AO1917">
            <v>6407.9089249999997</v>
          </cell>
          <cell r="AP1917">
            <v>6407.9089249999997</v>
          </cell>
          <cell r="AQ1917">
            <v>6407.9089249999997</v>
          </cell>
          <cell r="AT1917">
            <v>0</v>
          </cell>
        </row>
        <row r="1918">
          <cell r="P1918" t="str">
            <v>3004</v>
          </cell>
          <cell r="X1918" t="str">
            <v>RENOVACIÓN</v>
          </cell>
          <cell r="AA1918" t="str">
            <v>X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T1918">
            <v>0</v>
          </cell>
        </row>
        <row r="1919">
          <cell r="P1919" t="str">
            <v>9012</v>
          </cell>
          <cell r="X1919" t="str">
            <v>RENOVACIÓN</v>
          </cell>
          <cell r="AA1919" t="str">
            <v>X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T1919">
            <v>0</v>
          </cell>
        </row>
        <row r="1920">
          <cell r="P1920" t="str">
            <v>9020</v>
          </cell>
          <cell r="X1920" t="str">
            <v>UPGRADE</v>
          </cell>
          <cell r="AA1920" t="str">
            <v>X</v>
          </cell>
          <cell r="AB1920" t="str">
            <v>X</v>
          </cell>
          <cell r="AC1920" t="str">
            <v>X</v>
          </cell>
          <cell r="AD1920" t="str">
            <v>X</v>
          </cell>
          <cell r="AE1920" t="str">
            <v>X</v>
          </cell>
          <cell r="AM1920">
            <v>0</v>
          </cell>
          <cell r="AN1920">
            <v>14866.323175</v>
          </cell>
          <cell r="AO1920">
            <v>14866.323175</v>
          </cell>
          <cell r="AP1920">
            <v>14866.323175</v>
          </cell>
          <cell r="AQ1920">
            <v>14866.323175</v>
          </cell>
          <cell r="AT1920">
            <v>0</v>
          </cell>
        </row>
        <row r="1921">
          <cell r="P1921" t="str">
            <v>3015</v>
          </cell>
          <cell r="X1921" t="str">
            <v>RENOVACIÓN</v>
          </cell>
          <cell r="AC1921" t="str">
            <v>X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T1921">
            <v>0</v>
          </cell>
        </row>
        <row r="1922">
          <cell r="P1922" t="str">
            <v>4009</v>
          </cell>
          <cell r="X1922" t="str">
            <v>UPGRADE</v>
          </cell>
          <cell r="AA1922" t="str">
            <v>X</v>
          </cell>
          <cell r="AB1922" t="str">
            <v>X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T1922">
            <v>0</v>
          </cell>
        </row>
        <row r="1923">
          <cell r="P1923" t="str">
            <v>0010</v>
          </cell>
          <cell r="X1923" t="str">
            <v>RENOVACIÓN</v>
          </cell>
          <cell r="AE1923" t="str">
            <v>X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T1923">
            <v>0</v>
          </cell>
        </row>
        <row r="1924">
          <cell r="P1924" t="str">
            <v>0010</v>
          </cell>
          <cell r="X1924" t="str">
            <v>RENOVACIÓN</v>
          </cell>
          <cell r="AE1924" t="str">
            <v>X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T1924">
            <v>0</v>
          </cell>
        </row>
        <row r="1925">
          <cell r="P1925" t="str">
            <v>0010</v>
          </cell>
          <cell r="X1925" t="str">
            <v>RENOVACIÓN</v>
          </cell>
          <cell r="AE1925" t="str">
            <v>X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T1925">
            <v>0</v>
          </cell>
        </row>
        <row r="1926">
          <cell r="P1926" t="str">
            <v>4040</v>
          </cell>
          <cell r="AA1926" t="str">
            <v>X</v>
          </cell>
          <cell r="AB1926" t="str">
            <v>X</v>
          </cell>
          <cell r="AC1926" t="str">
            <v>X</v>
          </cell>
          <cell r="AD1926" t="str">
            <v>X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T1926">
            <v>0</v>
          </cell>
        </row>
        <row r="1927">
          <cell r="P1927" t="str">
            <v>0003</v>
          </cell>
          <cell r="X1927" t="str">
            <v>UPGRADE</v>
          </cell>
          <cell r="AA1927" t="str">
            <v>X</v>
          </cell>
          <cell r="AC1927" t="str">
            <v>X</v>
          </cell>
          <cell r="AD1927" t="str">
            <v>X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T1927">
            <v>0</v>
          </cell>
        </row>
        <row r="1928">
          <cell r="P1928" t="str">
            <v>0019</v>
          </cell>
          <cell r="X1928" t="str">
            <v>RENOVACIÓN</v>
          </cell>
          <cell r="AC1928" t="str">
            <v>X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T1928">
            <v>0</v>
          </cell>
        </row>
        <row r="1929">
          <cell r="P1929" t="str">
            <v>0003</v>
          </cell>
          <cell r="X1929" t="str">
            <v>UPGRADE</v>
          </cell>
          <cell r="AA1929" t="str">
            <v>X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T1929">
            <v>0</v>
          </cell>
        </row>
        <row r="1930">
          <cell r="P1930" t="str">
            <v>0003</v>
          </cell>
          <cell r="X1930" t="str">
            <v>RENOVACIÓN</v>
          </cell>
          <cell r="AA1930" t="str">
            <v>X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T1930">
            <v>0</v>
          </cell>
        </row>
        <row r="1931">
          <cell r="P1931" t="str">
            <v>0003</v>
          </cell>
          <cell r="X1931" t="str">
            <v>UPGRADE</v>
          </cell>
          <cell r="AA1931" t="str">
            <v>X</v>
          </cell>
          <cell r="AC1931" t="str">
            <v>X</v>
          </cell>
          <cell r="AD1931" t="str">
            <v>X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T1931">
            <v>0</v>
          </cell>
        </row>
        <row r="1932">
          <cell r="P1932" t="str">
            <v>3008</v>
          </cell>
          <cell r="X1932" t="str">
            <v>N/A</v>
          </cell>
          <cell r="AA1932" t="str">
            <v>X</v>
          </cell>
          <cell r="AB1932" t="str">
            <v>X</v>
          </cell>
          <cell r="AC1932" t="str">
            <v>X</v>
          </cell>
          <cell r="AD1932" t="str">
            <v>X</v>
          </cell>
          <cell r="AM1932">
            <v>0</v>
          </cell>
          <cell r="AN1932">
            <v>160295.34289999999</v>
          </cell>
          <cell r="AO1932">
            <v>160295.34289999999</v>
          </cell>
          <cell r="AP1932">
            <v>160295.34289999999</v>
          </cell>
          <cell r="AQ1932">
            <v>160295.34289999999</v>
          </cell>
          <cell r="AT1932">
            <v>0</v>
          </cell>
        </row>
        <row r="1933">
          <cell r="P1933" t="str">
            <v>3008</v>
          </cell>
          <cell r="X1933" t="str">
            <v>N/A</v>
          </cell>
          <cell r="AA1933" t="str">
            <v>X</v>
          </cell>
          <cell r="AB1933" t="str">
            <v>X</v>
          </cell>
          <cell r="AC1933" t="str">
            <v>X</v>
          </cell>
          <cell r="AD1933" t="str">
            <v>X</v>
          </cell>
          <cell r="AM1933">
            <v>249060</v>
          </cell>
          <cell r="AN1933">
            <v>2973294.1399999992</v>
          </cell>
          <cell r="AO1933">
            <v>2569999.9999999995</v>
          </cell>
          <cell r="AP1933">
            <v>5499239.9999999972</v>
          </cell>
          <cell r="AQ1933">
            <v>18166650</v>
          </cell>
          <cell r="AT1933">
            <v>62265</v>
          </cell>
        </row>
        <row r="1934">
          <cell r="P1934" t="str">
            <v>3009</v>
          </cell>
          <cell r="X1934" t="str">
            <v>N/A</v>
          </cell>
          <cell r="AA1934" t="str">
            <v>X</v>
          </cell>
          <cell r="AB1934" t="str">
            <v>X</v>
          </cell>
          <cell r="AC1934" t="str">
            <v>X</v>
          </cell>
          <cell r="AD1934" t="str">
            <v>X</v>
          </cell>
          <cell r="AM1934">
            <v>0</v>
          </cell>
          <cell r="AN1934">
            <v>4545734.8</v>
          </cell>
          <cell r="AO1934">
            <v>177734.80065000002</v>
          </cell>
          <cell r="AP1934">
            <v>177734.80065000002</v>
          </cell>
          <cell r="AQ1934">
            <v>177734.80065000002</v>
          </cell>
          <cell r="AT1934">
            <v>0</v>
          </cell>
        </row>
        <row r="1935">
          <cell r="P1935" t="str">
            <v>3009</v>
          </cell>
          <cell r="X1935" t="str">
            <v>N/A</v>
          </cell>
          <cell r="AA1935" t="str">
            <v>X</v>
          </cell>
          <cell r="AB1935" t="str">
            <v>X</v>
          </cell>
          <cell r="AC1935" t="str">
            <v>X</v>
          </cell>
          <cell r="AD1935" t="str">
            <v>X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T1935">
            <v>0</v>
          </cell>
        </row>
        <row r="1936">
          <cell r="P1936" t="str">
            <v>3007</v>
          </cell>
          <cell r="X1936" t="str">
            <v>N/A</v>
          </cell>
          <cell r="AA1936" t="str">
            <v>X</v>
          </cell>
          <cell r="AB1936" t="str">
            <v>X</v>
          </cell>
          <cell r="AC1936" t="str">
            <v>X</v>
          </cell>
          <cell r="AD1936" t="str">
            <v>X</v>
          </cell>
          <cell r="AM1936">
            <v>768950</v>
          </cell>
          <cell r="AN1936">
            <v>6899822.8978112042</v>
          </cell>
          <cell r="AO1936">
            <v>14740657.211315012</v>
          </cell>
          <cell r="AP1936">
            <v>28524358.999999948</v>
          </cell>
          <cell r="AQ1936">
            <v>70121991.909999996</v>
          </cell>
          <cell r="AT1936">
            <v>192237.5</v>
          </cell>
        </row>
        <row r="1937">
          <cell r="P1937" t="str">
            <v>3014</v>
          </cell>
          <cell r="X1937" t="str">
            <v>N/A</v>
          </cell>
          <cell r="AA1937" t="str">
            <v>X</v>
          </cell>
          <cell r="AB1937" t="str">
            <v>X</v>
          </cell>
          <cell r="AC1937" t="str">
            <v>X</v>
          </cell>
          <cell r="AD1937" t="str">
            <v>X</v>
          </cell>
          <cell r="AM1937">
            <v>0</v>
          </cell>
          <cell r="AN1937">
            <v>313091.68659999996</v>
          </cell>
          <cell r="AO1937">
            <v>313091.68659999996</v>
          </cell>
          <cell r="AP1937">
            <v>313091.68659999996</v>
          </cell>
          <cell r="AQ1937">
            <v>313091.68659999996</v>
          </cell>
          <cell r="AT1937">
            <v>0</v>
          </cell>
        </row>
        <row r="1938">
          <cell r="P1938" t="str">
            <v>3014</v>
          </cell>
          <cell r="X1938" t="str">
            <v>N/A</v>
          </cell>
          <cell r="AA1938" t="str">
            <v>X</v>
          </cell>
          <cell r="AB1938" t="str">
            <v>X</v>
          </cell>
          <cell r="AC1938" t="str">
            <v>X</v>
          </cell>
          <cell r="AD1938" t="str">
            <v>X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T1938">
            <v>0</v>
          </cell>
        </row>
        <row r="1939">
          <cell r="P1939" t="str">
            <v>3014</v>
          </cell>
          <cell r="X1939" t="str">
            <v>N/A</v>
          </cell>
          <cell r="AA1939" t="str">
            <v>X</v>
          </cell>
          <cell r="AB1939" t="str">
            <v>X</v>
          </cell>
          <cell r="AC1939" t="str">
            <v>X</v>
          </cell>
          <cell r="AD1939" t="str">
            <v>X</v>
          </cell>
          <cell r="AM1939">
            <v>739930</v>
          </cell>
          <cell r="AN1939">
            <v>288149.87700000004</v>
          </cell>
          <cell r="AO1939">
            <v>998620.87800000014</v>
          </cell>
          <cell r="AP1939">
            <v>2285459.253</v>
          </cell>
          <cell r="AQ1939">
            <v>0</v>
          </cell>
          <cell r="AT1939">
            <v>184982.5</v>
          </cell>
        </row>
        <row r="1940">
          <cell r="P1940" t="str">
            <v>3014</v>
          </cell>
          <cell r="X1940" t="str">
            <v>N/A</v>
          </cell>
          <cell r="AA1940" t="str">
            <v>X</v>
          </cell>
          <cell r="AB1940" t="str">
            <v>X</v>
          </cell>
          <cell r="AC1940" t="str">
            <v>X</v>
          </cell>
          <cell r="AD1940" t="str">
            <v>X</v>
          </cell>
          <cell r="AM1940">
            <v>1479860</v>
          </cell>
          <cell r="AN1940">
            <v>576299.75400000007</v>
          </cell>
          <cell r="AO1940">
            <v>1997241.7560000003</v>
          </cell>
          <cell r="AP1940">
            <v>4570918.5060000001</v>
          </cell>
          <cell r="AQ1940">
            <v>0</v>
          </cell>
          <cell r="AT1940">
            <v>369965</v>
          </cell>
        </row>
        <row r="1941">
          <cell r="P1941" t="str">
            <v>3014</v>
          </cell>
          <cell r="X1941" t="str">
            <v>N/A</v>
          </cell>
          <cell r="AA1941" t="str">
            <v>X</v>
          </cell>
          <cell r="AB1941" t="str">
            <v>X</v>
          </cell>
          <cell r="AC1941" t="str">
            <v>X</v>
          </cell>
          <cell r="AD1941" t="str">
            <v>X</v>
          </cell>
          <cell r="AM1941">
            <v>5179510</v>
          </cell>
          <cell r="AN1941">
            <v>2017049.139</v>
          </cell>
          <cell r="AO1941">
            <v>6990346.1460000006</v>
          </cell>
          <cell r="AP1941">
            <v>15998214.771</v>
          </cell>
          <cell r="AQ1941">
            <v>0</v>
          </cell>
          <cell r="AT1941">
            <v>1294877.5</v>
          </cell>
        </row>
        <row r="1942">
          <cell r="P1942" t="str">
            <v>0003</v>
          </cell>
          <cell r="X1942" t="str">
            <v>RENOVACIÓN</v>
          </cell>
          <cell r="AA1942" t="str">
            <v>X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T1942">
            <v>0</v>
          </cell>
        </row>
        <row r="1943">
          <cell r="P1943" t="str">
            <v>4002</v>
          </cell>
          <cell r="X1943" t="str">
            <v>UPGRADE</v>
          </cell>
          <cell r="AE1943" t="str">
            <v>X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T1943">
            <v>0</v>
          </cell>
        </row>
        <row r="1944">
          <cell r="P1944" t="str">
            <v>9012</v>
          </cell>
          <cell r="AA1944" t="str">
            <v>X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T1944">
            <v>0</v>
          </cell>
        </row>
        <row r="1945">
          <cell r="P1945" t="str">
            <v>9015</v>
          </cell>
          <cell r="X1945" t="str">
            <v>RENOVACIÓN</v>
          </cell>
          <cell r="AD1945" t="str">
            <v>X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T1945">
            <v>0</v>
          </cell>
        </row>
        <row r="1946">
          <cell r="P1946" t="str">
            <v>0003</v>
          </cell>
          <cell r="X1946" t="str">
            <v>UPGRADE</v>
          </cell>
          <cell r="AA1946" t="str">
            <v>X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T1946">
            <v>0</v>
          </cell>
        </row>
        <row r="1947">
          <cell r="P1947" t="str">
            <v>0003</v>
          </cell>
          <cell r="X1947" t="str">
            <v>UPGRADE</v>
          </cell>
          <cell r="AA1947" t="str">
            <v>X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T1947">
            <v>0</v>
          </cell>
        </row>
        <row r="1948">
          <cell r="P1948" t="str">
            <v>9084</v>
          </cell>
          <cell r="X1948" t="str">
            <v>UPGRADE</v>
          </cell>
          <cell r="AA1948" t="str">
            <v>X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250000</v>
          </cell>
          <cell r="AT1948">
            <v>0</v>
          </cell>
        </row>
        <row r="1949">
          <cell r="P1949" t="str">
            <v>4062</v>
          </cell>
          <cell r="X1949" t="str">
            <v>UPGRADE</v>
          </cell>
          <cell r="AA1949" t="str">
            <v>X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440000</v>
          </cell>
          <cell r="AT1949">
            <v>0</v>
          </cell>
        </row>
        <row r="1950">
          <cell r="P1950" t="str">
            <v>9077</v>
          </cell>
          <cell r="X1950" t="str">
            <v>UPGRADE</v>
          </cell>
          <cell r="AA1950" t="str">
            <v>X</v>
          </cell>
          <cell r="AM1950">
            <v>2214999.9999999963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T1950">
            <v>2214999.9999999963</v>
          </cell>
        </row>
        <row r="1951">
          <cell r="P1951" t="str">
            <v>9073</v>
          </cell>
          <cell r="X1951" t="str">
            <v>UPGRADE</v>
          </cell>
          <cell r="AA1951" t="str">
            <v>X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T1951">
            <v>0</v>
          </cell>
        </row>
        <row r="1952">
          <cell r="P1952" t="str">
            <v>0003</v>
          </cell>
          <cell r="X1952" t="str">
            <v>UPGRADE</v>
          </cell>
          <cell r="AA1952" t="str">
            <v>X</v>
          </cell>
          <cell r="AM1952">
            <v>139316.53000000055</v>
          </cell>
          <cell r="AN1952">
            <v>2145199.9999999986</v>
          </cell>
          <cell r="AO1952">
            <v>0</v>
          </cell>
          <cell r="AP1952">
            <v>0</v>
          </cell>
          <cell r="AQ1952">
            <v>0</v>
          </cell>
          <cell r="AT1952">
            <v>139316.53000000055</v>
          </cell>
        </row>
        <row r="1953">
          <cell r="P1953" t="str">
            <v>0003</v>
          </cell>
          <cell r="X1953" t="str">
            <v>UPGRADE</v>
          </cell>
          <cell r="AA1953" t="str">
            <v>X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T1953">
            <v>0</v>
          </cell>
        </row>
        <row r="1954">
          <cell r="P1954" t="str">
            <v>4047</v>
          </cell>
          <cell r="AA1954" t="str">
            <v>X</v>
          </cell>
          <cell r="AM1954">
            <v>2433334.1999999997</v>
          </cell>
          <cell r="AN1954">
            <v>2928200</v>
          </cell>
          <cell r="AO1954">
            <v>0</v>
          </cell>
          <cell r="AP1954">
            <v>0</v>
          </cell>
          <cell r="AQ1954">
            <v>0</v>
          </cell>
          <cell r="AT1954">
            <v>2433334.1999999997</v>
          </cell>
        </row>
        <row r="1955">
          <cell r="P1955" t="str">
            <v>4047</v>
          </cell>
          <cell r="AA1955" t="str">
            <v>X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T1955">
            <v>0</v>
          </cell>
        </row>
        <row r="1956">
          <cell r="P1956" t="str">
            <v>0003</v>
          </cell>
          <cell r="X1956" t="str">
            <v>UPGRADE</v>
          </cell>
          <cell r="AA1956" t="str">
            <v>X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T1956">
            <v>0</v>
          </cell>
        </row>
        <row r="1957">
          <cell r="P1957" t="str">
            <v>9012</v>
          </cell>
          <cell r="X1957" t="str">
            <v>RENOVACIÓN</v>
          </cell>
          <cell r="AA1957" t="str">
            <v>X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T1957">
            <v>0</v>
          </cell>
        </row>
        <row r="1958">
          <cell r="P1958" t="str">
            <v>4002</v>
          </cell>
          <cell r="X1958" t="str">
            <v>N/A</v>
          </cell>
          <cell r="AA1958" t="str">
            <v>X</v>
          </cell>
          <cell r="AB1958" t="str">
            <v>X</v>
          </cell>
          <cell r="AC1958" t="str">
            <v>X</v>
          </cell>
          <cell r="AD1958" t="str">
            <v>X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T1958">
            <v>0</v>
          </cell>
        </row>
        <row r="1959">
          <cell r="P1959" t="str">
            <v>4012</v>
          </cell>
          <cell r="X1959" t="str">
            <v>N/A</v>
          </cell>
          <cell r="AE1959" t="str">
            <v>X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T1959">
            <v>0</v>
          </cell>
        </row>
        <row r="1960">
          <cell r="P1960" t="str">
            <v>4002</v>
          </cell>
          <cell r="X1960" t="str">
            <v>UPGRADE</v>
          </cell>
          <cell r="AE1960" t="str">
            <v>X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T1960">
            <v>0</v>
          </cell>
        </row>
        <row r="1961">
          <cell r="P1961" t="str">
            <v>3031</v>
          </cell>
          <cell r="X1961" t="str">
            <v>N/A</v>
          </cell>
          <cell r="AA1961" t="str">
            <v>X</v>
          </cell>
          <cell r="AB1961" t="str">
            <v>X</v>
          </cell>
          <cell r="AC1961" t="str">
            <v>X</v>
          </cell>
          <cell r="AD1961" t="str">
            <v>X</v>
          </cell>
          <cell r="AM1961">
            <v>1450000</v>
          </cell>
          <cell r="AN1961">
            <v>5998900</v>
          </cell>
          <cell r="AO1961">
            <v>12605500</v>
          </cell>
          <cell r="AP1961">
            <v>11545400</v>
          </cell>
          <cell r="AQ1961">
            <v>9500000</v>
          </cell>
          <cell r="AT1961">
            <v>362500</v>
          </cell>
        </row>
        <row r="1962">
          <cell r="P1962" t="str">
            <v>3008</v>
          </cell>
          <cell r="X1962" t="str">
            <v>N/A</v>
          </cell>
          <cell r="AA1962" t="str">
            <v>X</v>
          </cell>
          <cell r="AB1962" t="str">
            <v>X</v>
          </cell>
          <cell r="AC1962" t="str">
            <v>X</v>
          </cell>
          <cell r="AD1962" t="str">
            <v>X</v>
          </cell>
          <cell r="AM1962">
            <v>38583000</v>
          </cell>
          <cell r="AN1962">
            <v>38162289.233091496</v>
          </cell>
          <cell r="AO1962">
            <v>35602067.029652901</v>
          </cell>
          <cell r="AP1962">
            <v>45437821.760243602</v>
          </cell>
          <cell r="AQ1962">
            <v>52862036.469999999</v>
          </cell>
          <cell r="AT1962">
            <v>9645750</v>
          </cell>
        </row>
        <row r="1963">
          <cell r="P1963" t="str">
            <v>3008</v>
          </cell>
          <cell r="X1963" t="str">
            <v>N/A</v>
          </cell>
          <cell r="AA1963" t="str">
            <v>X</v>
          </cell>
          <cell r="AB1963" t="str">
            <v>X</v>
          </cell>
          <cell r="AC1963" t="str">
            <v>X</v>
          </cell>
          <cell r="AD1963" t="str">
            <v>X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T1963">
            <v>0</v>
          </cell>
        </row>
        <row r="1964">
          <cell r="P1964" t="str">
            <v>3009</v>
          </cell>
          <cell r="X1964" t="str">
            <v>N/A</v>
          </cell>
          <cell r="AA1964" t="str">
            <v>X</v>
          </cell>
          <cell r="AB1964" t="str">
            <v>X</v>
          </cell>
          <cell r="AC1964" t="str">
            <v>X</v>
          </cell>
          <cell r="AD1964" t="str">
            <v>X</v>
          </cell>
          <cell r="AM1964">
            <v>27777500</v>
          </cell>
          <cell r="AN1964">
            <v>41094494.618175</v>
          </cell>
          <cell r="AO1964">
            <v>49481689.018174998</v>
          </cell>
          <cell r="AP1964">
            <v>52347669.718175001</v>
          </cell>
          <cell r="AQ1964">
            <v>0</v>
          </cell>
          <cell r="AT1964">
            <v>6944375</v>
          </cell>
        </row>
        <row r="1965">
          <cell r="P1965" t="str">
            <v>3009</v>
          </cell>
          <cell r="X1965" t="str">
            <v>N/A</v>
          </cell>
          <cell r="AA1965" t="str">
            <v>X</v>
          </cell>
          <cell r="AB1965" t="str">
            <v>X</v>
          </cell>
          <cell r="AC1965" t="str">
            <v>X</v>
          </cell>
          <cell r="AD1965" t="str">
            <v>X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T1965">
            <v>0</v>
          </cell>
        </row>
        <row r="1966">
          <cell r="P1966" t="str">
            <v>3014</v>
          </cell>
          <cell r="X1966" t="str">
            <v>N/A</v>
          </cell>
          <cell r="AA1966" t="str">
            <v>X</v>
          </cell>
          <cell r="AB1966" t="str">
            <v>X</v>
          </cell>
          <cell r="AC1966" t="str">
            <v>X</v>
          </cell>
          <cell r="AD1966" t="str">
            <v>X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T1966">
            <v>0</v>
          </cell>
        </row>
        <row r="1967">
          <cell r="P1967" t="str">
            <v>3014</v>
          </cell>
          <cell r="X1967" t="str">
            <v>N/A</v>
          </cell>
          <cell r="AA1967" t="str">
            <v>X</v>
          </cell>
          <cell r="AB1967" t="str">
            <v>X</v>
          </cell>
          <cell r="AC1967" t="str">
            <v>X</v>
          </cell>
          <cell r="AD1967" t="str">
            <v>X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T1967">
            <v>0</v>
          </cell>
        </row>
        <row r="1968">
          <cell r="P1968" t="str">
            <v>3014</v>
          </cell>
          <cell r="X1968" t="str">
            <v>N/A</v>
          </cell>
          <cell r="AA1968" t="str">
            <v>X</v>
          </cell>
          <cell r="AB1968" t="str">
            <v>X</v>
          </cell>
          <cell r="AC1968" t="str">
            <v>X</v>
          </cell>
          <cell r="AD1968" t="str">
            <v>X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T1968">
            <v>0</v>
          </cell>
        </row>
        <row r="1969">
          <cell r="P1969" t="str">
            <v>3033</v>
          </cell>
          <cell r="X1969" t="str">
            <v>N/A</v>
          </cell>
          <cell r="AA1969" t="str">
            <v>X</v>
          </cell>
          <cell r="AB1969" t="str">
            <v>X</v>
          </cell>
          <cell r="AC1969" t="str">
            <v>X</v>
          </cell>
          <cell r="AD1969" t="str">
            <v>X</v>
          </cell>
          <cell r="AM1969">
            <v>8554700</v>
          </cell>
          <cell r="AN1969">
            <v>4353300</v>
          </cell>
          <cell r="AO1969">
            <v>1052700</v>
          </cell>
          <cell r="AP1969">
            <v>1993800</v>
          </cell>
          <cell r="AQ1969">
            <v>2000000</v>
          </cell>
          <cell r="AT1969">
            <v>2138675</v>
          </cell>
        </row>
        <row r="1970">
          <cell r="P1970" t="str">
            <v>3030</v>
          </cell>
          <cell r="X1970" t="str">
            <v>N/A</v>
          </cell>
          <cell r="AA1970" t="str">
            <v>X</v>
          </cell>
          <cell r="AB1970" t="str">
            <v>X</v>
          </cell>
          <cell r="AC1970" t="str">
            <v>X</v>
          </cell>
          <cell r="AD1970" t="str">
            <v>X</v>
          </cell>
          <cell r="AM1970">
            <v>5082000</v>
          </cell>
          <cell r="AN1970">
            <v>8482100</v>
          </cell>
          <cell r="AO1970">
            <v>4682700</v>
          </cell>
          <cell r="AP1970">
            <v>8070700</v>
          </cell>
          <cell r="AQ1970">
            <v>2347400</v>
          </cell>
          <cell r="AT1970">
            <v>1270500</v>
          </cell>
        </row>
        <row r="1971">
          <cell r="P1971" t="str">
            <v>3014</v>
          </cell>
          <cell r="X1971" t="str">
            <v>N/A</v>
          </cell>
          <cell r="AA1971" t="str">
            <v>X</v>
          </cell>
          <cell r="AB1971" t="str">
            <v>X</v>
          </cell>
          <cell r="AC1971" t="str">
            <v>X</v>
          </cell>
          <cell r="AD1971" t="str">
            <v>X</v>
          </cell>
          <cell r="AM1971">
            <v>14351410</v>
          </cell>
          <cell r="AN1971">
            <v>5461241.1286183</v>
          </cell>
          <cell r="AO1971">
            <v>0</v>
          </cell>
          <cell r="AP1971">
            <v>15471459.067013234</v>
          </cell>
          <cell r="AQ1971">
            <v>81924544.30566299</v>
          </cell>
          <cell r="AT1971">
            <v>3587852.5</v>
          </cell>
        </row>
        <row r="1972">
          <cell r="P1972" t="str">
            <v>3007</v>
          </cell>
          <cell r="X1972" t="str">
            <v>N/A</v>
          </cell>
          <cell r="AA1972" t="str">
            <v>X</v>
          </cell>
          <cell r="AB1972" t="str">
            <v>X</v>
          </cell>
          <cell r="AC1972" t="str">
            <v>X</v>
          </cell>
          <cell r="AD1972" t="str">
            <v>X</v>
          </cell>
          <cell r="AM1972">
            <v>33180000</v>
          </cell>
          <cell r="AN1972">
            <v>39460071.288441002</v>
          </cell>
          <cell r="AO1972">
            <v>41086364.667511903</v>
          </cell>
          <cell r="AP1972">
            <v>17211559.503442302</v>
          </cell>
          <cell r="AQ1972">
            <v>40254983.670000002</v>
          </cell>
          <cell r="AT1972">
            <v>8295000</v>
          </cell>
        </row>
        <row r="1973">
          <cell r="P1973" t="str">
            <v>4002</v>
          </cell>
          <cell r="X1973" t="str">
            <v>RENOVACIÓN</v>
          </cell>
          <cell r="AE1973" t="str">
            <v>X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T1973">
            <v>0</v>
          </cell>
        </row>
        <row r="1974">
          <cell r="P1974" t="str">
            <v>4002</v>
          </cell>
          <cell r="X1974" t="str">
            <v>UPGRADE</v>
          </cell>
          <cell r="AA1974" t="str">
            <v>X</v>
          </cell>
          <cell r="AM1974">
            <v>786500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T1974">
            <v>786500</v>
          </cell>
        </row>
        <row r="1975">
          <cell r="P1975" t="str">
            <v>3033</v>
          </cell>
          <cell r="X1975" t="str">
            <v>N/A</v>
          </cell>
          <cell r="AA1975" t="str">
            <v>X</v>
          </cell>
          <cell r="AB1975" t="str">
            <v>X</v>
          </cell>
          <cell r="AC1975" t="str">
            <v>X</v>
          </cell>
          <cell r="AD1975" t="str">
            <v>X</v>
          </cell>
          <cell r="AE1975" t="str">
            <v>X</v>
          </cell>
          <cell r="AM1975">
            <v>2202200</v>
          </cell>
          <cell r="AN1975">
            <v>3430600</v>
          </cell>
          <cell r="AO1975">
            <v>2388700</v>
          </cell>
          <cell r="AP1975">
            <v>1464100</v>
          </cell>
          <cell r="AQ1975">
            <v>1474000</v>
          </cell>
          <cell r="AT1975">
            <v>440440</v>
          </cell>
        </row>
        <row r="1976">
          <cell r="P1976" t="str">
            <v>0003</v>
          </cell>
          <cell r="X1976" t="str">
            <v>N/A</v>
          </cell>
          <cell r="AA1976" t="str">
            <v>X</v>
          </cell>
          <cell r="AB1976" t="str">
            <v>X</v>
          </cell>
          <cell r="AC1976" t="str">
            <v>X</v>
          </cell>
          <cell r="AD1976" t="str">
            <v>X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T1976">
            <v>0</v>
          </cell>
        </row>
        <row r="1977">
          <cell r="P1977" t="str">
            <v>9020</v>
          </cell>
          <cell r="X1977" t="str">
            <v>RENOVACIÓN</v>
          </cell>
          <cell r="AA1977" t="str">
            <v>X</v>
          </cell>
          <cell r="AB1977" t="str">
            <v>X</v>
          </cell>
          <cell r="AC1977" t="str">
            <v>X</v>
          </cell>
          <cell r="AD1977" t="str">
            <v>X</v>
          </cell>
          <cell r="AE1977" t="str">
            <v>X</v>
          </cell>
          <cell r="AM1977">
            <v>0</v>
          </cell>
          <cell r="AN1977">
            <v>75742.400250000006</v>
          </cell>
          <cell r="AO1977">
            <v>75742.400250000006</v>
          </cell>
          <cell r="AP1977">
            <v>75742.400250000006</v>
          </cell>
          <cell r="AQ1977">
            <v>75742.400250000006</v>
          </cell>
          <cell r="AT1977">
            <v>0</v>
          </cell>
        </row>
        <row r="1978">
          <cell r="P1978" t="str">
            <v>4009</v>
          </cell>
          <cell r="X1978" t="str">
            <v>N/A</v>
          </cell>
          <cell r="AA1978" t="str">
            <v>X</v>
          </cell>
          <cell r="AB1978" t="str">
            <v>X</v>
          </cell>
          <cell r="AC1978" t="str">
            <v>X</v>
          </cell>
          <cell r="AD1978" t="str">
            <v>X</v>
          </cell>
          <cell r="AE1978" t="str">
            <v>X</v>
          </cell>
          <cell r="AM1978">
            <v>0</v>
          </cell>
          <cell r="AN1978">
            <v>0</v>
          </cell>
          <cell r="AO1978">
            <v>1538000.0000000009</v>
          </cell>
          <cell r="AP1978">
            <v>3065604.7534749997</v>
          </cell>
          <cell r="AQ1978">
            <v>3065604.7534749997</v>
          </cell>
          <cell r="AT1978">
            <v>0</v>
          </cell>
        </row>
        <row r="1979">
          <cell r="P1979" t="str">
            <v>0003</v>
          </cell>
          <cell r="X1979" t="str">
            <v>RENOVACIÓN</v>
          </cell>
          <cell r="AA1979" t="str">
            <v>X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T1979">
            <v>0</v>
          </cell>
        </row>
        <row r="1980">
          <cell r="P1980" t="str">
            <v>4068</v>
          </cell>
          <cell r="X1980" t="str">
            <v>UPGRADE</v>
          </cell>
          <cell r="AA1980" t="str">
            <v>X</v>
          </cell>
          <cell r="AD1980" t="str">
            <v>X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T1980">
            <v>0</v>
          </cell>
        </row>
        <row r="1981">
          <cell r="P1981" t="str">
            <v>4068</v>
          </cell>
          <cell r="X1981" t="str">
            <v>UPGRADE</v>
          </cell>
          <cell r="AA1981" t="str">
            <v>X</v>
          </cell>
          <cell r="AD1981" t="str">
            <v>X</v>
          </cell>
          <cell r="AM1981">
            <v>145200</v>
          </cell>
          <cell r="AN1981">
            <v>91960</v>
          </cell>
          <cell r="AO1981">
            <v>0</v>
          </cell>
          <cell r="AP1981">
            <v>0</v>
          </cell>
          <cell r="AQ1981">
            <v>0</v>
          </cell>
          <cell r="AT1981">
            <v>72600</v>
          </cell>
        </row>
        <row r="1982">
          <cell r="P1982" t="str">
            <v>4068</v>
          </cell>
          <cell r="X1982" t="str">
            <v>UPGRADE</v>
          </cell>
          <cell r="AA1982" t="str">
            <v>X</v>
          </cell>
          <cell r="AD1982" t="str">
            <v>X</v>
          </cell>
          <cell r="AM1982">
            <v>72600</v>
          </cell>
          <cell r="AN1982">
            <v>45980</v>
          </cell>
          <cell r="AO1982">
            <v>0</v>
          </cell>
          <cell r="AP1982">
            <v>0</v>
          </cell>
          <cell r="AQ1982">
            <v>0</v>
          </cell>
          <cell r="AT1982">
            <v>36300</v>
          </cell>
        </row>
        <row r="1983">
          <cell r="P1983" t="str">
            <v>4068</v>
          </cell>
          <cell r="X1983" t="str">
            <v>UPGRADE</v>
          </cell>
          <cell r="AA1983" t="str">
            <v>X</v>
          </cell>
          <cell r="AD1983" t="str">
            <v>X</v>
          </cell>
          <cell r="AM1983">
            <v>145200</v>
          </cell>
          <cell r="AN1983">
            <v>91960</v>
          </cell>
          <cell r="AO1983">
            <v>0</v>
          </cell>
          <cell r="AP1983">
            <v>0</v>
          </cell>
          <cell r="AQ1983">
            <v>0</v>
          </cell>
          <cell r="AT1983">
            <v>72600</v>
          </cell>
        </row>
        <row r="1984">
          <cell r="P1984" t="str">
            <v>4068</v>
          </cell>
          <cell r="X1984" t="str">
            <v>UPGRADE</v>
          </cell>
          <cell r="AA1984" t="str">
            <v>X</v>
          </cell>
          <cell r="AD1984" t="str">
            <v>X</v>
          </cell>
          <cell r="AM1984">
            <v>72600</v>
          </cell>
          <cell r="AN1984">
            <v>45980</v>
          </cell>
          <cell r="AO1984">
            <v>0</v>
          </cell>
          <cell r="AP1984">
            <v>0</v>
          </cell>
          <cell r="AQ1984">
            <v>0</v>
          </cell>
          <cell r="AT1984">
            <v>36300</v>
          </cell>
        </row>
        <row r="1985">
          <cell r="P1985" t="str">
            <v>4068</v>
          </cell>
          <cell r="X1985" t="str">
            <v>UPGRADE</v>
          </cell>
          <cell r="AA1985" t="str">
            <v>X</v>
          </cell>
          <cell r="AD1985" t="str">
            <v>X</v>
          </cell>
          <cell r="AM1985">
            <v>145200</v>
          </cell>
          <cell r="AN1985">
            <v>91960</v>
          </cell>
          <cell r="AO1985">
            <v>0</v>
          </cell>
          <cell r="AP1985">
            <v>0</v>
          </cell>
          <cell r="AQ1985">
            <v>0</v>
          </cell>
          <cell r="AT1985">
            <v>72600</v>
          </cell>
        </row>
        <row r="1986">
          <cell r="P1986" t="str">
            <v>4068</v>
          </cell>
          <cell r="X1986" t="str">
            <v>UPGRADE</v>
          </cell>
          <cell r="AA1986" t="str">
            <v>X</v>
          </cell>
          <cell r="AD1986" t="str">
            <v>X</v>
          </cell>
          <cell r="AM1986">
            <v>145200</v>
          </cell>
          <cell r="AN1986">
            <v>91960</v>
          </cell>
          <cell r="AO1986">
            <v>0</v>
          </cell>
          <cell r="AP1986">
            <v>0</v>
          </cell>
          <cell r="AQ1986">
            <v>0</v>
          </cell>
          <cell r="AT1986">
            <v>72600</v>
          </cell>
        </row>
        <row r="1987">
          <cell r="P1987" t="str">
            <v>4068</v>
          </cell>
          <cell r="X1987" t="str">
            <v>UPGRADE</v>
          </cell>
          <cell r="AA1987" t="str">
            <v>X</v>
          </cell>
          <cell r="AD1987" t="str">
            <v>X</v>
          </cell>
          <cell r="AM1987">
            <v>435600</v>
          </cell>
          <cell r="AN1987">
            <v>275880</v>
          </cell>
          <cell r="AO1987">
            <v>0</v>
          </cell>
          <cell r="AP1987">
            <v>0</v>
          </cell>
          <cell r="AQ1987">
            <v>0</v>
          </cell>
          <cell r="AT1987">
            <v>217800</v>
          </cell>
        </row>
        <row r="1988">
          <cell r="P1988" t="str">
            <v>4068</v>
          </cell>
          <cell r="X1988" t="str">
            <v>UPGRADE</v>
          </cell>
          <cell r="AA1988" t="str">
            <v>X</v>
          </cell>
          <cell r="AD1988" t="str">
            <v>X</v>
          </cell>
          <cell r="AM1988">
            <v>145200</v>
          </cell>
          <cell r="AN1988">
            <v>91960</v>
          </cell>
          <cell r="AO1988">
            <v>0</v>
          </cell>
          <cell r="AP1988">
            <v>0</v>
          </cell>
          <cell r="AQ1988">
            <v>0</v>
          </cell>
          <cell r="AT1988">
            <v>72600</v>
          </cell>
        </row>
        <row r="1989">
          <cell r="P1989" t="str">
            <v>4068</v>
          </cell>
          <cell r="X1989" t="str">
            <v>UPGRADE</v>
          </cell>
          <cell r="AA1989" t="str">
            <v>X</v>
          </cell>
          <cell r="AD1989" t="str">
            <v>X</v>
          </cell>
          <cell r="AM1989">
            <v>145200</v>
          </cell>
          <cell r="AN1989">
            <v>91960</v>
          </cell>
          <cell r="AO1989">
            <v>0</v>
          </cell>
          <cell r="AP1989">
            <v>0</v>
          </cell>
          <cell r="AQ1989">
            <v>0</v>
          </cell>
          <cell r="AT1989">
            <v>72600</v>
          </cell>
        </row>
        <row r="1990">
          <cell r="P1990" t="str">
            <v>4068</v>
          </cell>
          <cell r="X1990" t="str">
            <v>UPGRADE</v>
          </cell>
          <cell r="AA1990" t="str">
            <v>X</v>
          </cell>
          <cell r="AD1990" t="str">
            <v>X</v>
          </cell>
          <cell r="AM1990">
            <v>145200</v>
          </cell>
          <cell r="AN1990">
            <v>91960</v>
          </cell>
          <cell r="AO1990">
            <v>0</v>
          </cell>
          <cell r="AP1990">
            <v>0</v>
          </cell>
          <cell r="AQ1990">
            <v>0</v>
          </cell>
          <cell r="AT1990">
            <v>72600</v>
          </cell>
        </row>
        <row r="1991">
          <cell r="P1991" t="str">
            <v>4068</v>
          </cell>
          <cell r="X1991" t="str">
            <v>UPGRADE</v>
          </cell>
          <cell r="AA1991" t="str">
            <v>X</v>
          </cell>
          <cell r="AD1991" t="str">
            <v>X</v>
          </cell>
          <cell r="AM1991">
            <v>145200</v>
          </cell>
          <cell r="AN1991">
            <v>91960</v>
          </cell>
          <cell r="AO1991">
            <v>0</v>
          </cell>
          <cell r="AP1991">
            <v>0</v>
          </cell>
          <cell r="AQ1991">
            <v>0</v>
          </cell>
          <cell r="AT1991">
            <v>72600</v>
          </cell>
        </row>
        <row r="1992">
          <cell r="P1992" t="str">
            <v>4068</v>
          </cell>
          <cell r="X1992" t="str">
            <v>UPGRADE</v>
          </cell>
          <cell r="AA1992" t="str">
            <v>X</v>
          </cell>
          <cell r="AD1992" t="str">
            <v>X</v>
          </cell>
          <cell r="AM1992">
            <v>72600</v>
          </cell>
          <cell r="AN1992">
            <v>45980</v>
          </cell>
          <cell r="AO1992">
            <v>0</v>
          </cell>
          <cell r="AP1992">
            <v>0</v>
          </cell>
          <cell r="AQ1992">
            <v>0</v>
          </cell>
          <cell r="AT1992">
            <v>36300</v>
          </cell>
        </row>
        <row r="1993">
          <cell r="P1993" t="str">
            <v>4068</v>
          </cell>
          <cell r="X1993" t="str">
            <v>UPGRADE</v>
          </cell>
          <cell r="AA1993" t="str">
            <v>X</v>
          </cell>
          <cell r="AD1993" t="str">
            <v>X</v>
          </cell>
          <cell r="AM1993">
            <v>145200</v>
          </cell>
          <cell r="AN1993">
            <v>91960</v>
          </cell>
          <cell r="AO1993">
            <v>0</v>
          </cell>
          <cell r="AP1993">
            <v>0</v>
          </cell>
          <cell r="AQ1993">
            <v>0</v>
          </cell>
          <cell r="AT1993">
            <v>72600</v>
          </cell>
        </row>
        <row r="1994">
          <cell r="P1994" t="str">
            <v>4068</v>
          </cell>
          <cell r="X1994" t="str">
            <v>UPGRADE</v>
          </cell>
          <cell r="AA1994" t="str">
            <v>X</v>
          </cell>
          <cell r="AD1994" t="str">
            <v>X</v>
          </cell>
          <cell r="AM1994">
            <v>217800</v>
          </cell>
          <cell r="AN1994">
            <v>137940</v>
          </cell>
          <cell r="AO1994">
            <v>0</v>
          </cell>
          <cell r="AP1994">
            <v>0</v>
          </cell>
          <cell r="AQ1994">
            <v>0</v>
          </cell>
          <cell r="AT1994">
            <v>108900</v>
          </cell>
        </row>
        <row r="1995">
          <cell r="P1995" t="str">
            <v>4068</v>
          </cell>
          <cell r="X1995" t="str">
            <v>UPGRADE</v>
          </cell>
          <cell r="AA1995" t="str">
            <v>X</v>
          </cell>
          <cell r="AD1995" t="str">
            <v>X</v>
          </cell>
          <cell r="AM1995">
            <v>72600</v>
          </cell>
          <cell r="AN1995">
            <v>45980</v>
          </cell>
          <cell r="AO1995">
            <v>0</v>
          </cell>
          <cell r="AP1995">
            <v>0</v>
          </cell>
          <cell r="AQ1995">
            <v>0</v>
          </cell>
          <cell r="AT1995">
            <v>36300</v>
          </cell>
        </row>
        <row r="1996">
          <cell r="P1996" t="str">
            <v>4068</v>
          </cell>
          <cell r="X1996" t="str">
            <v>UPGRADE</v>
          </cell>
          <cell r="AA1996" t="str">
            <v>X</v>
          </cell>
          <cell r="AD1996" t="str">
            <v>X</v>
          </cell>
          <cell r="AM1996">
            <v>217800</v>
          </cell>
          <cell r="AN1996">
            <v>137940</v>
          </cell>
          <cell r="AO1996">
            <v>0</v>
          </cell>
          <cell r="AP1996">
            <v>0</v>
          </cell>
          <cell r="AQ1996">
            <v>0</v>
          </cell>
          <cell r="AT1996">
            <v>108900</v>
          </cell>
        </row>
        <row r="1997">
          <cell r="P1997" t="str">
            <v>4068</v>
          </cell>
          <cell r="X1997" t="str">
            <v>UPGRADE</v>
          </cell>
          <cell r="AA1997" t="str">
            <v>X</v>
          </cell>
          <cell r="AD1997" t="str">
            <v>X</v>
          </cell>
          <cell r="AM1997">
            <v>145200</v>
          </cell>
          <cell r="AN1997">
            <v>91960</v>
          </cell>
          <cell r="AO1997">
            <v>0</v>
          </cell>
          <cell r="AP1997">
            <v>0</v>
          </cell>
          <cell r="AQ1997">
            <v>0</v>
          </cell>
          <cell r="AT1997">
            <v>72600</v>
          </cell>
        </row>
        <row r="1998">
          <cell r="P1998" t="str">
            <v>4068</v>
          </cell>
          <cell r="X1998" t="str">
            <v>UPGRADE</v>
          </cell>
          <cell r="AA1998" t="str">
            <v>X</v>
          </cell>
          <cell r="AD1998" t="str">
            <v>X</v>
          </cell>
          <cell r="AM1998">
            <v>72600</v>
          </cell>
          <cell r="AN1998">
            <v>45980</v>
          </cell>
          <cell r="AO1998">
            <v>0</v>
          </cell>
          <cell r="AP1998">
            <v>0</v>
          </cell>
          <cell r="AQ1998">
            <v>0</v>
          </cell>
          <cell r="AT1998">
            <v>36300</v>
          </cell>
        </row>
        <row r="1999">
          <cell r="P1999" t="str">
            <v>4068</v>
          </cell>
          <cell r="X1999" t="str">
            <v>UPGRADE</v>
          </cell>
          <cell r="AA1999" t="str">
            <v>X</v>
          </cell>
          <cell r="AD1999" t="str">
            <v>X</v>
          </cell>
          <cell r="AM1999">
            <v>217800</v>
          </cell>
          <cell r="AN1999">
            <v>137940</v>
          </cell>
          <cell r="AO1999">
            <v>0</v>
          </cell>
          <cell r="AP1999">
            <v>0</v>
          </cell>
          <cell r="AQ1999">
            <v>0</v>
          </cell>
          <cell r="AT1999">
            <v>108900</v>
          </cell>
        </row>
        <row r="2000">
          <cell r="P2000" t="str">
            <v>4068</v>
          </cell>
          <cell r="X2000" t="str">
            <v>UPGRADE</v>
          </cell>
          <cell r="AA2000" t="str">
            <v>X</v>
          </cell>
          <cell r="AD2000" t="str">
            <v>X</v>
          </cell>
          <cell r="AM2000">
            <v>145200</v>
          </cell>
          <cell r="AN2000">
            <v>91960</v>
          </cell>
          <cell r="AO2000">
            <v>0</v>
          </cell>
          <cell r="AP2000">
            <v>0</v>
          </cell>
          <cell r="AQ2000">
            <v>0</v>
          </cell>
          <cell r="AT2000">
            <v>72600</v>
          </cell>
        </row>
        <row r="2001">
          <cell r="P2001" t="str">
            <v>4068</v>
          </cell>
          <cell r="X2001" t="str">
            <v>UPGRADE</v>
          </cell>
          <cell r="AA2001" t="str">
            <v>X</v>
          </cell>
          <cell r="AD2001" t="str">
            <v>X</v>
          </cell>
          <cell r="AM2001">
            <v>145200</v>
          </cell>
          <cell r="AN2001">
            <v>91960</v>
          </cell>
          <cell r="AO2001">
            <v>0</v>
          </cell>
          <cell r="AP2001">
            <v>0</v>
          </cell>
          <cell r="AQ2001">
            <v>0</v>
          </cell>
          <cell r="AT2001">
            <v>72600</v>
          </cell>
        </row>
        <row r="2002">
          <cell r="P2002" t="str">
            <v>4068</v>
          </cell>
          <cell r="X2002" t="str">
            <v>UPGRADE</v>
          </cell>
          <cell r="AA2002" t="str">
            <v>X</v>
          </cell>
          <cell r="AD2002" t="str">
            <v>X</v>
          </cell>
          <cell r="AM2002">
            <v>145200</v>
          </cell>
          <cell r="AN2002">
            <v>91960</v>
          </cell>
          <cell r="AO2002">
            <v>0</v>
          </cell>
          <cell r="AP2002">
            <v>0</v>
          </cell>
          <cell r="AQ2002">
            <v>0</v>
          </cell>
          <cell r="AT2002">
            <v>72600</v>
          </cell>
        </row>
        <row r="2003">
          <cell r="P2003" t="str">
            <v>4068</v>
          </cell>
          <cell r="X2003" t="str">
            <v>UPGRADE</v>
          </cell>
          <cell r="AA2003" t="str">
            <v>X</v>
          </cell>
          <cell r="AD2003" t="str">
            <v>X</v>
          </cell>
          <cell r="AM2003">
            <v>145200</v>
          </cell>
          <cell r="AN2003">
            <v>91960</v>
          </cell>
          <cell r="AO2003">
            <v>0</v>
          </cell>
          <cell r="AP2003">
            <v>0</v>
          </cell>
          <cell r="AQ2003">
            <v>0</v>
          </cell>
          <cell r="AT2003">
            <v>72600</v>
          </cell>
        </row>
        <row r="2004">
          <cell r="P2004" t="str">
            <v>4068</v>
          </cell>
          <cell r="X2004" t="str">
            <v>UPGRADE</v>
          </cell>
          <cell r="AA2004" t="str">
            <v>X</v>
          </cell>
          <cell r="AD2004" t="str">
            <v>X</v>
          </cell>
          <cell r="AM2004">
            <v>72600</v>
          </cell>
          <cell r="AN2004">
            <v>45980</v>
          </cell>
          <cell r="AO2004">
            <v>0</v>
          </cell>
          <cell r="AP2004">
            <v>0</v>
          </cell>
          <cell r="AQ2004">
            <v>0</v>
          </cell>
          <cell r="AT2004">
            <v>36300</v>
          </cell>
        </row>
        <row r="2005">
          <cell r="P2005" t="str">
            <v>4068</v>
          </cell>
          <cell r="X2005" t="str">
            <v>UPGRADE</v>
          </cell>
          <cell r="AA2005" t="str">
            <v>X</v>
          </cell>
          <cell r="AD2005" t="str">
            <v>X</v>
          </cell>
          <cell r="AM2005">
            <v>145200</v>
          </cell>
          <cell r="AN2005">
            <v>91960</v>
          </cell>
          <cell r="AO2005">
            <v>0</v>
          </cell>
          <cell r="AP2005">
            <v>0</v>
          </cell>
          <cell r="AQ2005">
            <v>0</v>
          </cell>
          <cell r="AT2005">
            <v>72600</v>
          </cell>
        </row>
        <row r="2006">
          <cell r="P2006" t="str">
            <v>4068</v>
          </cell>
          <cell r="X2006" t="str">
            <v>UPGRADE</v>
          </cell>
          <cell r="AA2006" t="str">
            <v>X</v>
          </cell>
          <cell r="AD2006" t="str">
            <v>X</v>
          </cell>
          <cell r="AM2006">
            <v>145200</v>
          </cell>
          <cell r="AN2006">
            <v>91960</v>
          </cell>
          <cell r="AO2006">
            <v>0</v>
          </cell>
          <cell r="AP2006">
            <v>0</v>
          </cell>
          <cell r="AQ2006">
            <v>0</v>
          </cell>
          <cell r="AT2006">
            <v>72600</v>
          </cell>
        </row>
        <row r="2007">
          <cell r="P2007" t="str">
            <v>4068</v>
          </cell>
          <cell r="X2007" t="str">
            <v>UPGRADE</v>
          </cell>
          <cell r="AA2007" t="str">
            <v>X</v>
          </cell>
          <cell r="AD2007" t="str">
            <v>X</v>
          </cell>
          <cell r="AM2007">
            <v>435600</v>
          </cell>
          <cell r="AN2007">
            <v>275880</v>
          </cell>
          <cell r="AO2007">
            <v>0</v>
          </cell>
          <cell r="AP2007">
            <v>0</v>
          </cell>
          <cell r="AQ2007">
            <v>0</v>
          </cell>
          <cell r="AT2007">
            <v>217800</v>
          </cell>
        </row>
        <row r="2008">
          <cell r="P2008" t="str">
            <v>4068</v>
          </cell>
          <cell r="X2008" t="str">
            <v>UPGRADE</v>
          </cell>
          <cell r="AA2008" t="str">
            <v>X</v>
          </cell>
          <cell r="AD2008" t="str">
            <v>X</v>
          </cell>
          <cell r="AM2008">
            <v>145200</v>
          </cell>
          <cell r="AN2008">
            <v>91960</v>
          </cell>
          <cell r="AO2008">
            <v>0</v>
          </cell>
          <cell r="AP2008">
            <v>0</v>
          </cell>
          <cell r="AQ2008">
            <v>0</v>
          </cell>
          <cell r="AT2008">
            <v>72600</v>
          </cell>
        </row>
        <row r="2009">
          <cell r="P2009" t="str">
            <v>4068</v>
          </cell>
          <cell r="X2009" t="str">
            <v>UPGRADE</v>
          </cell>
          <cell r="AA2009" t="str">
            <v>X</v>
          </cell>
          <cell r="AD2009" t="str">
            <v>X</v>
          </cell>
          <cell r="AM2009">
            <v>145200</v>
          </cell>
          <cell r="AN2009">
            <v>91960</v>
          </cell>
          <cell r="AO2009">
            <v>0</v>
          </cell>
          <cell r="AP2009">
            <v>0</v>
          </cell>
          <cell r="AQ2009">
            <v>0</v>
          </cell>
          <cell r="AT2009">
            <v>72600</v>
          </cell>
        </row>
        <row r="2010">
          <cell r="P2010" t="str">
            <v>4068</v>
          </cell>
          <cell r="X2010" t="str">
            <v>UPGRADE</v>
          </cell>
          <cell r="AA2010" t="str">
            <v>X</v>
          </cell>
          <cell r="AD2010" t="str">
            <v>X</v>
          </cell>
          <cell r="AM2010">
            <v>145200</v>
          </cell>
          <cell r="AN2010">
            <v>91960</v>
          </cell>
          <cell r="AO2010">
            <v>0</v>
          </cell>
          <cell r="AP2010">
            <v>0</v>
          </cell>
          <cell r="AQ2010">
            <v>0</v>
          </cell>
          <cell r="AT2010">
            <v>72600</v>
          </cell>
        </row>
        <row r="2011">
          <cell r="P2011" t="str">
            <v>4068</v>
          </cell>
          <cell r="X2011" t="str">
            <v>UPGRADE</v>
          </cell>
          <cell r="AA2011" t="str">
            <v>X</v>
          </cell>
          <cell r="AD2011" t="str">
            <v>X</v>
          </cell>
          <cell r="AM2011">
            <v>145200</v>
          </cell>
          <cell r="AN2011">
            <v>91960</v>
          </cell>
          <cell r="AO2011">
            <v>0</v>
          </cell>
          <cell r="AP2011">
            <v>0</v>
          </cell>
          <cell r="AQ2011">
            <v>0</v>
          </cell>
          <cell r="AT2011">
            <v>72600</v>
          </cell>
        </row>
        <row r="2012">
          <cell r="P2012" t="str">
            <v>4068</v>
          </cell>
          <cell r="X2012" t="str">
            <v>UPGRADE</v>
          </cell>
          <cell r="AA2012" t="str">
            <v>X</v>
          </cell>
          <cell r="AD2012" t="str">
            <v>X</v>
          </cell>
          <cell r="AM2012">
            <v>145200</v>
          </cell>
          <cell r="AN2012">
            <v>91960</v>
          </cell>
          <cell r="AO2012">
            <v>0</v>
          </cell>
          <cell r="AP2012">
            <v>0</v>
          </cell>
          <cell r="AQ2012">
            <v>0</v>
          </cell>
          <cell r="AT2012">
            <v>72600</v>
          </cell>
        </row>
        <row r="2013">
          <cell r="P2013" t="str">
            <v>4068</v>
          </cell>
          <cell r="X2013" t="str">
            <v>UPGRADE</v>
          </cell>
          <cell r="AA2013" t="str">
            <v>X</v>
          </cell>
          <cell r="AD2013" t="str">
            <v>X</v>
          </cell>
          <cell r="AM2013">
            <v>72600</v>
          </cell>
          <cell r="AN2013">
            <v>45980</v>
          </cell>
          <cell r="AO2013">
            <v>0</v>
          </cell>
          <cell r="AP2013">
            <v>0</v>
          </cell>
          <cell r="AQ2013">
            <v>0</v>
          </cell>
          <cell r="AT2013">
            <v>36300</v>
          </cell>
        </row>
        <row r="2014">
          <cell r="P2014" t="str">
            <v>4068</v>
          </cell>
          <cell r="X2014" t="str">
            <v>UPGRADE</v>
          </cell>
          <cell r="AA2014" t="str">
            <v>X</v>
          </cell>
          <cell r="AD2014" t="str">
            <v>X</v>
          </cell>
          <cell r="AM2014">
            <v>217800</v>
          </cell>
          <cell r="AN2014">
            <v>137940</v>
          </cell>
          <cell r="AO2014">
            <v>0</v>
          </cell>
          <cell r="AP2014">
            <v>0</v>
          </cell>
          <cell r="AQ2014">
            <v>0</v>
          </cell>
          <cell r="AT2014">
            <v>108900</v>
          </cell>
        </row>
        <row r="2015">
          <cell r="P2015" t="str">
            <v>4068</v>
          </cell>
          <cell r="X2015" t="str">
            <v>UPGRADE</v>
          </cell>
          <cell r="AA2015" t="str">
            <v>X</v>
          </cell>
          <cell r="AD2015" t="str">
            <v>X</v>
          </cell>
          <cell r="AM2015">
            <v>145200</v>
          </cell>
          <cell r="AN2015">
            <v>91960</v>
          </cell>
          <cell r="AO2015">
            <v>0</v>
          </cell>
          <cell r="AP2015">
            <v>0</v>
          </cell>
          <cell r="AQ2015">
            <v>0</v>
          </cell>
          <cell r="AT2015">
            <v>72600</v>
          </cell>
        </row>
        <row r="2016">
          <cell r="P2016" t="str">
            <v>4068</v>
          </cell>
          <cell r="X2016" t="str">
            <v>UPGRADE</v>
          </cell>
          <cell r="AA2016" t="str">
            <v>X</v>
          </cell>
          <cell r="AD2016" t="str">
            <v>X</v>
          </cell>
          <cell r="AM2016">
            <v>145200</v>
          </cell>
          <cell r="AN2016">
            <v>91960</v>
          </cell>
          <cell r="AO2016">
            <v>0</v>
          </cell>
          <cell r="AP2016">
            <v>0</v>
          </cell>
          <cell r="AQ2016">
            <v>0</v>
          </cell>
          <cell r="AT2016">
            <v>72600</v>
          </cell>
        </row>
        <row r="2017">
          <cell r="P2017" t="str">
            <v>4068</v>
          </cell>
          <cell r="X2017" t="str">
            <v>UPGRADE</v>
          </cell>
          <cell r="AA2017" t="str">
            <v>X</v>
          </cell>
          <cell r="AD2017" t="str">
            <v>X</v>
          </cell>
          <cell r="AM2017">
            <v>72600</v>
          </cell>
          <cell r="AN2017">
            <v>45980</v>
          </cell>
          <cell r="AO2017">
            <v>0</v>
          </cell>
          <cell r="AP2017">
            <v>0</v>
          </cell>
          <cell r="AQ2017">
            <v>0</v>
          </cell>
          <cell r="AT2017">
            <v>36300</v>
          </cell>
        </row>
        <row r="2018">
          <cell r="P2018" t="str">
            <v>4068</v>
          </cell>
          <cell r="X2018" t="str">
            <v>UPGRADE</v>
          </cell>
          <cell r="AA2018" t="str">
            <v>X</v>
          </cell>
          <cell r="AD2018" t="str">
            <v>X</v>
          </cell>
          <cell r="AM2018">
            <v>290400</v>
          </cell>
          <cell r="AN2018">
            <v>183920</v>
          </cell>
          <cell r="AO2018">
            <v>0</v>
          </cell>
          <cell r="AP2018">
            <v>0</v>
          </cell>
          <cell r="AQ2018">
            <v>0</v>
          </cell>
          <cell r="AT2018">
            <v>145200</v>
          </cell>
        </row>
        <row r="2019">
          <cell r="P2019" t="str">
            <v>4068</v>
          </cell>
          <cell r="X2019" t="str">
            <v>UPGRADE</v>
          </cell>
          <cell r="AA2019" t="str">
            <v>X</v>
          </cell>
          <cell r="AD2019" t="str">
            <v>X</v>
          </cell>
          <cell r="AM2019">
            <v>72600</v>
          </cell>
          <cell r="AN2019">
            <v>45980</v>
          </cell>
          <cell r="AO2019">
            <v>0</v>
          </cell>
          <cell r="AP2019">
            <v>0</v>
          </cell>
          <cell r="AQ2019">
            <v>0</v>
          </cell>
          <cell r="AT2019">
            <v>36300</v>
          </cell>
        </row>
        <row r="2020">
          <cell r="P2020" t="str">
            <v>4068</v>
          </cell>
          <cell r="X2020" t="str">
            <v>UPGRADE</v>
          </cell>
          <cell r="AA2020" t="str">
            <v>X</v>
          </cell>
          <cell r="AD2020" t="str">
            <v>X</v>
          </cell>
          <cell r="AM2020">
            <v>217800</v>
          </cell>
          <cell r="AN2020">
            <v>137940</v>
          </cell>
          <cell r="AO2020">
            <v>0</v>
          </cell>
          <cell r="AP2020">
            <v>0</v>
          </cell>
          <cell r="AQ2020">
            <v>0</v>
          </cell>
          <cell r="AT2020">
            <v>108900</v>
          </cell>
        </row>
        <row r="2021">
          <cell r="P2021" t="str">
            <v>4068</v>
          </cell>
          <cell r="X2021" t="str">
            <v>UPGRADE</v>
          </cell>
          <cell r="AA2021" t="str">
            <v>X</v>
          </cell>
          <cell r="AD2021" t="str">
            <v>X</v>
          </cell>
          <cell r="AM2021">
            <v>145200</v>
          </cell>
          <cell r="AN2021">
            <v>91960</v>
          </cell>
          <cell r="AO2021">
            <v>0</v>
          </cell>
          <cell r="AP2021">
            <v>0</v>
          </cell>
          <cell r="AQ2021">
            <v>0</v>
          </cell>
          <cell r="AT2021">
            <v>72600</v>
          </cell>
        </row>
        <row r="2022">
          <cell r="P2022" t="str">
            <v>4068</v>
          </cell>
          <cell r="X2022" t="str">
            <v>UPGRADE</v>
          </cell>
          <cell r="AA2022" t="str">
            <v>X</v>
          </cell>
          <cell r="AD2022" t="str">
            <v>X</v>
          </cell>
          <cell r="AM2022">
            <v>72600</v>
          </cell>
          <cell r="AN2022">
            <v>45980</v>
          </cell>
          <cell r="AO2022">
            <v>0</v>
          </cell>
          <cell r="AP2022">
            <v>0</v>
          </cell>
          <cell r="AQ2022">
            <v>0</v>
          </cell>
          <cell r="AT2022">
            <v>36300</v>
          </cell>
        </row>
        <row r="2023">
          <cell r="P2023" t="str">
            <v>4068</v>
          </cell>
          <cell r="X2023" t="str">
            <v>UPGRADE</v>
          </cell>
          <cell r="AA2023" t="str">
            <v>X</v>
          </cell>
          <cell r="AD2023" t="str">
            <v>X</v>
          </cell>
          <cell r="AM2023">
            <v>290400</v>
          </cell>
          <cell r="AN2023">
            <v>183920</v>
          </cell>
          <cell r="AO2023">
            <v>0</v>
          </cell>
          <cell r="AP2023">
            <v>0</v>
          </cell>
          <cell r="AQ2023">
            <v>0</v>
          </cell>
          <cell r="AT2023">
            <v>145200</v>
          </cell>
        </row>
        <row r="2024">
          <cell r="P2024" t="str">
            <v>4068</v>
          </cell>
          <cell r="X2024" t="str">
            <v>UPGRADE</v>
          </cell>
          <cell r="AA2024" t="str">
            <v>X</v>
          </cell>
          <cell r="AD2024" t="str">
            <v>X</v>
          </cell>
          <cell r="AM2024">
            <v>145200</v>
          </cell>
          <cell r="AN2024">
            <v>91960</v>
          </cell>
          <cell r="AO2024">
            <v>0</v>
          </cell>
          <cell r="AP2024">
            <v>0</v>
          </cell>
          <cell r="AQ2024">
            <v>0</v>
          </cell>
          <cell r="AT2024">
            <v>72600</v>
          </cell>
        </row>
        <row r="2025">
          <cell r="P2025" t="str">
            <v>4068</v>
          </cell>
          <cell r="X2025" t="str">
            <v>UPGRADE</v>
          </cell>
          <cell r="AA2025" t="str">
            <v>X</v>
          </cell>
          <cell r="AD2025" t="str">
            <v>X</v>
          </cell>
          <cell r="AM2025">
            <v>217800</v>
          </cell>
          <cell r="AN2025">
            <v>137940</v>
          </cell>
          <cell r="AO2025">
            <v>0</v>
          </cell>
          <cell r="AP2025">
            <v>0</v>
          </cell>
          <cell r="AQ2025">
            <v>0</v>
          </cell>
          <cell r="AT2025">
            <v>108900</v>
          </cell>
        </row>
        <row r="2026">
          <cell r="P2026" t="str">
            <v>4068</v>
          </cell>
          <cell r="X2026" t="str">
            <v>UPGRADE</v>
          </cell>
          <cell r="AA2026" t="str">
            <v>X</v>
          </cell>
          <cell r="AD2026" t="str">
            <v>X</v>
          </cell>
          <cell r="AM2026">
            <v>72600</v>
          </cell>
          <cell r="AN2026">
            <v>45980</v>
          </cell>
          <cell r="AO2026">
            <v>0</v>
          </cell>
          <cell r="AP2026">
            <v>0</v>
          </cell>
          <cell r="AQ2026">
            <v>0</v>
          </cell>
          <cell r="AT2026">
            <v>36300</v>
          </cell>
        </row>
        <row r="2027">
          <cell r="P2027" t="str">
            <v>4068</v>
          </cell>
          <cell r="X2027" t="str">
            <v>UPGRADE</v>
          </cell>
          <cell r="AA2027" t="str">
            <v>X</v>
          </cell>
          <cell r="AD2027" t="str">
            <v>X</v>
          </cell>
          <cell r="AM2027">
            <v>72600</v>
          </cell>
          <cell r="AN2027">
            <v>45980</v>
          </cell>
          <cell r="AO2027">
            <v>0</v>
          </cell>
          <cell r="AP2027">
            <v>0</v>
          </cell>
          <cell r="AQ2027">
            <v>0</v>
          </cell>
          <cell r="AT2027">
            <v>36300</v>
          </cell>
        </row>
        <row r="2028">
          <cell r="P2028" t="str">
            <v>0003</v>
          </cell>
          <cell r="X2028" t="str">
            <v>N/A</v>
          </cell>
          <cell r="AA2028" t="str">
            <v>X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T2028">
            <v>0</v>
          </cell>
        </row>
        <row r="2029">
          <cell r="P2029" t="str">
            <v>0003</v>
          </cell>
          <cell r="X2029" t="str">
            <v>N/A</v>
          </cell>
          <cell r="AA2029" t="str">
            <v>X</v>
          </cell>
          <cell r="AM2029">
            <v>155143.493472</v>
          </cell>
          <cell r="AN2029">
            <v>126651.523526</v>
          </cell>
          <cell r="AO2029">
            <v>53288.545199999993</v>
          </cell>
          <cell r="AP2029">
            <v>0</v>
          </cell>
          <cell r="AQ2029">
            <v>0</v>
          </cell>
          <cell r="AT2029">
            <v>155143.493472</v>
          </cell>
        </row>
        <row r="2030">
          <cell r="P2030" t="str">
            <v>0003</v>
          </cell>
          <cell r="X2030" t="str">
            <v>N/A</v>
          </cell>
          <cell r="AA2030" t="str">
            <v>X</v>
          </cell>
          <cell r="AM2030">
            <v>77571.746736000001</v>
          </cell>
          <cell r="AN2030">
            <v>63325.761763000002</v>
          </cell>
          <cell r="AO2030">
            <v>26644.272599999997</v>
          </cell>
          <cell r="AP2030">
            <v>0</v>
          </cell>
          <cell r="AQ2030">
            <v>0</v>
          </cell>
          <cell r="AT2030">
            <v>77571.746736000001</v>
          </cell>
        </row>
        <row r="2031">
          <cell r="P2031" t="str">
            <v>0003</v>
          </cell>
          <cell r="X2031" t="str">
            <v>N/A</v>
          </cell>
          <cell r="AA2031" t="str">
            <v>X</v>
          </cell>
          <cell r="AM2031">
            <v>155143.493472</v>
          </cell>
          <cell r="AN2031">
            <v>126651.523526</v>
          </cell>
          <cell r="AO2031">
            <v>53288.545199999993</v>
          </cell>
          <cell r="AP2031">
            <v>0</v>
          </cell>
          <cell r="AQ2031">
            <v>0</v>
          </cell>
          <cell r="AT2031">
            <v>155143.493472</v>
          </cell>
        </row>
        <row r="2032">
          <cell r="P2032" t="str">
            <v>0003</v>
          </cell>
          <cell r="X2032" t="str">
            <v>N/A</v>
          </cell>
          <cell r="AA2032" t="str">
            <v>X</v>
          </cell>
          <cell r="AM2032">
            <v>77571.746736000001</v>
          </cell>
          <cell r="AN2032">
            <v>63325.761763000002</v>
          </cell>
          <cell r="AO2032">
            <v>26644.272599999997</v>
          </cell>
          <cell r="AP2032">
            <v>0</v>
          </cell>
          <cell r="AQ2032">
            <v>0</v>
          </cell>
          <cell r="AT2032">
            <v>77571.746736000001</v>
          </cell>
        </row>
        <row r="2033">
          <cell r="P2033" t="str">
            <v>0003</v>
          </cell>
          <cell r="X2033" t="str">
            <v>N/A</v>
          </cell>
          <cell r="AA2033" t="str">
            <v>X</v>
          </cell>
          <cell r="AM2033">
            <v>155143.493472</v>
          </cell>
          <cell r="AN2033">
            <v>126651.523526</v>
          </cell>
          <cell r="AO2033">
            <v>53288.545199999993</v>
          </cell>
          <cell r="AP2033">
            <v>0</v>
          </cell>
          <cell r="AQ2033">
            <v>0</v>
          </cell>
          <cell r="AT2033">
            <v>155143.493472</v>
          </cell>
        </row>
        <row r="2034">
          <cell r="P2034" t="str">
            <v>0003</v>
          </cell>
          <cell r="X2034" t="str">
            <v>N/A</v>
          </cell>
          <cell r="AA2034" t="str">
            <v>X</v>
          </cell>
          <cell r="AM2034">
            <v>155143.493472</v>
          </cell>
          <cell r="AN2034">
            <v>126651.523526</v>
          </cell>
          <cell r="AO2034">
            <v>53288.545199999993</v>
          </cell>
          <cell r="AP2034">
            <v>0</v>
          </cell>
          <cell r="AQ2034">
            <v>0</v>
          </cell>
          <cell r="AT2034">
            <v>155143.493472</v>
          </cell>
        </row>
        <row r="2035">
          <cell r="P2035" t="str">
            <v>0003</v>
          </cell>
          <cell r="X2035" t="str">
            <v>N/A</v>
          </cell>
          <cell r="AA2035" t="str">
            <v>X</v>
          </cell>
          <cell r="AM2035">
            <v>465430.48041600001</v>
          </cell>
          <cell r="AN2035">
            <v>379954.57057799998</v>
          </cell>
          <cell r="AO2035">
            <v>159865.63559999998</v>
          </cell>
          <cell r="AP2035">
            <v>0</v>
          </cell>
          <cell r="AQ2035">
            <v>0</v>
          </cell>
          <cell r="AT2035">
            <v>465430.48041600001</v>
          </cell>
        </row>
        <row r="2036">
          <cell r="P2036" t="str">
            <v>0003</v>
          </cell>
          <cell r="X2036" t="str">
            <v>N/A</v>
          </cell>
          <cell r="AA2036" t="str">
            <v>X</v>
          </cell>
          <cell r="AM2036">
            <v>155143.493472</v>
          </cell>
          <cell r="AN2036">
            <v>126651.523526</v>
          </cell>
          <cell r="AO2036">
            <v>53288.545199999993</v>
          </cell>
          <cell r="AP2036">
            <v>0</v>
          </cell>
          <cell r="AQ2036">
            <v>0</v>
          </cell>
          <cell r="AT2036">
            <v>155143.493472</v>
          </cell>
        </row>
        <row r="2037">
          <cell r="P2037" t="str">
            <v>0003</v>
          </cell>
          <cell r="X2037" t="str">
            <v>N/A</v>
          </cell>
          <cell r="AA2037" t="str">
            <v>X</v>
          </cell>
          <cell r="AM2037">
            <v>155143.493472</v>
          </cell>
          <cell r="AN2037">
            <v>126651.523526</v>
          </cell>
          <cell r="AO2037">
            <v>53288.545199999993</v>
          </cell>
          <cell r="AP2037">
            <v>0</v>
          </cell>
          <cell r="AQ2037">
            <v>0</v>
          </cell>
          <cell r="AT2037">
            <v>155143.493472</v>
          </cell>
        </row>
        <row r="2038">
          <cell r="P2038" t="str">
            <v>0003</v>
          </cell>
          <cell r="X2038" t="str">
            <v>N/A</v>
          </cell>
          <cell r="AA2038" t="str">
            <v>X</v>
          </cell>
          <cell r="AM2038">
            <v>155143.493472</v>
          </cell>
          <cell r="AN2038">
            <v>126651.523526</v>
          </cell>
          <cell r="AO2038">
            <v>53288.545199999993</v>
          </cell>
          <cell r="AP2038">
            <v>0</v>
          </cell>
          <cell r="AQ2038">
            <v>0</v>
          </cell>
          <cell r="AT2038">
            <v>155143.493472</v>
          </cell>
        </row>
        <row r="2039">
          <cell r="P2039" t="str">
            <v>0003</v>
          </cell>
          <cell r="X2039" t="str">
            <v>N/A</v>
          </cell>
          <cell r="AA2039" t="str">
            <v>X</v>
          </cell>
          <cell r="AM2039">
            <v>155143.493472</v>
          </cell>
          <cell r="AN2039">
            <v>126651.523526</v>
          </cell>
          <cell r="AO2039">
            <v>53288.545199999993</v>
          </cell>
          <cell r="AP2039">
            <v>0</v>
          </cell>
          <cell r="AQ2039">
            <v>0</v>
          </cell>
          <cell r="AT2039">
            <v>155143.493472</v>
          </cell>
        </row>
        <row r="2040">
          <cell r="P2040" t="str">
            <v>0003</v>
          </cell>
          <cell r="X2040" t="str">
            <v>N/A</v>
          </cell>
          <cell r="AA2040" t="str">
            <v>X</v>
          </cell>
          <cell r="AM2040">
            <v>77571.746736000001</v>
          </cell>
          <cell r="AN2040">
            <v>63325.761763000002</v>
          </cell>
          <cell r="AO2040">
            <v>26644.272599999997</v>
          </cell>
          <cell r="AP2040">
            <v>0</v>
          </cell>
          <cell r="AQ2040">
            <v>0</v>
          </cell>
          <cell r="AT2040">
            <v>77571.746736000001</v>
          </cell>
        </row>
        <row r="2041">
          <cell r="P2041" t="str">
            <v>0003</v>
          </cell>
          <cell r="X2041" t="str">
            <v>N/A</v>
          </cell>
          <cell r="AA2041" t="str">
            <v>X</v>
          </cell>
          <cell r="AM2041">
            <v>155143.493472</v>
          </cell>
          <cell r="AN2041">
            <v>126651.523526</v>
          </cell>
          <cell r="AO2041">
            <v>53288.545199999993</v>
          </cell>
          <cell r="AP2041">
            <v>0</v>
          </cell>
          <cell r="AQ2041">
            <v>0</v>
          </cell>
          <cell r="AT2041">
            <v>155143.493472</v>
          </cell>
        </row>
        <row r="2042">
          <cell r="P2042" t="str">
            <v>0003</v>
          </cell>
          <cell r="X2042" t="str">
            <v>N/A</v>
          </cell>
          <cell r="AA2042" t="str">
            <v>X</v>
          </cell>
          <cell r="AM2042">
            <v>232715.240208</v>
          </cell>
          <cell r="AN2042">
            <v>189977.28528899999</v>
          </cell>
          <cell r="AO2042">
            <v>79932.81779999999</v>
          </cell>
          <cell r="AP2042">
            <v>0</v>
          </cell>
          <cell r="AQ2042">
            <v>0</v>
          </cell>
          <cell r="AT2042">
            <v>232715.240208</v>
          </cell>
        </row>
        <row r="2043">
          <cell r="P2043" t="str">
            <v>0003</v>
          </cell>
          <cell r="X2043" t="str">
            <v>N/A</v>
          </cell>
          <cell r="AA2043" t="str">
            <v>X</v>
          </cell>
          <cell r="AM2043">
            <v>77571.746736000001</v>
          </cell>
          <cell r="AN2043">
            <v>63325.761763000002</v>
          </cell>
          <cell r="AO2043">
            <v>26644.272599999997</v>
          </cell>
          <cell r="AP2043">
            <v>0</v>
          </cell>
          <cell r="AQ2043">
            <v>0</v>
          </cell>
          <cell r="AT2043">
            <v>77571.746736000001</v>
          </cell>
        </row>
        <row r="2044">
          <cell r="P2044" t="str">
            <v>0003</v>
          </cell>
          <cell r="X2044" t="str">
            <v>N/A</v>
          </cell>
          <cell r="AA2044" t="str">
            <v>X</v>
          </cell>
          <cell r="AM2044">
            <v>232715.240208</v>
          </cell>
          <cell r="AN2044">
            <v>189977.28528899999</v>
          </cell>
          <cell r="AO2044">
            <v>79932.81779999999</v>
          </cell>
          <cell r="AP2044">
            <v>0</v>
          </cell>
          <cell r="AQ2044">
            <v>0</v>
          </cell>
          <cell r="AT2044">
            <v>232715.240208</v>
          </cell>
        </row>
        <row r="2045">
          <cell r="P2045" t="str">
            <v>0003</v>
          </cell>
          <cell r="X2045" t="str">
            <v>N/A</v>
          </cell>
          <cell r="AA2045" t="str">
            <v>X</v>
          </cell>
          <cell r="AM2045">
            <v>155143.493472</v>
          </cell>
          <cell r="AN2045">
            <v>126651.523526</v>
          </cell>
          <cell r="AO2045">
            <v>53288.545199999993</v>
          </cell>
          <cell r="AP2045">
            <v>0</v>
          </cell>
          <cell r="AQ2045">
            <v>0</v>
          </cell>
          <cell r="AT2045">
            <v>155143.493472</v>
          </cell>
        </row>
        <row r="2046">
          <cell r="P2046" t="str">
            <v>0003</v>
          </cell>
          <cell r="X2046" t="str">
            <v>N/A</v>
          </cell>
          <cell r="AA2046" t="str">
            <v>X</v>
          </cell>
          <cell r="AM2046">
            <v>77571.746736000001</v>
          </cell>
          <cell r="AN2046">
            <v>63325.761763000002</v>
          </cell>
          <cell r="AO2046">
            <v>26644.272599999997</v>
          </cell>
          <cell r="AP2046">
            <v>0</v>
          </cell>
          <cell r="AQ2046">
            <v>0</v>
          </cell>
          <cell r="AT2046">
            <v>77571.746736000001</v>
          </cell>
        </row>
        <row r="2047">
          <cell r="P2047" t="str">
            <v>0003</v>
          </cell>
          <cell r="X2047" t="str">
            <v>N/A</v>
          </cell>
          <cell r="AA2047" t="str">
            <v>X</v>
          </cell>
          <cell r="AM2047">
            <v>232715.240208</v>
          </cell>
          <cell r="AN2047">
            <v>189977.28528899999</v>
          </cell>
          <cell r="AO2047">
            <v>79932.81779999999</v>
          </cell>
          <cell r="AP2047">
            <v>0</v>
          </cell>
          <cell r="AQ2047">
            <v>0</v>
          </cell>
          <cell r="AT2047">
            <v>232715.240208</v>
          </cell>
        </row>
        <row r="2048">
          <cell r="P2048" t="str">
            <v>0003</v>
          </cell>
          <cell r="X2048" t="str">
            <v>N/A</v>
          </cell>
          <cell r="AA2048" t="str">
            <v>X</v>
          </cell>
          <cell r="AM2048">
            <v>155143.493472</v>
          </cell>
          <cell r="AN2048">
            <v>126651.523526</v>
          </cell>
          <cell r="AO2048">
            <v>53288.545199999993</v>
          </cell>
          <cell r="AP2048">
            <v>0</v>
          </cell>
          <cell r="AQ2048">
            <v>0</v>
          </cell>
          <cell r="AT2048">
            <v>155143.493472</v>
          </cell>
        </row>
        <row r="2049">
          <cell r="P2049" t="str">
            <v>0003</v>
          </cell>
          <cell r="X2049" t="str">
            <v>N/A</v>
          </cell>
          <cell r="AA2049" t="str">
            <v>X</v>
          </cell>
          <cell r="AM2049">
            <v>155143.493472</v>
          </cell>
          <cell r="AN2049">
            <v>126651.523526</v>
          </cell>
          <cell r="AO2049">
            <v>53288.545199999993</v>
          </cell>
          <cell r="AP2049">
            <v>0</v>
          </cell>
          <cell r="AQ2049">
            <v>0</v>
          </cell>
          <cell r="AT2049">
            <v>155143.493472</v>
          </cell>
        </row>
        <row r="2050">
          <cell r="P2050" t="str">
            <v>0003</v>
          </cell>
          <cell r="X2050" t="str">
            <v>N/A</v>
          </cell>
          <cell r="AA2050" t="str">
            <v>X</v>
          </cell>
          <cell r="AM2050">
            <v>155143.493472</v>
          </cell>
          <cell r="AN2050">
            <v>126651.523526</v>
          </cell>
          <cell r="AO2050">
            <v>53288.545199999993</v>
          </cell>
          <cell r="AP2050">
            <v>0</v>
          </cell>
          <cell r="AQ2050">
            <v>0</v>
          </cell>
          <cell r="AT2050">
            <v>155143.493472</v>
          </cell>
        </row>
        <row r="2051">
          <cell r="P2051" t="str">
            <v>0003</v>
          </cell>
          <cell r="X2051" t="str">
            <v>N/A</v>
          </cell>
          <cell r="AA2051" t="str">
            <v>X</v>
          </cell>
          <cell r="AM2051">
            <v>155143.493472</v>
          </cell>
          <cell r="AN2051">
            <v>126651.523526</v>
          </cell>
          <cell r="AO2051">
            <v>53288.545199999993</v>
          </cell>
          <cell r="AP2051">
            <v>0</v>
          </cell>
          <cell r="AQ2051">
            <v>0</v>
          </cell>
          <cell r="AT2051">
            <v>155143.493472</v>
          </cell>
        </row>
        <row r="2052">
          <cell r="P2052" t="str">
            <v>0003</v>
          </cell>
          <cell r="X2052" t="str">
            <v>N/A</v>
          </cell>
          <cell r="AA2052" t="str">
            <v>X</v>
          </cell>
          <cell r="AM2052">
            <v>77571.746736000001</v>
          </cell>
          <cell r="AN2052">
            <v>63325.761763000002</v>
          </cell>
          <cell r="AO2052">
            <v>26644.272599999997</v>
          </cell>
          <cell r="AP2052">
            <v>0</v>
          </cell>
          <cell r="AQ2052">
            <v>0</v>
          </cell>
          <cell r="AT2052">
            <v>77571.746736000001</v>
          </cell>
        </row>
        <row r="2053">
          <cell r="P2053" t="str">
            <v>0003</v>
          </cell>
          <cell r="X2053" t="str">
            <v>N/A</v>
          </cell>
          <cell r="AA2053" t="str">
            <v>X</v>
          </cell>
          <cell r="AM2053">
            <v>155143.493472</v>
          </cell>
          <cell r="AN2053">
            <v>126651.523526</v>
          </cell>
          <cell r="AO2053">
            <v>53288.545199999993</v>
          </cell>
          <cell r="AP2053">
            <v>0</v>
          </cell>
          <cell r="AQ2053">
            <v>0</v>
          </cell>
          <cell r="AT2053">
            <v>155143.493472</v>
          </cell>
        </row>
        <row r="2054">
          <cell r="P2054" t="str">
            <v>0003</v>
          </cell>
          <cell r="X2054" t="str">
            <v>N/A</v>
          </cell>
          <cell r="AA2054" t="str">
            <v>X</v>
          </cell>
          <cell r="AM2054">
            <v>155143.493472</v>
          </cell>
          <cell r="AN2054">
            <v>126651.523526</v>
          </cell>
          <cell r="AO2054">
            <v>53288.545199999993</v>
          </cell>
          <cell r="AP2054">
            <v>0</v>
          </cell>
          <cell r="AQ2054">
            <v>0</v>
          </cell>
          <cell r="AT2054">
            <v>155143.493472</v>
          </cell>
        </row>
        <row r="2055">
          <cell r="P2055" t="str">
            <v>0003</v>
          </cell>
          <cell r="X2055" t="str">
            <v>N/A</v>
          </cell>
          <cell r="AA2055" t="str">
            <v>X</v>
          </cell>
          <cell r="AM2055">
            <v>465430.48041600001</v>
          </cell>
          <cell r="AN2055">
            <v>379954.57057799998</v>
          </cell>
          <cell r="AO2055">
            <v>159865.63559999998</v>
          </cell>
          <cell r="AP2055">
            <v>0</v>
          </cell>
          <cell r="AQ2055">
            <v>0</v>
          </cell>
          <cell r="AT2055">
            <v>465430.48041600001</v>
          </cell>
        </row>
        <row r="2056">
          <cell r="P2056" t="str">
            <v>0003</v>
          </cell>
          <cell r="X2056" t="str">
            <v>N/A</v>
          </cell>
          <cell r="AA2056" t="str">
            <v>X</v>
          </cell>
          <cell r="AM2056">
            <v>155143.493472</v>
          </cell>
          <cell r="AN2056">
            <v>126651.523526</v>
          </cell>
          <cell r="AO2056">
            <v>53288.545199999993</v>
          </cell>
          <cell r="AP2056">
            <v>0</v>
          </cell>
          <cell r="AQ2056">
            <v>0</v>
          </cell>
          <cell r="AT2056">
            <v>155143.493472</v>
          </cell>
        </row>
        <row r="2057">
          <cell r="P2057" t="str">
            <v>0003</v>
          </cell>
          <cell r="X2057" t="str">
            <v>N/A</v>
          </cell>
          <cell r="AA2057" t="str">
            <v>X</v>
          </cell>
          <cell r="AM2057">
            <v>155143.493472</v>
          </cell>
          <cell r="AN2057">
            <v>126651.523526</v>
          </cell>
          <cell r="AO2057">
            <v>53288.545199999993</v>
          </cell>
          <cell r="AP2057">
            <v>0</v>
          </cell>
          <cell r="AQ2057">
            <v>0</v>
          </cell>
          <cell r="AT2057">
            <v>155143.493472</v>
          </cell>
        </row>
        <row r="2058">
          <cell r="P2058" t="str">
            <v>0003</v>
          </cell>
          <cell r="X2058" t="str">
            <v>N/A</v>
          </cell>
          <cell r="AA2058" t="str">
            <v>X</v>
          </cell>
          <cell r="AM2058">
            <v>155143.493472</v>
          </cell>
          <cell r="AN2058">
            <v>126651.523526</v>
          </cell>
          <cell r="AO2058">
            <v>53288.545199999993</v>
          </cell>
          <cell r="AP2058">
            <v>0</v>
          </cell>
          <cell r="AQ2058">
            <v>0</v>
          </cell>
          <cell r="AT2058">
            <v>155143.493472</v>
          </cell>
        </row>
        <row r="2059">
          <cell r="P2059" t="str">
            <v>0003</v>
          </cell>
          <cell r="X2059" t="str">
            <v>N/A</v>
          </cell>
          <cell r="AA2059" t="str">
            <v>X</v>
          </cell>
          <cell r="AM2059">
            <v>155143.493472</v>
          </cell>
          <cell r="AN2059">
            <v>126651.523526</v>
          </cell>
          <cell r="AO2059">
            <v>53288.545199999993</v>
          </cell>
          <cell r="AP2059">
            <v>0</v>
          </cell>
          <cell r="AQ2059">
            <v>0</v>
          </cell>
          <cell r="AT2059">
            <v>155143.493472</v>
          </cell>
        </row>
        <row r="2060">
          <cell r="P2060" t="str">
            <v>0003</v>
          </cell>
          <cell r="X2060" t="str">
            <v>N/A</v>
          </cell>
          <cell r="AA2060" t="str">
            <v>X</v>
          </cell>
          <cell r="AM2060">
            <v>155143.493472</v>
          </cell>
          <cell r="AN2060">
            <v>126651.523526</v>
          </cell>
          <cell r="AO2060">
            <v>53288.545199999993</v>
          </cell>
          <cell r="AP2060">
            <v>0</v>
          </cell>
          <cell r="AQ2060">
            <v>0</v>
          </cell>
          <cell r="AT2060">
            <v>155143.493472</v>
          </cell>
        </row>
        <row r="2061">
          <cell r="P2061" t="str">
            <v>0003</v>
          </cell>
          <cell r="X2061" t="str">
            <v>N/A</v>
          </cell>
          <cell r="AA2061" t="str">
            <v>X</v>
          </cell>
          <cell r="AM2061">
            <v>77571.746736000001</v>
          </cell>
          <cell r="AN2061">
            <v>63325.761763000002</v>
          </cell>
          <cell r="AO2061">
            <v>26644.272599999997</v>
          </cell>
          <cell r="AP2061">
            <v>0</v>
          </cell>
          <cell r="AQ2061">
            <v>0</v>
          </cell>
          <cell r="AT2061">
            <v>77571.746736000001</v>
          </cell>
        </row>
        <row r="2062">
          <cell r="P2062" t="str">
            <v>0003</v>
          </cell>
          <cell r="X2062" t="str">
            <v>N/A</v>
          </cell>
          <cell r="AA2062" t="str">
            <v>X</v>
          </cell>
          <cell r="AM2062">
            <v>232715.240208</v>
          </cell>
          <cell r="AN2062">
            <v>189977.28528899999</v>
          </cell>
          <cell r="AO2062">
            <v>79932.81779999999</v>
          </cell>
          <cell r="AP2062">
            <v>0</v>
          </cell>
          <cell r="AQ2062">
            <v>0</v>
          </cell>
          <cell r="AT2062">
            <v>232715.240208</v>
          </cell>
        </row>
        <row r="2063">
          <cell r="P2063" t="str">
            <v>0003</v>
          </cell>
          <cell r="X2063" t="str">
            <v>N/A</v>
          </cell>
          <cell r="AA2063" t="str">
            <v>X</v>
          </cell>
          <cell r="AM2063">
            <v>155143.493472</v>
          </cell>
          <cell r="AN2063">
            <v>126651.523526</v>
          </cell>
          <cell r="AO2063">
            <v>53288.545199999993</v>
          </cell>
          <cell r="AP2063">
            <v>0</v>
          </cell>
          <cell r="AQ2063">
            <v>0</v>
          </cell>
          <cell r="AT2063">
            <v>155143.493472</v>
          </cell>
        </row>
        <row r="2064">
          <cell r="P2064" t="str">
            <v>0003</v>
          </cell>
          <cell r="X2064" t="str">
            <v>N/A</v>
          </cell>
          <cell r="AA2064" t="str">
            <v>X</v>
          </cell>
          <cell r="AM2064">
            <v>155143.493472</v>
          </cell>
          <cell r="AN2064">
            <v>126651.523526</v>
          </cell>
          <cell r="AO2064">
            <v>53288.545199999993</v>
          </cell>
          <cell r="AP2064">
            <v>0</v>
          </cell>
          <cell r="AQ2064">
            <v>0</v>
          </cell>
          <cell r="AT2064">
            <v>155143.493472</v>
          </cell>
        </row>
        <row r="2065">
          <cell r="P2065" t="str">
            <v>0003</v>
          </cell>
          <cell r="X2065" t="str">
            <v>N/A</v>
          </cell>
          <cell r="AA2065" t="str">
            <v>X</v>
          </cell>
          <cell r="AM2065">
            <v>77571.746736000001</v>
          </cell>
          <cell r="AN2065">
            <v>63325.761763000002</v>
          </cell>
          <cell r="AO2065">
            <v>26644.272599999997</v>
          </cell>
          <cell r="AP2065">
            <v>0</v>
          </cell>
          <cell r="AQ2065">
            <v>0</v>
          </cell>
          <cell r="AT2065">
            <v>77571.746736000001</v>
          </cell>
        </row>
        <row r="2066">
          <cell r="P2066" t="str">
            <v>0003</v>
          </cell>
          <cell r="X2066" t="str">
            <v>N/A</v>
          </cell>
          <cell r="AA2066" t="str">
            <v>X</v>
          </cell>
          <cell r="AM2066">
            <v>310286.986944</v>
          </cell>
          <cell r="AN2066">
            <v>253303.04705200001</v>
          </cell>
          <cell r="AO2066">
            <v>106577.09039999999</v>
          </cell>
          <cell r="AP2066">
            <v>0</v>
          </cell>
          <cell r="AQ2066">
            <v>0</v>
          </cell>
          <cell r="AT2066">
            <v>310286.986944</v>
          </cell>
        </row>
        <row r="2067">
          <cell r="P2067" t="str">
            <v>0003</v>
          </cell>
          <cell r="X2067" t="str">
            <v>N/A</v>
          </cell>
          <cell r="AA2067" t="str">
            <v>X</v>
          </cell>
          <cell r="AM2067">
            <v>77571.746736000001</v>
          </cell>
          <cell r="AN2067">
            <v>63325.761763000002</v>
          </cell>
          <cell r="AO2067">
            <v>26644.272599999997</v>
          </cell>
          <cell r="AP2067">
            <v>0</v>
          </cell>
          <cell r="AQ2067">
            <v>0</v>
          </cell>
          <cell r="AT2067">
            <v>77571.746736000001</v>
          </cell>
        </row>
        <row r="2068">
          <cell r="P2068" t="str">
            <v>0003</v>
          </cell>
          <cell r="X2068" t="str">
            <v>N/A</v>
          </cell>
          <cell r="AA2068" t="str">
            <v>X</v>
          </cell>
          <cell r="AM2068">
            <v>232715.240208</v>
          </cell>
          <cell r="AN2068">
            <v>189977.28528899999</v>
          </cell>
          <cell r="AO2068">
            <v>79932.81779999999</v>
          </cell>
          <cell r="AP2068">
            <v>0</v>
          </cell>
          <cell r="AQ2068">
            <v>0</v>
          </cell>
          <cell r="AT2068">
            <v>232715.240208</v>
          </cell>
        </row>
        <row r="2069">
          <cell r="P2069" t="str">
            <v>0003</v>
          </cell>
          <cell r="X2069" t="str">
            <v>N/A</v>
          </cell>
          <cell r="AA2069" t="str">
            <v>X</v>
          </cell>
          <cell r="AM2069">
            <v>155143.493472</v>
          </cell>
          <cell r="AN2069">
            <v>126651.523526</v>
          </cell>
          <cell r="AO2069">
            <v>53288.545199999993</v>
          </cell>
          <cell r="AP2069">
            <v>0</v>
          </cell>
          <cell r="AQ2069">
            <v>0</v>
          </cell>
          <cell r="AT2069">
            <v>155143.493472</v>
          </cell>
        </row>
        <row r="2070">
          <cell r="P2070" t="str">
            <v>0003</v>
          </cell>
          <cell r="X2070" t="str">
            <v>N/A</v>
          </cell>
          <cell r="AA2070" t="str">
            <v>X</v>
          </cell>
          <cell r="AM2070">
            <v>77571.746736000001</v>
          </cell>
          <cell r="AN2070">
            <v>63325.761763000002</v>
          </cell>
          <cell r="AO2070">
            <v>26644.272599999997</v>
          </cell>
          <cell r="AP2070">
            <v>0</v>
          </cell>
          <cell r="AQ2070">
            <v>0</v>
          </cell>
          <cell r="AT2070">
            <v>77571.746736000001</v>
          </cell>
        </row>
        <row r="2071">
          <cell r="P2071" t="str">
            <v>0003</v>
          </cell>
          <cell r="X2071" t="str">
            <v>N/A</v>
          </cell>
          <cell r="AA2071" t="str">
            <v>X</v>
          </cell>
          <cell r="AM2071">
            <v>310286.986944</v>
          </cell>
          <cell r="AN2071">
            <v>253303.04705200001</v>
          </cell>
          <cell r="AO2071">
            <v>106577.09039999999</v>
          </cell>
          <cell r="AP2071">
            <v>0</v>
          </cell>
          <cell r="AQ2071">
            <v>0</v>
          </cell>
          <cell r="AT2071">
            <v>310286.986944</v>
          </cell>
        </row>
        <row r="2072">
          <cell r="P2072" t="str">
            <v>0003</v>
          </cell>
          <cell r="X2072" t="str">
            <v>N/A</v>
          </cell>
          <cell r="AA2072" t="str">
            <v>X</v>
          </cell>
          <cell r="AM2072">
            <v>155143.493472</v>
          </cell>
          <cell r="AN2072">
            <v>126651.523526</v>
          </cell>
          <cell r="AO2072">
            <v>53288.545199999993</v>
          </cell>
          <cell r="AP2072">
            <v>0</v>
          </cell>
          <cell r="AQ2072">
            <v>0</v>
          </cell>
          <cell r="AT2072">
            <v>155143.493472</v>
          </cell>
        </row>
        <row r="2073">
          <cell r="P2073" t="str">
            <v>0003</v>
          </cell>
          <cell r="X2073" t="str">
            <v>N/A</v>
          </cell>
          <cell r="AA2073" t="str">
            <v>X</v>
          </cell>
          <cell r="AM2073">
            <v>232715.240208</v>
          </cell>
          <cell r="AN2073">
            <v>189977.28528899999</v>
          </cell>
          <cell r="AO2073">
            <v>79932.81779999999</v>
          </cell>
          <cell r="AP2073">
            <v>0</v>
          </cell>
          <cell r="AQ2073">
            <v>0</v>
          </cell>
          <cell r="AT2073">
            <v>232715.240208</v>
          </cell>
        </row>
        <row r="2074">
          <cell r="P2074" t="str">
            <v>0003</v>
          </cell>
          <cell r="X2074" t="str">
            <v>N/A</v>
          </cell>
          <cell r="AA2074" t="str">
            <v>X</v>
          </cell>
          <cell r="AM2074">
            <v>77571.746736000001</v>
          </cell>
          <cell r="AN2074">
            <v>63325.761763000002</v>
          </cell>
          <cell r="AO2074">
            <v>26644.272599999997</v>
          </cell>
          <cell r="AP2074">
            <v>0</v>
          </cell>
          <cell r="AQ2074">
            <v>0</v>
          </cell>
          <cell r="AT2074">
            <v>77571.746736000001</v>
          </cell>
        </row>
        <row r="2075">
          <cell r="P2075" t="str">
            <v>0003</v>
          </cell>
          <cell r="X2075" t="str">
            <v>N/A</v>
          </cell>
          <cell r="AA2075" t="str">
            <v>X</v>
          </cell>
          <cell r="AM2075">
            <v>77571.746736000001</v>
          </cell>
          <cell r="AN2075">
            <v>63325.761763000002</v>
          </cell>
          <cell r="AO2075">
            <v>26644.272599999997</v>
          </cell>
          <cell r="AP2075">
            <v>0</v>
          </cell>
          <cell r="AQ2075">
            <v>0</v>
          </cell>
          <cell r="AT2075">
            <v>77571.746736000001</v>
          </cell>
        </row>
        <row r="2076">
          <cell r="P2076" t="str">
            <v>0010</v>
          </cell>
          <cell r="X2076" t="str">
            <v>N/A</v>
          </cell>
          <cell r="AE2076" t="str">
            <v>X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T2076">
            <v>0</v>
          </cell>
        </row>
        <row r="2077">
          <cell r="P2077" t="str">
            <v>0010</v>
          </cell>
          <cell r="X2077" t="str">
            <v>N/A</v>
          </cell>
          <cell r="AE2077" t="str">
            <v>X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T2077">
            <v>0</v>
          </cell>
        </row>
        <row r="2078">
          <cell r="P2078" t="str">
            <v>0010</v>
          </cell>
          <cell r="X2078" t="str">
            <v>N/A</v>
          </cell>
          <cell r="AE2078" t="str">
            <v>X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T2078">
            <v>0</v>
          </cell>
        </row>
        <row r="2079">
          <cell r="P2079" t="str">
            <v>0010</v>
          </cell>
          <cell r="X2079" t="str">
            <v>N/A</v>
          </cell>
          <cell r="AE2079" t="str">
            <v>X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T2079">
            <v>0</v>
          </cell>
        </row>
        <row r="2080">
          <cell r="P2080" t="str">
            <v>0010</v>
          </cell>
          <cell r="X2080" t="str">
            <v>N/A</v>
          </cell>
          <cell r="AE2080" t="str">
            <v>X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T2080">
            <v>0</v>
          </cell>
        </row>
        <row r="2081">
          <cell r="P2081" t="str">
            <v>0010</v>
          </cell>
          <cell r="X2081" t="str">
            <v>N/A</v>
          </cell>
          <cell r="AE2081" t="str">
            <v>X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T2081">
            <v>0</v>
          </cell>
        </row>
        <row r="2082">
          <cell r="P2082" t="str">
            <v>0010</v>
          </cell>
          <cell r="X2082" t="str">
            <v>N/A</v>
          </cell>
          <cell r="AE2082" t="str">
            <v>X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T2082">
            <v>0</v>
          </cell>
        </row>
        <row r="2083">
          <cell r="P2083" t="str">
            <v>0010</v>
          </cell>
          <cell r="X2083" t="str">
            <v>N/A</v>
          </cell>
          <cell r="AE2083" t="str">
            <v>X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T2083">
            <v>0</v>
          </cell>
        </row>
        <row r="2084">
          <cell r="P2084" t="str">
            <v>0010</v>
          </cell>
          <cell r="X2084" t="str">
            <v>N/A</v>
          </cell>
          <cell r="AE2084" t="str">
            <v>X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T2084">
            <v>0</v>
          </cell>
        </row>
        <row r="2085">
          <cell r="P2085" t="str">
            <v>0010</v>
          </cell>
          <cell r="X2085" t="str">
            <v>N/A</v>
          </cell>
          <cell r="AE2085" t="str">
            <v>X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T2085">
            <v>0</v>
          </cell>
        </row>
        <row r="2086">
          <cell r="P2086" t="str">
            <v>0010</v>
          </cell>
          <cell r="X2086" t="str">
            <v>N/A</v>
          </cell>
          <cell r="AE2086" t="str">
            <v>X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T2086">
            <v>0</v>
          </cell>
        </row>
        <row r="2087">
          <cell r="P2087" t="str">
            <v>0010</v>
          </cell>
          <cell r="X2087" t="str">
            <v>N/A</v>
          </cell>
          <cell r="AE2087" t="str">
            <v>X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T2087">
            <v>0</v>
          </cell>
        </row>
        <row r="2088">
          <cell r="P2088" t="str">
            <v>0010</v>
          </cell>
          <cell r="X2088" t="str">
            <v>N/A</v>
          </cell>
          <cell r="AE2088" t="str">
            <v>X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T2088">
            <v>0</v>
          </cell>
        </row>
        <row r="2089">
          <cell r="P2089" t="str">
            <v>0010</v>
          </cell>
          <cell r="X2089" t="str">
            <v>N/A</v>
          </cell>
          <cell r="AE2089" t="str">
            <v>X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T2089">
            <v>0</v>
          </cell>
        </row>
        <row r="2090">
          <cell r="P2090" t="str">
            <v>0005</v>
          </cell>
          <cell r="X2090" t="str">
            <v>N/A</v>
          </cell>
          <cell r="AA2090" t="str">
            <v>X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T2090">
            <v>0</v>
          </cell>
        </row>
        <row r="2091">
          <cell r="P2091" t="str">
            <v>0009</v>
          </cell>
          <cell r="X2091" t="str">
            <v>N/A</v>
          </cell>
          <cell r="AE2091" t="str">
            <v>X</v>
          </cell>
          <cell r="AM2091">
            <v>131350</v>
          </cell>
          <cell r="AN2091">
            <v>1123122</v>
          </cell>
          <cell r="AO2091">
            <v>0</v>
          </cell>
          <cell r="AP2091">
            <v>0</v>
          </cell>
          <cell r="AQ2091">
            <v>1030535.23</v>
          </cell>
          <cell r="AT2091">
            <v>131350</v>
          </cell>
        </row>
        <row r="2092">
          <cell r="P2092" t="str">
            <v>9013</v>
          </cell>
          <cell r="AD2092" t="str">
            <v>X</v>
          </cell>
          <cell r="AM2092">
            <v>0</v>
          </cell>
          <cell r="AN2092">
            <v>810929.99074999988</v>
          </cell>
          <cell r="AO2092">
            <v>810929.99074999988</v>
          </cell>
          <cell r="AP2092">
            <v>810929.99074999988</v>
          </cell>
          <cell r="AQ2092">
            <v>810929.99074999988</v>
          </cell>
          <cell r="AT2092">
            <v>0</v>
          </cell>
        </row>
        <row r="2093">
          <cell r="P2093" t="str">
            <v>9013</v>
          </cell>
          <cell r="AD2093" t="str">
            <v>X</v>
          </cell>
          <cell r="AM2093">
            <v>0</v>
          </cell>
          <cell r="AN2093">
            <v>265542.36197500001</v>
          </cell>
          <cell r="AO2093">
            <v>265542.36197500001</v>
          </cell>
          <cell r="AP2093">
            <v>265542.36197500001</v>
          </cell>
          <cell r="AQ2093">
            <v>265542.36197500001</v>
          </cell>
          <cell r="AT2093">
            <v>0</v>
          </cell>
        </row>
        <row r="2094">
          <cell r="P2094" t="str">
            <v>4085</v>
          </cell>
          <cell r="X2094" t="str">
            <v>RENOVACIÓN</v>
          </cell>
          <cell r="AD2094" t="str">
            <v>X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T2094">
            <v>0</v>
          </cell>
        </row>
        <row r="2095">
          <cell r="P2095" t="str">
            <v>4085</v>
          </cell>
          <cell r="X2095" t="str">
            <v>RENOVACIÓN</v>
          </cell>
          <cell r="AD2095" t="str">
            <v>X</v>
          </cell>
          <cell r="AM2095">
            <v>110257.26607520346</v>
          </cell>
          <cell r="AN2095">
            <v>161373.31403082129</v>
          </cell>
          <cell r="AO2095">
            <v>290788.54039622698</v>
          </cell>
          <cell r="AP2095">
            <v>680730.17822641472</v>
          </cell>
          <cell r="AQ2095">
            <v>442565.43396226421</v>
          </cell>
          <cell r="AT2095">
            <v>110257.26607520346</v>
          </cell>
        </row>
        <row r="2096">
          <cell r="P2096" t="str">
            <v>4085</v>
          </cell>
          <cell r="X2096" t="str">
            <v>RENOVACIÓN</v>
          </cell>
          <cell r="AD2096" t="str">
            <v>X</v>
          </cell>
          <cell r="AM2096">
            <v>82891.254965728134</v>
          </cell>
          <cell r="AN2096">
            <v>121320.22672201596</v>
          </cell>
          <cell r="AO2096">
            <v>218614.40883773615</v>
          </cell>
          <cell r="AP2096">
            <v>511771.97453584854</v>
          </cell>
          <cell r="AQ2096">
            <v>332720.06037735834</v>
          </cell>
          <cell r="AT2096">
            <v>82891.254965728134</v>
          </cell>
        </row>
        <row r="2097">
          <cell r="P2097" t="str">
            <v>4085</v>
          </cell>
          <cell r="X2097" t="str">
            <v>RENOVACIÓN</v>
          </cell>
          <cell r="AD2097" t="str">
            <v>X</v>
          </cell>
          <cell r="AM2097">
            <v>1026423.8047453153</v>
          </cell>
          <cell r="AN2097">
            <v>1502281.1363642868</v>
          </cell>
          <cell r="AO2097">
            <v>2707053.1551748468</v>
          </cell>
          <cell r="AP2097">
            <v>6337157.4900427619</v>
          </cell>
          <cell r="AQ2097">
            <v>4119997.8264150931</v>
          </cell>
          <cell r="AT2097">
            <v>1026423.8047453153</v>
          </cell>
        </row>
        <row r="2098">
          <cell r="P2098" t="str">
            <v>4085</v>
          </cell>
          <cell r="X2098" t="str">
            <v>RENOVACIÓN</v>
          </cell>
          <cell r="AD2098" t="str">
            <v>X</v>
          </cell>
          <cell r="AM2098">
            <v>17847.396587665684</v>
          </cell>
          <cell r="AN2098">
            <v>26121.575808070102</v>
          </cell>
          <cell r="AO2098">
            <v>47070.080624528389</v>
          </cell>
          <cell r="AP2098">
            <v>110190.12072830183</v>
          </cell>
          <cell r="AQ2098">
            <v>71638.279245283033</v>
          </cell>
          <cell r="AT2098">
            <v>17847.396587665684</v>
          </cell>
        </row>
        <row r="2099">
          <cell r="P2099" t="str">
            <v>4085</v>
          </cell>
          <cell r="X2099" t="str">
            <v>RENOVACIÓN</v>
          </cell>
          <cell r="AD2099" t="str">
            <v>X</v>
          </cell>
          <cell r="AM2099">
            <v>831292.22961112903</v>
          </cell>
          <cell r="AN2099">
            <v>1216685.1836224508</v>
          </cell>
          <cell r="AO2099">
            <v>2192420.1705352259</v>
          </cell>
          <cell r="AP2099">
            <v>5132411.928620128</v>
          </cell>
          <cell r="AQ2099">
            <v>3336752.4830188709</v>
          </cell>
          <cell r="AT2099">
            <v>831292.22961112903</v>
          </cell>
        </row>
        <row r="2100">
          <cell r="P2100" t="str">
            <v>4085</v>
          </cell>
          <cell r="X2100" t="str">
            <v>RENOVACIÓN</v>
          </cell>
          <cell r="AD2100" t="str">
            <v>X</v>
          </cell>
          <cell r="AM2100">
            <v>896732.69880784256</v>
          </cell>
          <cell r="AN2100">
            <v>1312464.3169341967</v>
          </cell>
          <cell r="AO2100">
            <v>2365010.5058295657</v>
          </cell>
          <cell r="AP2100">
            <v>5536442.4641597494</v>
          </cell>
          <cell r="AQ2100">
            <v>3599426.2339622672</v>
          </cell>
          <cell r="AT2100">
            <v>896732.69880784256</v>
          </cell>
        </row>
        <row r="2101">
          <cell r="P2101" t="str">
            <v>4085</v>
          </cell>
          <cell r="X2101" t="str">
            <v>RENOVACIÓN</v>
          </cell>
          <cell r="AD2101" t="str">
            <v>X</v>
          </cell>
          <cell r="AM2101">
            <v>235982.2939100455</v>
          </cell>
          <cell r="AN2101">
            <v>345385.35351389146</v>
          </cell>
          <cell r="AO2101">
            <v>622371.19827233057</v>
          </cell>
          <cell r="AP2101">
            <v>1456958.5725270489</v>
          </cell>
          <cell r="AQ2101">
            <v>947217.44905660755</v>
          </cell>
          <cell r="AT2101">
            <v>235982.2939100455</v>
          </cell>
        </row>
        <row r="2102">
          <cell r="P2102" t="str">
            <v>4085</v>
          </cell>
          <cell r="X2102" t="str">
            <v>RENOVACIÓN</v>
          </cell>
          <cell r="AD2102" t="str">
            <v>X</v>
          </cell>
          <cell r="AM2102">
            <v>244707.6867945517</v>
          </cell>
          <cell r="AN2102">
            <v>358155.90021902492</v>
          </cell>
          <cell r="AO2102">
            <v>645383.23504402605</v>
          </cell>
          <cell r="AP2102">
            <v>1510829.2920251556</v>
          </cell>
          <cell r="AQ2102">
            <v>982240.60377358447</v>
          </cell>
          <cell r="AT2102">
            <v>244707.6867945517</v>
          </cell>
        </row>
        <row r="2103">
          <cell r="P2103" t="str">
            <v>4085</v>
          </cell>
          <cell r="X2103" t="str">
            <v>RENOVACIÓN</v>
          </cell>
          <cell r="AD2103" t="str">
            <v>X</v>
          </cell>
          <cell r="AM2103">
            <v>515988.16306127678</v>
          </cell>
          <cell r="AN2103">
            <v>755203.92295125558</v>
          </cell>
          <cell r="AO2103">
            <v>1360848.5874842796</v>
          </cell>
          <cell r="AP2103">
            <v>3185719.4242767291</v>
          </cell>
          <cell r="AQ2103">
            <v>2071142.6415094349</v>
          </cell>
          <cell r="AT2103">
            <v>515988.16306127678</v>
          </cell>
        </row>
        <row r="2104">
          <cell r="P2104" t="str">
            <v>4085</v>
          </cell>
          <cell r="X2104" t="str">
            <v>RENOVACIÓN</v>
          </cell>
          <cell r="AD2104" t="str">
            <v>X</v>
          </cell>
          <cell r="AM2104">
            <v>291904.13354300923</v>
          </cell>
          <cell r="AN2104">
            <v>427232.95330941206</v>
          </cell>
          <cell r="AO2104">
            <v>769857.44296163681</v>
          </cell>
          <cell r="AP2104">
            <v>1802220.9322352197</v>
          </cell>
          <cell r="AQ2104">
            <v>1171684.0452830193</v>
          </cell>
          <cell r="AT2104">
            <v>291904.13354300923</v>
          </cell>
        </row>
        <row r="2105">
          <cell r="P2105" t="str">
            <v>4085</v>
          </cell>
          <cell r="X2105" t="str">
            <v>RENOVACIÓN</v>
          </cell>
          <cell r="AD2105" t="str">
            <v>X</v>
          </cell>
          <cell r="AM2105">
            <v>792424.54988658684</v>
          </cell>
          <cell r="AN2105">
            <v>1159798.1728239078</v>
          </cell>
          <cell r="AO2105">
            <v>2089911.952637109</v>
          </cell>
          <cell r="AP2105">
            <v>4892442.2333069108</v>
          </cell>
          <cell r="AQ2105">
            <v>3180740.1660377332</v>
          </cell>
          <cell r="AT2105">
            <v>792424.54988658684</v>
          </cell>
        </row>
        <row r="2106">
          <cell r="P2106" t="str">
            <v>4085</v>
          </cell>
          <cell r="X2106" t="str">
            <v>RENOVACIÓN</v>
          </cell>
          <cell r="AD2106" t="str">
            <v>X</v>
          </cell>
          <cell r="AM2106">
            <v>8725.3928845072569</v>
          </cell>
          <cell r="AN2106">
            <v>12770.546705135008</v>
          </cell>
          <cell r="AO2106">
            <v>23012.036771698156</v>
          </cell>
          <cell r="AP2106">
            <v>53870.719498113183</v>
          </cell>
          <cell r="AQ2106">
            <v>35023.154716981138</v>
          </cell>
          <cell r="AT2106">
            <v>8725.3928845072569</v>
          </cell>
        </row>
        <row r="2107">
          <cell r="P2107" t="str">
            <v>4085</v>
          </cell>
          <cell r="X2107" t="str">
            <v>RENOVACIÓN</v>
          </cell>
          <cell r="AD2107" t="str">
            <v>X</v>
          </cell>
          <cell r="AM2107">
            <v>286351.61216577125</v>
          </cell>
          <cell r="AN2107">
            <v>419106.24377118796</v>
          </cell>
          <cell r="AO2107">
            <v>755213.42316792463</v>
          </cell>
          <cell r="AP2107">
            <v>1767939.5737245244</v>
          </cell>
          <cell r="AQ2107">
            <v>1149396.5886792433</v>
          </cell>
          <cell r="AT2107">
            <v>286351.61216577125</v>
          </cell>
        </row>
        <row r="2108">
          <cell r="P2108" t="str">
            <v>4085</v>
          </cell>
          <cell r="X2108" t="str">
            <v>RENOVACIÓN</v>
          </cell>
          <cell r="AD2108" t="str">
            <v>X</v>
          </cell>
          <cell r="AM2108">
            <v>548113.47391068621</v>
          </cell>
          <cell r="AN2108">
            <v>802222.7550026828</v>
          </cell>
          <cell r="AO2108">
            <v>1445574.7246742148</v>
          </cell>
          <cell r="AP2108">
            <v>3384061.6230138307</v>
          </cell>
          <cell r="AQ2108">
            <v>2200091.5320754694</v>
          </cell>
          <cell r="AT2108">
            <v>548113.47391068621</v>
          </cell>
        </row>
        <row r="2109">
          <cell r="P2109" t="str">
            <v>4085</v>
          </cell>
          <cell r="X2109" t="str">
            <v>RENOVACIÓN</v>
          </cell>
          <cell r="AD2109" t="str">
            <v>X</v>
          </cell>
          <cell r="AM2109">
            <v>396212.28246426332</v>
          </cell>
          <cell r="AN2109">
            <v>579899.09741969861</v>
          </cell>
          <cell r="AO2109">
            <v>1044955.9961540895</v>
          </cell>
          <cell r="AP2109">
            <v>2446221.1630880479</v>
          </cell>
          <cell r="AQ2109">
            <v>1590370.1132075465</v>
          </cell>
          <cell r="AT2109">
            <v>396212.28246426332</v>
          </cell>
        </row>
        <row r="2110">
          <cell r="P2110" t="str">
            <v>4085</v>
          </cell>
          <cell r="X2110" t="str">
            <v>RENOVACIÓN</v>
          </cell>
          <cell r="AD2110" t="str">
            <v>X</v>
          </cell>
          <cell r="AM2110">
            <v>458479.88015370705</v>
          </cell>
          <cell r="AN2110">
            <v>671034.39356453274</v>
          </cell>
          <cell r="AO2110">
            <v>1209178.3144704418</v>
          </cell>
          <cell r="AP2110">
            <v>2830662.3376402482</v>
          </cell>
          <cell r="AQ2110">
            <v>1840308.1660377348</v>
          </cell>
          <cell r="AT2110">
            <v>458479.88015370705</v>
          </cell>
        </row>
        <row r="2111">
          <cell r="P2111" t="str">
            <v>4085</v>
          </cell>
          <cell r="X2111" t="str">
            <v>RENOVACIÓN</v>
          </cell>
          <cell r="AD2111" t="str">
            <v>X</v>
          </cell>
          <cell r="AM2111">
            <v>51955.761530331809</v>
          </cell>
          <cell r="AN2111">
            <v>76042.819848498839</v>
          </cell>
          <cell r="AO2111">
            <v>137026.25322012589</v>
          </cell>
          <cell r="AP2111">
            <v>320775.72812578565</v>
          </cell>
          <cell r="AQ2111">
            <v>208547.01886792431</v>
          </cell>
          <cell r="AT2111">
            <v>51955.761530331809</v>
          </cell>
        </row>
        <row r="2112">
          <cell r="P2112" t="str">
            <v>4085</v>
          </cell>
          <cell r="X2112" t="str">
            <v>RENOVACIÓN</v>
          </cell>
          <cell r="AD2112" t="str">
            <v>X</v>
          </cell>
          <cell r="AM2112">
            <v>337514.16710074065</v>
          </cell>
          <cell r="AN2112">
            <v>493988.1208395763</v>
          </cell>
          <cell r="AO2112">
            <v>890147.70189685677</v>
          </cell>
          <cell r="AP2112">
            <v>2083818.0312553444</v>
          </cell>
          <cell r="AQ2112">
            <v>1354759.7283018865</v>
          </cell>
          <cell r="AT2112">
            <v>337514.16710074065</v>
          </cell>
        </row>
        <row r="2113">
          <cell r="P2113" t="str">
            <v>4085</v>
          </cell>
          <cell r="X2113" t="str">
            <v>RENOVACIÓN</v>
          </cell>
          <cell r="AD2113" t="str">
            <v>X</v>
          </cell>
          <cell r="AM2113">
            <v>364483.56739156501</v>
          </cell>
          <cell r="AN2113">
            <v>533460.72575058183</v>
          </cell>
          <cell r="AO2113">
            <v>961275.82637421589</v>
          </cell>
          <cell r="AP2113">
            <v>2250327.5532138362</v>
          </cell>
          <cell r="AQ2113">
            <v>1463013.1320754723</v>
          </cell>
          <cell r="AT2113">
            <v>364483.56739156501</v>
          </cell>
        </row>
        <row r="2114">
          <cell r="P2114" t="str">
            <v>4085</v>
          </cell>
          <cell r="X2114" t="str">
            <v>RENOVACIÓN</v>
          </cell>
          <cell r="AD2114" t="str">
            <v>X</v>
          </cell>
          <cell r="AM2114">
            <v>111634.44588756081</v>
          </cell>
          <cell r="AN2114">
            <v>163388.9641394034</v>
          </cell>
          <cell r="AO2114">
            <v>294420.66480628983</v>
          </cell>
          <cell r="AP2114">
            <v>689232.90908930777</v>
          </cell>
          <cell r="AQ2114">
            <v>448093.34339622641</v>
          </cell>
          <cell r="AT2114">
            <v>111634.44588756081</v>
          </cell>
        </row>
        <row r="2115">
          <cell r="P2115" t="str">
            <v>4085</v>
          </cell>
          <cell r="X2115" t="str">
            <v>RENOVACIÓN</v>
          </cell>
          <cell r="AD2115" t="str">
            <v>X</v>
          </cell>
          <cell r="AM2115">
            <v>177284.17854652193</v>
          </cell>
          <cell r="AN2115">
            <v>259474.37693376784</v>
          </cell>
          <cell r="AO2115">
            <v>467562.9040150955</v>
          </cell>
          <cell r="AP2115">
            <v>1094555.4406943398</v>
          </cell>
          <cell r="AQ2115">
            <v>711607.06415094389</v>
          </cell>
          <cell r="AT2115">
            <v>177284.17854652193</v>
          </cell>
        </row>
        <row r="2116">
          <cell r="P2116" t="str">
            <v>4085</v>
          </cell>
          <cell r="X2116" t="str">
            <v>RENOVACIÓN</v>
          </cell>
          <cell r="AD2116" t="str">
            <v>X</v>
          </cell>
          <cell r="AM2116">
            <v>795200.81057520572</v>
          </cell>
          <cell r="AN2116">
            <v>1163861.5275930197</v>
          </cell>
          <cell r="AO2116">
            <v>2097233.9625339648</v>
          </cell>
          <cell r="AP2116">
            <v>4909582.9125622585</v>
          </cell>
          <cell r="AQ2116">
            <v>3191883.8943396206</v>
          </cell>
          <cell r="AT2116">
            <v>795200.81057520572</v>
          </cell>
        </row>
        <row r="2117">
          <cell r="P2117" t="str">
            <v>4085</v>
          </cell>
          <cell r="X2117" t="str">
            <v>RENOVACIÓN</v>
          </cell>
          <cell r="AD2117" t="str">
            <v>X</v>
          </cell>
          <cell r="AM2117">
            <v>283178.74065850116</v>
          </cell>
          <cell r="AN2117">
            <v>414462.40660427592</v>
          </cell>
          <cell r="AO2117">
            <v>746845.40618993668</v>
          </cell>
          <cell r="AP2117">
            <v>1748350.2127371016</v>
          </cell>
          <cell r="AQ2117">
            <v>1136660.8905660349</v>
          </cell>
          <cell r="AT2117">
            <v>283178.74065850116</v>
          </cell>
        </row>
        <row r="2118">
          <cell r="P2118" t="str">
            <v>4085</v>
          </cell>
          <cell r="X2118" t="str">
            <v>RENOVACIÓN</v>
          </cell>
          <cell r="AD2118" t="str">
            <v>X</v>
          </cell>
          <cell r="AM2118">
            <v>19830.450680921564</v>
          </cell>
          <cell r="AN2118">
            <v>29023.987797070586</v>
          </cell>
          <cell r="AO2118">
            <v>52300.116030188859</v>
          </cell>
          <cell r="AP2118">
            <v>122433.52938867938</v>
          </cell>
          <cell r="AQ2118">
            <v>79598.128301886929</v>
          </cell>
          <cell r="AT2118">
            <v>19830.450680921564</v>
          </cell>
        </row>
        <row r="2119">
          <cell r="P2119" t="str">
            <v>4085</v>
          </cell>
          <cell r="X2119" t="str">
            <v>RENOVACIÓN</v>
          </cell>
          <cell r="AD2119" t="str">
            <v>X</v>
          </cell>
          <cell r="AM2119">
            <v>3569.4823259210393</v>
          </cell>
          <cell r="AN2119">
            <v>5224.3195647118209</v>
          </cell>
          <cell r="AO2119">
            <v>9414.0240591195252</v>
          </cell>
          <cell r="AP2119">
            <v>22038.042719496869</v>
          </cell>
          <cell r="AQ2119">
            <v>14327.667924528319</v>
          </cell>
          <cell r="AT2119">
            <v>3569.4823259210393</v>
          </cell>
        </row>
        <row r="2120">
          <cell r="P2120" t="str">
            <v>4085</v>
          </cell>
          <cell r="X2120" t="str">
            <v>RENOVACIÓN</v>
          </cell>
          <cell r="AD2120" t="str">
            <v>X</v>
          </cell>
          <cell r="AM2120">
            <v>251846.63640445389</v>
          </cell>
          <cell r="AN2120">
            <v>368604.51733295905</v>
          </cell>
          <cell r="AO2120">
            <v>664211.24349119491</v>
          </cell>
          <cell r="AP2120">
            <v>1554905.2845949647</v>
          </cell>
          <cell r="AQ2120">
            <v>1010895.8792452811</v>
          </cell>
          <cell r="AT2120">
            <v>251846.63640445389</v>
          </cell>
        </row>
        <row r="2121">
          <cell r="P2121" t="str">
            <v>4085</v>
          </cell>
          <cell r="X2121" t="str">
            <v>RENOVACIÓN</v>
          </cell>
          <cell r="AD2121" t="str">
            <v>X</v>
          </cell>
          <cell r="AM2121">
            <v>228050.10762089959</v>
          </cell>
          <cell r="AN2121">
            <v>333775.7495888655</v>
          </cell>
          <cell r="AO2121">
            <v>601451.13599182351</v>
          </cell>
          <cell r="AP2121">
            <v>1407985.1236238952</v>
          </cell>
          <cell r="AQ2121">
            <v>915378.17358490347</v>
          </cell>
          <cell r="AT2121">
            <v>228050.10762089959</v>
          </cell>
        </row>
        <row r="2122">
          <cell r="P2122" t="str">
            <v>4085</v>
          </cell>
          <cell r="X2122" t="str">
            <v>RENOVACIÓN</v>
          </cell>
          <cell r="AD2122" t="str">
            <v>X</v>
          </cell>
          <cell r="AM2122">
            <v>689306.24846322555</v>
          </cell>
          <cell r="AN2122">
            <v>1008873.4979225103</v>
          </cell>
          <cell r="AO2122">
            <v>1817951.4603591214</v>
          </cell>
          <cell r="AP2122">
            <v>4255788.1405194914</v>
          </cell>
          <cell r="AQ2122">
            <v>2766830.0679245261</v>
          </cell>
          <cell r="AT2122">
            <v>689306.24846322555</v>
          </cell>
        </row>
        <row r="2123">
          <cell r="P2123" t="str">
            <v>4085</v>
          </cell>
          <cell r="X2123" t="str">
            <v>RENOVACIÓN</v>
          </cell>
          <cell r="AD2123" t="str">
            <v>X</v>
          </cell>
          <cell r="AM2123">
            <v>372415.73863876919</v>
          </cell>
          <cell r="AN2123">
            <v>545070.30766011553</v>
          </cell>
          <cell r="AO2123">
            <v>982195.84898364812</v>
          </cell>
          <cell r="AP2123">
            <v>2299300.9092477937</v>
          </cell>
          <cell r="AQ2123">
            <v>1494852.347169809</v>
          </cell>
          <cell r="AT2123">
            <v>372415.73863876919</v>
          </cell>
        </row>
        <row r="2124">
          <cell r="P2124" t="str">
            <v>4085</v>
          </cell>
          <cell r="X2124" t="str">
            <v>RENOVACIÓN</v>
          </cell>
          <cell r="AD2124" t="str">
            <v>X</v>
          </cell>
          <cell r="AM2124">
            <v>87253.958928951528</v>
          </cell>
          <cell r="AN2124">
            <v>127705.51108232798</v>
          </cell>
          <cell r="AO2124">
            <v>230120.44705911988</v>
          </cell>
          <cell r="AP2124">
            <v>538707.3807194964</v>
          </cell>
          <cell r="AQ2124">
            <v>350231.66792452824</v>
          </cell>
          <cell r="AT2124">
            <v>87253.958928951528</v>
          </cell>
        </row>
        <row r="2125">
          <cell r="P2125" t="str">
            <v>4085</v>
          </cell>
          <cell r="X2125" t="str">
            <v>RENOVACIÓN</v>
          </cell>
          <cell r="AD2125" t="str">
            <v>X</v>
          </cell>
          <cell r="AM2125">
            <v>887610.69510468375</v>
          </cell>
          <cell r="AN2125">
            <v>1299113.2878312608</v>
          </cell>
          <cell r="AO2125">
            <v>2340952.4619767345</v>
          </cell>
          <cell r="AP2125">
            <v>5480123.0629295586</v>
          </cell>
          <cell r="AQ2125">
            <v>3562811.1094339634</v>
          </cell>
          <cell r="AT2125">
            <v>887610.69510468375</v>
          </cell>
        </row>
        <row r="2126">
          <cell r="P2126" t="str">
            <v>4085</v>
          </cell>
          <cell r="X2126" t="str">
            <v>RENOVACIÓN</v>
          </cell>
          <cell r="AD2126" t="str">
            <v>X</v>
          </cell>
          <cell r="AM2126">
            <v>463635.79071229405</v>
          </cell>
          <cell r="AN2126">
            <v>678580.62070495705</v>
          </cell>
          <cell r="AO2126">
            <v>1222776.3271830224</v>
          </cell>
          <cell r="AP2126">
            <v>2862495.0144188697</v>
          </cell>
          <cell r="AQ2126">
            <v>1861003.652830191</v>
          </cell>
          <cell r="AT2126">
            <v>463635.79071229405</v>
          </cell>
        </row>
        <row r="2127">
          <cell r="P2127" t="str">
            <v>4085</v>
          </cell>
          <cell r="X2127" t="str">
            <v>RENOVACIÓN</v>
          </cell>
          <cell r="AD2127" t="str">
            <v>X</v>
          </cell>
          <cell r="AM2127">
            <v>26572.789472172943</v>
          </cell>
          <cell r="AN2127">
            <v>38892.122513205111</v>
          </cell>
          <cell r="AO2127">
            <v>70082.11739622656</v>
          </cell>
          <cell r="AP2127">
            <v>164060.84022641505</v>
          </cell>
          <cell r="AQ2127">
            <v>106661.43396226417</v>
          </cell>
          <cell r="AT2127">
            <v>26572.789472172943</v>
          </cell>
        </row>
        <row r="2128">
          <cell r="P2128" t="str">
            <v>4085</v>
          </cell>
          <cell r="X2128" t="str">
            <v>RENOVACIÓN</v>
          </cell>
          <cell r="AD2128" t="str">
            <v>X</v>
          </cell>
          <cell r="AM2128">
            <v>62664.208508095049</v>
          </cell>
          <cell r="AN2128">
            <v>91715.778542634478</v>
          </cell>
          <cell r="AO2128">
            <v>165268.32539748479</v>
          </cell>
          <cell r="AP2128">
            <v>386889.85628427699</v>
          </cell>
          <cell r="AQ2128">
            <v>251530.02264150977</v>
          </cell>
          <cell r="AT2128">
            <v>62664.208508095049</v>
          </cell>
        </row>
        <row r="2129">
          <cell r="P2129" t="str">
            <v>9013</v>
          </cell>
          <cell r="X2129" t="str">
            <v>RENOVACIÓN</v>
          </cell>
          <cell r="AD2129" t="str">
            <v>X</v>
          </cell>
          <cell r="AM2129">
            <v>0</v>
          </cell>
          <cell r="AN2129">
            <v>242000</v>
          </cell>
          <cell r="AO2129">
            <v>487025</v>
          </cell>
          <cell r="AP2129">
            <v>0</v>
          </cell>
          <cell r="AQ2129">
            <v>0</v>
          </cell>
          <cell r="AT2129">
            <v>0</v>
          </cell>
        </row>
        <row r="2130">
          <cell r="P2130" t="str">
            <v>0010</v>
          </cell>
          <cell r="X2130" t="str">
            <v>N/A</v>
          </cell>
          <cell r="AE2130" t="str">
            <v>X</v>
          </cell>
          <cell r="AM2130">
            <v>286022.82500000001</v>
          </cell>
          <cell r="AN2130">
            <v>3311.77</v>
          </cell>
          <cell r="AO2130">
            <v>0</v>
          </cell>
          <cell r="AP2130">
            <v>0</v>
          </cell>
          <cell r="AQ2130">
            <v>0</v>
          </cell>
          <cell r="AT2130">
            <v>286022.82500000001</v>
          </cell>
        </row>
        <row r="2131">
          <cell r="P2131" t="str">
            <v>9056</v>
          </cell>
          <cell r="X2131" t="str">
            <v>N/A</v>
          </cell>
          <cell r="AA2131" t="str">
            <v>X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T2131">
            <v>0</v>
          </cell>
        </row>
        <row r="2132">
          <cell r="P2132" t="str">
            <v>9056</v>
          </cell>
          <cell r="X2132" t="str">
            <v>N/A</v>
          </cell>
          <cell r="AA2132" t="str">
            <v>X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T2132">
            <v>0</v>
          </cell>
        </row>
        <row r="2133">
          <cell r="P2133" t="str">
            <v>9056</v>
          </cell>
          <cell r="X2133" t="str">
            <v>N/A</v>
          </cell>
          <cell r="AA2133" t="str">
            <v>X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T2133">
            <v>0</v>
          </cell>
        </row>
        <row r="2134">
          <cell r="P2134" t="str">
            <v>9056</v>
          </cell>
          <cell r="X2134" t="str">
            <v>N/A</v>
          </cell>
          <cell r="AA2134" t="str">
            <v>X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T2134">
            <v>0</v>
          </cell>
        </row>
        <row r="2135">
          <cell r="P2135" t="str">
            <v>9056</v>
          </cell>
          <cell r="X2135" t="str">
            <v>N/A</v>
          </cell>
          <cell r="AA2135" t="str">
            <v>X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T2135">
            <v>0</v>
          </cell>
        </row>
        <row r="2136">
          <cell r="P2136" t="str">
            <v>9056</v>
          </cell>
          <cell r="X2136" t="str">
            <v>N/A</v>
          </cell>
          <cell r="AA2136" t="str">
            <v>X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T2136">
            <v>0</v>
          </cell>
        </row>
        <row r="2137">
          <cell r="P2137" t="str">
            <v>9056</v>
          </cell>
          <cell r="X2137" t="str">
            <v>N/A</v>
          </cell>
          <cell r="AA2137" t="str">
            <v>X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T2137">
            <v>0</v>
          </cell>
        </row>
        <row r="2138">
          <cell r="P2138" t="str">
            <v>9056</v>
          </cell>
          <cell r="X2138" t="str">
            <v>N/A</v>
          </cell>
          <cell r="AA2138" t="str">
            <v>X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T2138">
            <v>0</v>
          </cell>
        </row>
        <row r="2139">
          <cell r="P2139" t="str">
            <v>9056</v>
          </cell>
          <cell r="X2139" t="str">
            <v>N/A</v>
          </cell>
          <cell r="AA2139" t="str">
            <v>X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T2139">
            <v>0</v>
          </cell>
        </row>
        <row r="2140">
          <cell r="P2140" t="str">
            <v>9056</v>
          </cell>
          <cell r="X2140" t="str">
            <v>N/A</v>
          </cell>
          <cell r="AA2140" t="str">
            <v>X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T2140">
            <v>0</v>
          </cell>
        </row>
        <row r="2141">
          <cell r="P2141" t="str">
            <v>9056</v>
          </cell>
          <cell r="X2141" t="str">
            <v>N/A</v>
          </cell>
          <cell r="AA2141" t="str">
            <v>X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T2141">
            <v>0</v>
          </cell>
        </row>
        <row r="2142">
          <cell r="P2142" t="str">
            <v>9056</v>
          </cell>
          <cell r="X2142" t="str">
            <v>N/A</v>
          </cell>
          <cell r="AA2142" t="str">
            <v>X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T2142">
            <v>0</v>
          </cell>
        </row>
        <row r="2143">
          <cell r="P2143" t="str">
            <v>9056</v>
          </cell>
          <cell r="X2143" t="str">
            <v>N/A</v>
          </cell>
          <cell r="AA2143" t="str">
            <v>X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T2143">
            <v>0</v>
          </cell>
        </row>
        <row r="2144">
          <cell r="P2144" t="str">
            <v>9056</v>
          </cell>
          <cell r="X2144" t="str">
            <v>N/A</v>
          </cell>
          <cell r="AA2144" t="str">
            <v>X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T2144">
            <v>0</v>
          </cell>
        </row>
        <row r="2145">
          <cell r="P2145" t="str">
            <v>9056</v>
          </cell>
          <cell r="X2145" t="str">
            <v>N/A</v>
          </cell>
          <cell r="AA2145" t="str">
            <v>X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T2145">
            <v>0</v>
          </cell>
        </row>
        <row r="2146">
          <cell r="P2146" t="str">
            <v>9056</v>
          </cell>
          <cell r="X2146" t="str">
            <v>N/A</v>
          </cell>
          <cell r="AA2146" t="str">
            <v>X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T2146">
            <v>0</v>
          </cell>
        </row>
        <row r="2147">
          <cell r="P2147" t="str">
            <v>9056</v>
          </cell>
          <cell r="X2147" t="str">
            <v>N/A</v>
          </cell>
          <cell r="AA2147" t="str">
            <v>X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T2147">
            <v>0</v>
          </cell>
        </row>
        <row r="2148">
          <cell r="P2148" t="str">
            <v>9056</v>
          </cell>
          <cell r="X2148" t="str">
            <v>N/A</v>
          </cell>
          <cell r="AA2148" t="str">
            <v>X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T2148">
            <v>0</v>
          </cell>
        </row>
        <row r="2149">
          <cell r="P2149" t="str">
            <v>9056</v>
          </cell>
          <cell r="X2149" t="str">
            <v>N/A</v>
          </cell>
          <cell r="AA2149" t="str">
            <v>X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T2149">
            <v>0</v>
          </cell>
        </row>
        <row r="2150">
          <cell r="P2150" t="str">
            <v>3019</v>
          </cell>
          <cell r="X2150" t="str">
            <v>N/A</v>
          </cell>
          <cell r="AA2150" t="str">
            <v>X</v>
          </cell>
          <cell r="AB2150" t="str">
            <v>X</v>
          </cell>
          <cell r="AC2150" t="str">
            <v>X</v>
          </cell>
          <cell r="AD2150" t="str">
            <v>X</v>
          </cell>
          <cell r="AM2150">
            <v>13000000</v>
          </cell>
          <cell r="AN2150">
            <v>38157644.878799997</v>
          </cell>
          <cell r="AO2150">
            <v>79307644.878800005</v>
          </cell>
          <cell r="AP2150">
            <v>122457644.87880011</v>
          </cell>
          <cell r="AQ2150">
            <v>128100071.48709899</v>
          </cell>
          <cell r="AT2150">
            <v>3250000</v>
          </cell>
        </row>
        <row r="2151">
          <cell r="P2151" t="str">
            <v>4002</v>
          </cell>
          <cell r="X2151" t="str">
            <v>N/A</v>
          </cell>
          <cell r="AA2151" t="str">
            <v>X</v>
          </cell>
          <cell r="AB2151" t="str">
            <v>X</v>
          </cell>
          <cell r="AC2151" t="str">
            <v>X</v>
          </cell>
          <cell r="AD2151" t="str">
            <v>X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T2151">
            <v>0</v>
          </cell>
        </row>
        <row r="2152">
          <cell r="P2152" t="str">
            <v>4002</v>
          </cell>
          <cell r="X2152" t="str">
            <v>N/A</v>
          </cell>
          <cell r="AA2152" t="str">
            <v>X</v>
          </cell>
          <cell r="AB2152" t="str">
            <v>X</v>
          </cell>
          <cell r="AC2152" t="str">
            <v>X</v>
          </cell>
          <cell r="AD2152" t="str">
            <v>X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T2152">
            <v>0</v>
          </cell>
        </row>
        <row r="2153">
          <cell r="P2153" t="str">
            <v>4002</v>
          </cell>
          <cell r="X2153" t="str">
            <v>N/A</v>
          </cell>
          <cell r="AA2153" t="str">
            <v>X</v>
          </cell>
          <cell r="AB2153" t="str">
            <v>X</v>
          </cell>
          <cell r="AC2153" t="str">
            <v>X</v>
          </cell>
          <cell r="AD2153" t="str">
            <v>X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T2153">
            <v>0</v>
          </cell>
        </row>
        <row r="2154">
          <cell r="P2154" t="str">
            <v>0009</v>
          </cell>
          <cell r="X2154" t="str">
            <v>N/A</v>
          </cell>
          <cell r="AE2154" t="str">
            <v>X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T2154">
            <v>0</v>
          </cell>
        </row>
        <row r="2155">
          <cell r="P2155" t="str">
            <v>0013</v>
          </cell>
          <cell r="X2155" t="str">
            <v>N/A</v>
          </cell>
          <cell r="AA2155" t="str">
            <v>X</v>
          </cell>
          <cell r="AB2155" t="str">
            <v>X</v>
          </cell>
          <cell r="AC2155" t="str">
            <v>X</v>
          </cell>
          <cell r="AD2155" t="str">
            <v>X</v>
          </cell>
          <cell r="AE2155" t="str">
            <v>X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T2155">
            <v>0</v>
          </cell>
        </row>
        <row r="2156">
          <cell r="P2156" t="str">
            <v>0010</v>
          </cell>
          <cell r="AE2156" t="str">
            <v>X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T2156">
            <v>0</v>
          </cell>
        </row>
        <row r="2157">
          <cell r="P2157" t="str">
            <v>9057b</v>
          </cell>
          <cell r="X2157" t="str">
            <v>UPGRADE</v>
          </cell>
          <cell r="AD2157" t="str">
            <v>X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14091000.000000101</v>
          </cell>
          <cell r="AT2157">
            <v>0</v>
          </cell>
        </row>
        <row r="2158">
          <cell r="P2158" t="str">
            <v>9057b</v>
          </cell>
          <cell r="X2158" t="str">
            <v>UPGRADE</v>
          </cell>
          <cell r="AD2158" t="str">
            <v>X</v>
          </cell>
          <cell r="AM2158">
            <v>0</v>
          </cell>
          <cell r="AN2158">
            <v>2420000</v>
          </cell>
          <cell r="AO2158">
            <v>12100000</v>
          </cell>
          <cell r="AP2158">
            <v>11124000.000299999</v>
          </cell>
          <cell r="AQ2158">
            <v>0</v>
          </cell>
          <cell r="AT2158">
            <v>0</v>
          </cell>
        </row>
        <row r="2159">
          <cell r="P2159" t="str">
            <v>4002</v>
          </cell>
          <cell r="X2159" t="str">
            <v>UPGRADE</v>
          </cell>
          <cell r="AA2159" t="str">
            <v>X</v>
          </cell>
          <cell r="AB2159" t="str">
            <v>X</v>
          </cell>
          <cell r="AC2159" t="str">
            <v>X</v>
          </cell>
          <cell r="AD2159" t="str">
            <v>X</v>
          </cell>
          <cell r="AE2159" t="str">
            <v>X</v>
          </cell>
          <cell r="AM2159">
            <v>0</v>
          </cell>
          <cell r="AN2159">
            <v>4237287.9890000001</v>
          </cell>
          <cell r="AO2159">
            <v>4237287.9890000001</v>
          </cell>
          <cell r="AP2159">
            <v>4237287.9890000001</v>
          </cell>
          <cell r="AQ2159">
            <v>4237287.9890000001</v>
          </cell>
          <cell r="AT2159">
            <v>0</v>
          </cell>
        </row>
        <row r="2160">
          <cell r="P2160" t="str">
            <v>3005</v>
          </cell>
          <cell r="X2160" t="str">
            <v>RENOVACIÓN</v>
          </cell>
          <cell r="AA2160" t="str">
            <v>X</v>
          </cell>
          <cell r="AD2160" t="str">
            <v>X</v>
          </cell>
          <cell r="AM2160">
            <v>0</v>
          </cell>
          <cell r="AN2160">
            <v>21961500</v>
          </cell>
          <cell r="AO2160">
            <v>14641000</v>
          </cell>
          <cell r="AP2160">
            <v>2928200</v>
          </cell>
          <cell r="AQ2160">
            <v>2342931</v>
          </cell>
          <cell r="AT2160">
            <v>0</v>
          </cell>
        </row>
        <row r="2161">
          <cell r="P2161" t="str">
            <v>4003</v>
          </cell>
          <cell r="X2161" t="str">
            <v>UPGRADE</v>
          </cell>
          <cell r="AA2161" t="str">
            <v>X</v>
          </cell>
          <cell r="AD2161" t="str">
            <v>X</v>
          </cell>
          <cell r="AM2161">
            <v>0</v>
          </cell>
          <cell r="AN2161">
            <v>8104595.7908000015</v>
          </cell>
          <cell r="AO2161">
            <v>26953595.790800001</v>
          </cell>
          <cell r="AP2161">
            <v>33053595.790799946</v>
          </cell>
          <cell r="AQ2161">
            <v>6956595.79</v>
          </cell>
          <cell r="AT2161">
            <v>0</v>
          </cell>
        </row>
        <row r="2162">
          <cell r="P2162" t="str">
            <v>9013</v>
          </cell>
          <cell r="AD2162" t="str">
            <v>X</v>
          </cell>
          <cell r="AM2162">
            <v>0</v>
          </cell>
          <cell r="AN2162">
            <v>423830.50847500004</v>
          </cell>
          <cell r="AO2162">
            <v>423830.50847500004</v>
          </cell>
          <cell r="AP2162">
            <v>423830.50847500004</v>
          </cell>
          <cell r="AQ2162">
            <v>423830.50847500004</v>
          </cell>
          <cell r="AT2162">
            <v>0</v>
          </cell>
        </row>
        <row r="2163">
          <cell r="P2163" t="str">
            <v>9013</v>
          </cell>
          <cell r="AD2163" t="str">
            <v>X</v>
          </cell>
          <cell r="AM2163">
            <v>0</v>
          </cell>
          <cell r="AN2163">
            <v>525312.476425</v>
          </cell>
          <cell r="AO2163">
            <v>525312.476425</v>
          </cell>
          <cell r="AP2163">
            <v>525312.476425</v>
          </cell>
          <cell r="AQ2163">
            <v>525312.476425</v>
          </cell>
          <cell r="AT2163">
            <v>0</v>
          </cell>
        </row>
        <row r="2164">
          <cell r="P2164" t="str">
            <v>4002</v>
          </cell>
          <cell r="X2164" t="str">
            <v>RENOVACIÓN</v>
          </cell>
          <cell r="AA2164" t="str">
            <v>X</v>
          </cell>
          <cell r="AB2164" t="str">
            <v>X</v>
          </cell>
          <cell r="AC2164" t="str">
            <v>X</v>
          </cell>
          <cell r="AD2164" t="str">
            <v>X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T2164">
            <v>0</v>
          </cell>
        </row>
        <row r="2165">
          <cell r="P2165" t="str">
            <v>4002</v>
          </cell>
          <cell r="X2165" t="str">
            <v>RENOVACIÓN</v>
          </cell>
          <cell r="AA2165" t="str">
            <v>X</v>
          </cell>
          <cell r="AB2165" t="str">
            <v>X</v>
          </cell>
          <cell r="AC2165" t="str">
            <v>X</v>
          </cell>
          <cell r="AD2165" t="str">
            <v>X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T2165">
            <v>0</v>
          </cell>
        </row>
        <row r="2166">
          <cell r="P2166" t="str">
            <v>4002</v>
          </cell>
          <cell r="X2166" t="str">
            <v>RENOVACIÓN</v>
          </cell>
          <cell r="AA2166" t="str">
            <v>X</v>
          </cell>
          <cell r="AB2166" t="str">
            <v>X</v>
          </cell>
          <cell r="AC2166" t="str">
            <v>X</v>
          </cell>
          <cell r="AD2166" t="str">
            <v>X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T2166">
            <v>0</v>
          </cell>
        </row>
        <row r="2167">
          <cell r="P2167" t="str">
            <v>4002</v>
          </cell>
          <cell r="X2167" t="str">
            <v>RENOVACIÓN</v>
          </cell>
          <cell r="AA2167" t="str">
            <v>X</v>
          </cell>
          <cell r="AB2167" t="str">
            <v>X</v>
          </cell>
          <cell r="AC2167" t="str">
            <v>X</v>
          </cell>
          <cell r="AD2167" t="str">
            <v>X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T2167">
            <v>0</v>
          </cell>
        </row>
        <row r="2168">
          <cell r="P2168" t="str">
            <v>4077</v>
          </cell>
          <cell r="X2168" t="str">
            <v>RENOVACIÓN</v>
          </cell>
          <cell r="AB2168" t="str">
            <v>X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T2168">
            <v>0</v>
          </cell>
        </row>
        <row r="2169">
          <cell r="P2169" t="str">
            <v>4077</v>
          </cell>
          <cell r="X2169" t="str">
            <v>RENOVACIÓN</v>
          </cell>
          <cell r="AB2169" t="str">
            <v>X</v>
          </cell>
          <cell r="AM2169">
            <v>0</v>
          </cell>
          <cell r="AN2169">
            <v>4545562.46023863</v>
          </cell>
          <cell r="AO2169">
            <v>4545562.46023863</v>
          </cell>
          <cell r="AP2169">
            <v>4545562.46023863</v>
          </cell>
          <cell r="AQ2169">
            <v>4545562.46023863</v>
          </cell>
          <cell r="AT2169">
            <v>0</v>
          </cell>
        </row>
        <row r="2170">
          <cell r="P2170" t="str">
            <v>4077</v>
          </cell>
          <cell r="X2170" t="str">
            <v>RENOVACIÓN</v>
          </cell>
          <cell r="AB2170" t="str">
            <v>X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T2170">
            <v>0</v>
          </cell>
        </row>
        <row r="2171">
          <cell r="P2171" t="str">
            <v>4077</v>
          </cell>
          <cell r="X2171" t="str">
            <v>RENOVACIÓN</v>
          </cell>
          <cell r="AB2171" t="str">
            <v>X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T2171">
            <v>0</v>
          </cell>
        </row>
        <row r="2172">
          <cell r="P2172" t="str">
            <v>4077</v>
          </cell>
          <cell r="X2172" t="str">
            <v>RENOVACIÓN</v>
          </cell>
          <cell r="AB2172" t="str">
            <v>X</v>
          </cell>
          <cell r="AM2172">
            <v>0</v>
          </cell>
          <cell r="AN2172">
            <v>134753.18197926288</v>
          </cell>
          <cell r="AO2172">
            <v>134753.18197926288</v>
          </cell>
          <cell r="AP2172">
            <v>134753.18197926288</v>
          </cell>
          <cell r="AQ2172">
            <v>134753.18197926288</v>
          </cell>
          <cell r="AT2172">
            <v>0</v>
          </cell>
        </row>
        <row r="2173">
          <cell r="P2173" t="str">
            <v>4077</v>
          </cell>
          <cell r="X2173" t="str">
            <v>RENOVACIÓN</v>
          </cell>
          <cell r="AB2173" t="str">
            <v>X</v>
          </cell>
          <cell r="AM2173">
            <v>0</v>
          </cell>
          <cell r="AN2173">
            <v>10572813.718319135</v>
          </cell>
          <cell r="AO2173">
            <v>10572813.718319135</v>
          </cell>
          <cell r="AP2173">
            <v>10572813.718319135</v>
          </cell>
          <cell r="AQ2173">
            <v>10572813.718319135</v>
          </cell>
          <cell r="AT2173">
            <v>0</v>
          </cell>
        </row>
        <row r="2174">
          <cell r="P2174" t="str">
            <v>4077</v>
          </cell>
          <cell r="X2174" t="str">
            <v>RENOVACIÓN</v>
          </cell>
          <cell r="AB2174" t="str">
            <v>X</v>
          </cell>
          <cell r="AM2174">
            <v>0</v>
          </cell>
          <cell r="AN2174">
            <v>1962390.5509665385</v>
          </cell>
          <cell r="AO2174">
            <v>1962390.5509665385</v>
          </cell>
          <cell r="AP2174">
            <v>1962390.5509665385</v>
          </cell>
          <cell r="AQ2174">
            <v>1962390.5509665385</v>
          </cell>
          <cell r="AT2174">
            <v>0</v>
          </cell>
        </row>
        <row r="2175">
          <cell r="P2175" t="str">
            <v>4077</v>
          </cell>
          <cell r="X2175" t="str">
            <v>RENOVACIÓN</v>
          </cell>
          <cell r="AB2175" t="str">
            <v>X</v>
          </cell>
          <cell r="AM2175">
            <v>0</v>
          </cell>
          <cell r="AN2175">
            <v>1350100.0334702085</v>
          </cell>
          <cell r="AO2175">
            <v>1350100.0334702085</v>
          </cell>
          <cell r="AP2175">
            <v>1350100.0334702085</v>
          </cell>
          <cell r="AQ2175">
            <v>1350100.0334702085</v>
          </cell>
          <cell r="AT2175">
            <v>0</v>
          </cell>
        </row>
        <row r="2176">
          <cell r="P2176" t="str">
            <v>4077</v>
          </cell>
          <cell r="X2176" t="str">
            <v>RENOVACIÓN</v>
          </cell>
          <cell r="AB2176" t="str">
            <v>X</v>
          </cell>
          <cell r="AM2176">
            <v>0</v>
          </cell>
          <cell r="AN2176">
            <v>13483538.992395649</v>
          </cell>
          <cell r="AO2176">
            <v>13483538.992395649</v>
          </cell>
          <cell r="AP2176">
            <v>13483538.992395649</v>
          </cell>
          <cell r="AQ2176">
            <v>13483538.992395649</v>
          </cell>
          <cell r="AT2176">
            <v>0</v>
          </cell>
        </row>
        <row r="2177">
          <cell r="P2177" t="str">
            <v>4077</v>
          </cell>
          <cell r="X2177" t="str">
            <v>RENOVACIÓN</v>
          </cell>
          <cell r="AB2177" t="str">
            <v>X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T2177">
            <v>0</v>
          </cell>
        </row>
        <row r="2178">
          <cell r="P2178" t="str">
            <v>4077</v>
          </cell>
          <cell r="X2178" t="str">
            <v>RENOVACIÓN</v>
          </cell>
          <cell r="AB2178" t="str">
            <v>X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T2178">
            <v>0</v>
          </cell>
        </row>
        <row r="2179">
          <cell r="P2179" t="str">
            <v>4077</v>
          </cell>
          <cell r="X2179" t="str">
            <v>RENOVACIÓN</v>
          </cell>
          <cell r="AB2179" t="str">
            <v>X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T2179">
            <v>0</v>
          </cell>
        </row>
        <row r="2180">
          <cell r="P2180" t="str">
            <v>4077</v>
          </cell>
          <cell r="X2180" t="str">
            <v>RENOVACIÓN</v>
          </cell>
          <cell r="AB2180" t="str">
            <v>X</v>
          </cell>
          <cell r="AM2180">
            <v>0</v>
          </cell>
          <cell r="AN2180">
            <v>2122447.1625734163</v>
          </cell>
          <cell r="AO2180">
            <v>2122447.1625734163</v>
          </cell>
          <cell r="AP2180">
            <v>2122447.1625734163</v>
          </cell>
          <cell r="AQ2180">
            <v>2122447.1625734163</v>
          </cell>
          <cell r="AT2180">
            <v>0</v>
          </cell>
        </row>
        <row r="2181">
          <cell r="P2181" t="str">
            <v>4077</v>
          </cell>
          <cell r="X2181" t="str">
            <v>RENOVACIÓN</v>
          </cell>
          <cell r="AB2181" t="str">
            <v>X</v>
          </cell>
          <cell r="AM2181">
            <v>0</v>
          </cell>
          <cell r="AN2181">
            <v>310082.68035433948</v>
          </cell>
          <cell r="AO2181">
            <v>310082.68035433948</v>
          </cell>
          <cell r="AP2181">
            <v>310082.68035433948</v>
          </cell>
          <cell r="AQ2181">
            <v>310082.68035433948</v>
          </cell>
          <cell r="AT2181">
            <v>0</v>
          </cell>
        </row>
        <row r="2182">
          <cell r="P2182" t="str">
            <v>4077</v>
          </cell>
          <cell r="X2182" t="str">
            <v>RENOVACIÓN</v>
          </cell>
          <cell r="AB2182" t="str">
            <v>X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T2182">
            <v>0</v>
          </cell>
        </row>
        <row r="2183">
          <cell r="P2183" t="str">
            <v>4077</v>
          </cell>
          <cell r="X2183" t="str">
            <v>RENOVACIÓN</v>
          </cell>
          <cell r="AB2183" t="str">
            <v>X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T2183">
            <v>0</v>
          </cell>
        </row>
        <row r="2184">
          <cell r="P2184" t="str">
            <v>4077</v>
          </cell>
          <cell r="X2184" t="str">
            <v>RENOVACIÓN</v>
          </cell>
          <cell r="AB2184" t="str">
            <v>X</v>
          </cell>
          <cell r="AM2184">
            <v>0</v>
          </cell>
          <cell r="AN2184">
            <v>273754.29506424256</v>
          </cell>
          <cell r="AO2184">
            <v>273754.29506424256</v>
          </cell>
          <cell r="AP2184">
            <v>273754.29506424256</v>
          </cell>
          <cell r="AQ2184">
            <v>273754.29506424256</v>
          </cell>
          <cell r="AT2184">
            <v>0</v>
          </cell>
        </row>
        <row r="2185">
          <cell r="P2185" t="str">
            <v>4077</v>
          </cell>
          <cell r="X2185" t="str">
            <v>RENOVACIÓN</v>
          </cell>
          <cell r="AB2185" t="str">
            <v>X</v>
          </cell>
          <cell r="AM2185">
            <v>0</v>
          </cell>
          <cell r="AN2185">
            <v>89835.454652841916</v>
          </cell>
          <cell r="AO2185">
            <v>89835.454652841916</v>
          </cell>
          <cell r="AP2185">
            <v>89835.454652841916</v>
          </cell>
          <cell r="AQ2185">
            <v>89835.454652841916</v>
          </cell>
          <cell r="AT2185">
            <v>0</v>
          </cell>
        </row>
        <row r="2186">
          <cell r="P2186" t="str">
            <v>4077</v>
          </cell>
          <cell r="X2186" t="str">
            <v>RENOVACIÓN</v>
          </cell>
          <cell r="AB2186" t="str">
            <v>X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T2186">
            <v>0</v>
          </cell>
        </row>
        <row r="2187">
          <cell r="P2187" t="str">
            <v>4077</v>
          </cell>
          <cell r="X2187" t="str">
            <v>RENOVACIÓN</v>
          </cell>
          <cell r="AB2187" t="str">
            <v>X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T2187">
            <v>0</v>
          </cell>
        </row>
        <row r="2188">
          <cell r="P2188" t="str">
            <v>4077</v>
          </cell>
          <cell r="X2188" t="str">
            <v>RENOVACIÓN</v>
          </cell>
          <cell r="AB2188" t="str">
            <v>X</v>
          </cell>
          <cell r="AM2188">
            <v>0</v>
          </cell>
          <cell r="AN2188">
            <v>2787008.4334973074</v>
          </cell>
          <cell r="AO2188">
            <v>2787008.4334973074</v>
          </cell>
          <cell r="AP2188">
            <v>2787008.4334973074</v>
          </cell>
          <cell r="AQ2188">
            <v>2787008.4334973074</v>
          </cell>
          <cell r="AT2188">
            <v>0</v>
          </cell>
        </row>
        <row r="2189">
          <cell r="P2189" t="str">
            <v>4077</v>
          </cell>
          <cell r="X2189" t="str">
            <v>RENOVACIÓN</v>
          </cell>
          <cell r="AB2189" t="str">
            <v>X</v>
          </cell>
          <cell r="AM2189">
            <v>0</v>
          </cell>
          <cell r="AN2189">
            <v>4845983.9043496875</v>
          </cell>
          <cell r="AO2189">
            <v>4845983.9043496875</v>
          </cell>
          <cell r="AP2189">
            <v>4845983.9043496875</v>
          </cell>
          <cell r="AQ2189">
            <v>4845983.9043496875</v>
          </cell>
          <cell r="AT2189">
            <v>0</v>
          </cell>
        </row>
        <row r="2190">
          <cell r="P2190" t="str">
            <v>4077</v>
          </cell>
          <cell r="X2190" t="str">
            <v>RENOVACIÓN</v>
          </cell>
          <cell r="AB2190" t="str">
            <v>X</v>
          </cell>
          <cell r="AM2190">
            <v>0</v>
          </cell>
          <cell r="AN2190">
            <v>307903.04146417126</v>
          </cell>
          <cell r="AO2190">
            <v>307903.04146417126</v>
          </cell>
          <cell r="AP2190">
            <v>307903.04146417126</v>
          </cell>
          <cell r="AQ2190">
            <v>307903.04146417126</v>
          </cell>
          <cell r="AT2190">
            <v>0</v>
          </cell>
        </row>
        <row r="2191">
          <cell r="P2191" t="str">
            <v>4077</v>
          </cell>
          <cell r="X2191" t="str">
            <v>RENOVACIÓN</v>
          </cell>
          <cell r="AB2191" t="str">
            <v>X</v>
          </cell>
          <cell r="AM2191">
            <v>0</v>
          </cell>
          <cell r="AN2191">
            <v>1920876.9840091125</v>
          </cell>
          <cell r="AO2191">
            <v>1920876.9840091125</v>
          </cell>
          <cell r="AP2191">
            <v>1920876.9840091125</v>
          </cell>
          <cell r="AQ2191">
            <v>1920876.9840091125</v>
          </cell>
          <cell r="AT2191">
            <v>0</v>
          </cell>
        </row>
        <row r="2192">
          <cell r="P2192" t="str">
            <v>4077</v>
          </cell>
          <cell r="X2192" t="str">
            <v>RENOVACIÓN</v>
          </cell>
          <cell r="AB2192" t="str">
            <v>X</v>
          </cell>
          <cell r="AM2192">
            <v>0</v>
          </cell>
          <cell r="AN2192">
            <v>2145756.1029203115</v>
          </cell>
          <cell r="AO2192">
            <v>2145756.1029203115</v>
          </cell>
          <cell r="AP2192">
            <v>2145756.1029203115</v>
          </cell>
          <cell r="AQ2192">
            <v>2145756.1029203115</v>
          </cell>
          <cell r="AT2192">
            <v>0</v>
          </cell>
        </row>
        <row r="2193">
          <cell r="P2193" t="str">
            <v>4077</v>
          </cell>
          <cell r="X2193" t="str">
            <v>RENOVACIÓN</v>
          </cell>
          <cell r="AB2193" t="str">
            <v>X</v>
          </cell>
          <cell r="AM2193">
            <v>0</v>
          </cell>
          <cell r="AN2193">
            <v>999665.71527481999</v>
          </cell>
          <cell r="AO2193">
            <v>999665.71527481999</v>
          </cell>
          <cell r="AP2193">
            <v>999665.71527481999</v>
          </cell>
          <cell r="AQ2193">
            <v>999665.71527481999</v>
          </cell>
          <cell r="AT2193">
            <v>0</v>
          </cell>
        </row>
        <row r="2194">
          <cell r="P2194" t="str">
            <v>4077</v>
          </cell>
          <cell r="X2194" t="str">
            <v>RENOVACIÓN</v>
          </cell>
          <cell r="AB2194" t="str">
            <v>X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T2194">
            <v>0</v>
          </cell>
        </row>
        <row r="2195">
          <cell r="P2195" t="str">
            <v>4077</v>
          </cell>
          <cell r="X2195" t="str">
            <v>RENOVACIÓN</v>
          </cell>
          <cell r="AB2195" t="str">
            <v>X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T2195">
            <v>0</v>
          </cell>
        </row>
        <row r="2196">
          <cell r="P2196" t="str">
            <v>4077</v>
          </cell>
          <cell r="X2196" t="str">
            <v>RENOVACIÓN</v>
          </cell>
          <cell r="AB2196" t="str">
            <v>X</v>
          </cell>
          <cell r="AM2196">
            <v>0</v>
          </cell>
          <cell r="AN2196">
            <v>294885.05623091501</v>
          </cell>
          <cell r="AO2196">
            <v>294885.05623091501</v>
          </cell>
          <cell r="AP2196">
            <v>294885.05623091501</v>
          </cell>
          <cell r="AQ2196">
            <v>294885.05623091501</v>
          </cell>
          <cell r="AT2196">
            <v>0</v>
          </cell>
        </row>
        <row r="2197">
          <cell r="P2197" t="str">
            <v>4077</v>
          </cell>
          <cell r="X2197" t="str">
            <v>RENOVACIÓN</v>
          </cell>
          <cell r="AB2197" t="str">
            <v>X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T2197">
            <v>0</v>
          </cell>
        </row>
        <row r="2198">
          <cell r="P2198" t="str">
            <v>4077</v>
          </cell>
          <cell r="X2198" t="str">
            <v>RENOVACIÓN</v>
          </cell>
          <cell r="AB2198" t="str">
            <v>X</v>
          </cell>
          <cell r="AM2198">
            <v>0</v>
          </cell>
          <cell r="AN2198">
            <v>9386076.8314236626</v>
          </cell>
          <cell r="AO2198">
            <v>9386076.8314236626</v>
          </cell>
          <cell r="AP2198">
            <v>9386076.8314236626</v>
          </cell>
          <cell r="AQ2198">
            <v>9386076.8314236626</v>
          </cell>
          <cell r="AT2198">
            <v>0</v>
          </cell>
        </row>
        <row r="2199">
          <cell r="P2199" t="str">
            <v>4077</v>
          </cell>
          <cell r="X2199" t="str">
            <v>RENOVACIÓN</v>
          </cell>
          <cell r="AB2199" t="str">
            <v>X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T2199">
            <v>0</v>
          </cell>
        </row>
        <row r="2200">
          <cell r="P2200" t="str">
            <v>4077</v>
          </cell>
          <cell r="X2200" t="str">
            <v>RENOVACIÓN</v>
          </cell>
          <cell r="AB2200" t="str">
            <v>X</v>
          </cell>
          <cell r="AM2200">
            <v>0</v>
          </cell>
          <cell r="AN2200">
            <v>717168.6334648144</v>
          </cell>
          <cell r="AO2200">
            <v>717168.6334648144</v>
          </cell>
          <cell r="AP2200">
            <v>717168.6334648144</v>
          </cell>
          <cell r="AQ2200">
            <v>717168.6334648144</v>
          </cell>
          <cell r="AT2200">
            <v>0</v>
          </cell>
        </row>
        <row r="2201">
          <cell r="P2201" t="str">
            <v>4077</v>
          </cell>
          <cell r="X2201" t="str">
            <v>RENOVACIÓN</v>
          </cell>
          <cell r="AB2201" t="str">
            <v>X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T2201">
            <v>0</v>
          </cell>
        </row>
        <row r="2202">
          <cell r="P2202" t="str">
            <v>4077</v>
          </cell>
          <cell r="X2202" t="str">
            <v>RENOVACIÓN</v>
          </cell>
          <cell r="AB2202" t="str">
            <v>X</v>
          </cell>
          <cell r="AM2202">
            <v>0</v>
          </cell>
          <cell r="AN2202">
            <v>773216.82428855624</v>
          </cell>
          <cell r="AO2202">
            <v>773216.82428855624</v>
          </cell>
          <cell r="AP2202">
            <v>773216.82428855624</v>
          </cell>
          <cell r="AQ2202">
            <v>773216.82428855624</v>
          </cell>
          <cell r="AT2202">
            <v>0</v>
          </cell>
        </row>
        <row r="2203">
          <cell r="P2203" t="str">
            <v>4077</v>
          </cell>
          <cell r="X2203" t="str">
            <v>RENOVACIÓN</v>
          </cell>
          <cell r="AB2203" t="str">
            <v>X</v>
          </cell>
          <cell r="AM2203">
            <v>0</v>
          </cell>
          <cell r="AN2203">
            <v>4647682.1623236751</v>
          </cell>
          <cell r="AO2203">
            <v>4647682.1623236751</v>
          </cell>
          <cell r="AP2203">
            <v>4647682.1623236751</v>
          </cell>
          <cell r="AQ2203">
            <v>4647682.1623236751</v>
          </cell>
          <cell r="AT2203">
            <v>0</v>
          </cell>
        </row>
        <row r="2204">
          <cell r="P2204" t="str">
            <v>4077</v>
          </cell>
          <cell r="X2204" t="str">
            <v>RENOVACIÓN</v>
          </cell>
          <cell r="AB2204" t="str">
            <v>X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T2204">
            <v>0</v>
          </cell>
        </row>
        <row r="2205">
          <cell r="P2205" t="str">
            <v>4077</v>
          </cell>
          <cell r="X2205" t="str">
            <v>RENOVACIÓN</v>
          </cell>
          <cell r="AB2205" t="str">
            <v>X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T2205">
            <v>0</v>
          </cell>
        </row>
        <row r="2206">
          <cell r="P2206" t="str">
            <v>4077</v>
          </cell>
          <cell r="X2206" t="str">
            <v>RENOVACIÓN</v>
          </cell>
          <cell r="AB2206" t="str">
            <v>X</v>
          </cell>
          <cell r="AM2206">
            <v>0</v>
          </cell>
          <cell r="AN2206">
            <v>7925576.3073203014</v>
          </cell>
          <cell r="AO2206">
            <v>7925576.3073203014</v>
          </cell>
          <cell r="AP2206">
            <v>7925576.3073203014</v>
          </cell>
          <cell r="AQ2206">
            <v>7925576.3073203014</v>
          </cell>
          <cell r="AT2206">
            <v>0</v>
          </cell>
        </row>
        <row r="2207">
          <cell r="P2207" t="str">
            <v>4077</v>
          </cell>
          <cell r="X2207" t="str">
            <v>RENOVACIÓN</v>
          </cell>
          <cell r="AB2207" t="str">
            <v>X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T2207">
            <v>0</v>
          </cell>
        </row>
        <row r="2208">
          <cell r="P2208" t="str">
            <v>4077</v>
          </cell>
          <cell r="X2208" t="str">
            <v>RENOVACIÓN</v>
          </cell>
          <cell r="AB2208" t="str">
            <v>X</v>
          </cell>
          <cell r="AM2208">
            <v>0</v>
          </cell>
          <cell r="AN2208">
            <v>930127.17707955616</v>
          </cell>
          <cell r="AO2208">
            <v>930127.17707955616</v>
          </cell>
          <cell r="AP2208">
            <v>930127.17707955616</v>
          </cell>
          <cell r="AQ2208">
            <v>930127.17707955616</v>
          </cell>
          <cell r="AT2208">
            <v>0</v>
          </cell>
        </row>
        <row r="2209">
          <cell r="P2209" t="str">
            <v>4077</v>
          </cell>
          <cell r="X2209" t="str">
            <v>RENOVACIÓN</v>
          </cell>
          <cell r="AB2209" t="str">
            <v>X</v>
          </cell>
          <cell r="AM2209">
            <v>0</v>
          </cell>
          <cell r="AN2209">
            <v>175326.92928557307</v>
          </cell>
          <cell r="AO2209">
            <v>175326.92928557307</v>
          </cell>
          <cell r="AP2209">
            <v>175326.92928557307</v>
          </cell>
          <cell r="AQ2209">
            <v>175326.92928557307</v>
          </cell>
          <cell r="AT2209">
            <v>0</v>
          </cell>
        </row>
        <row r="2210">
          <cell r="P2210" t="str">
            <v>4077</v>
          </cell>
          <cell r="X2210" t="str">
            <v>RENOVACIÓN</v>
          </cell>
          <cell r="AB2210" t="str">
            <v>X</v>
          </cell>
          <cell r="AM2210">
            <v>0</v>
          </cell>
          <cell r="AN2210">
            <v>525434.85633721552</v>
          </cell>
          <cell r="AO2210">
            <v>525434.85633721552</v>
          </cell>
          <cell r="AP2210">
            <v>525434.85633721552</v>
          </cell>
          <cell r="AQ2210">
            <v>525434.85633721552</v>
          </cell>
          <cell r="AT2210">
            <v>0</v>
          </cell>
        </row>
        <row r="2211">
          <cell r="P2211" t="str">
            <v>4077</v>
          </cell>
          <cell r="X2211" t="str">
            <v>RENOVACIÓN</v>
          </cell>
          <cell r="AB2211" t="str">
            <v>X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T2211">
            <v>0</v>
          </cell>
        </row>
        <row r="2212">
          <cell r="P2212" t="str">
            <v>4077</v>
          </cell>
          <cell r="X2212" t="str">
            <v>RENOVACIÓN</v>
          </cell>
          <cell r="AB2212" t="str">
            <v>X</v>
          </cell>
          <cell r="AM2212">
            <v>0</v>
          </cell>
          <cell r="AN2212">
            <v>2261299.0057194005</v>
          </cell>
          <cell r="AO2212">
            <v>2261299.0057194005</v>
          </cell>
          <cell r="AP2212">
            <v>2261299.0057194005</v>
          </cell>
          <cell r="AQ2212">
            <v>2261299.0057194005</v>
          </cell>
          <cell r="AT2212">
            <v>0</v>
          </cell>
        </row>
        <row r="2213">
          <cell r="P2213" t="str">
            <v>4077</v>
          </cell>
          <cell r="X2213" t="str">
            <v>RENOVACIÓN</v>
          </cell>
          <cell r="AB2213" t="str">
            <v>X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T2213">
            <v>0</v>
          </cell>
        </row>
        <row r="2214">
          <cell r="P2214" t="str">
            <v>4077</v>
          </cell>
          <cell r="X2214" t="str">
            <v>RENOVACIÓN</v>
          </cell>
          <cell r="AB2214" t="str">
            <v>X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T2214">
            <v>0</v>
          </cell>
        </row>
        <row r="2215">
          <cell r="P2215" t="str">
            <v>4077</v>
          </cell>
          <cell r="X2215" t="str">
            <v>RENOVACIÓN</v>
          </cell>
          <cell r="AB2215" t="str">
            <v>X</v>
          </cell>
          <cell r="AM2215">
            <v>0</v>
          </cell>
          <cell r="AN2215">
            <v>10629453.967496648</v>
          </cell>
          <cell r="AO2215">
            <v>10629453.967496648</v>
          </cell>
          <cell r="AP2215">
            <v>10629453.967496648</v>
          </cell>
          <cell r="AQ2215">
            <v>10629453.967496648</v>
          </cell>
          <cell r="AT2215">
            <v>0</v>
          </cell>
        </row>
        <row r="2216">
          <cell r="P2216" t="str">
            <v>4002</v>
          </cell>
          <cell r="X2216" t="str">
            <v>RENOVACIÓN</v>
          </cell>
          <cell r="AD2216" t="str">
            <v>X</v>
          </cell>
          <cell r="AM2216">
            <v>242000</v>
          </cell>
          <cell r="AN2216">
            <v>1815000</v>
          </cell>
          <cell r="AO2216">
            <v>1815000</v>
          </cell>
          <cell r="AP2216">
            <v>0</v>
          </cell>
          <cell r="AQ2216">
            <v>0</v>
          </cell>
          <cell r="AT2216">
            <v>242000</v>
          </cell>
        </row>
        <row r="2217">
          <cell r="P2217" t="str">
            <v>9014</v>
          </cell>
          <cell r="X2217" t="str">
            <v>RENOVACIÓN</v>
          </cell>
          <cell r="AD2217" t="str">
            <v>X</v>
          </cell>
          <cell r="AM2217">
            <v>680693.18349999993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T2217">
            <v>680693.18349999993</v>
          </cell>
        </row>
        <row r="2218">
          <cell r="P2218" t="str">
            <v>3007</v>
          </cell>
          <cell r="X2218" t="str">
            <v>UPGRADE</v>
          </cell>
          <cell r="AD2218" t="str">
            <v>X</v>
          </cell>
          <cell r="AM2218">
            <v>447700</v>
          </cell>
          <cell r="AN2218">
            <v>225558.29009999998</v>
          </cell>
          <cell r="AO2218">
            <v>0</v>
          </cell>
          <cell r="AP2218">
            <v>0</v>
          </cell>
          <cell r="AQ2218">
            <v>0</v>
          </cell>
          <cell r="AT2218">
            <v>447700</v>
          </cell>
        </row>
        <row r="2219">
          <cell r="P2219" t="str">
            <v>0008</v>
          </cell>
          <cell r="X2219" t="str">
            <v>N/A</v>
          </cell>
          <cell r="AE2219" t="str">
            <v>X</v>
          </cell>
          <cell r="AM2219">
            <v>0</v>
          </cell>
          <cell r="AN2219">
            <v>0</v>
          </cell>
          <cell r="AO2219">
            <v>0</v>
          </cell>
          <cell r="AP2219">
            <v>136037.88</v>
          </cell>
          <cell r="AQ2219">
            <v>0</v>
          </cell>
          <cell r="AT2219">
            <v>0</v>
          </cell>
        </row>
        <row r="2220">
          <cell r="P2220" t="str">
            <v>0010</v>
          </cell>
          <cell r="AE2220" t="str">
            <v>X</v>
          </cell>
          <cell r="AM2220">
            <v>0</v>
          </cell>
          <cell r="AN2220">
            <v>324764</v>
          </cell>
          <cell r="AO2220">
            <v>0</v>
          </cell>
          <cell r="AP2220">
            <v>0</v>
          </cell>
          <cell r="AQ2220">
            <v>0</v>
          </cell>
          <cell r="AT2220">
            <v>0</v>
          </cell>
        </row>
        <row r="2221">
          <cell r="P2221" t="str">
            <v>0010</v>
          </cell>
          <cell r="AE2221" t="str">
            <v>X</v>
          </cell>
          <cell r="AM2221">
            <v>162140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T2221">
            <v>162140</v>
          </cell>
        </row>
        <row r="2222">
          <cell r="P2222" t="str">
            <v>9078</v>
          </cell>
          <cell r="X2222" t="str">
            <v>UPGRADE</v>
          </cell>
          <cell r="AB2222" t="str">
            <v>X</v>
          </cell>
          <cell r="AM2222">
            <v>91000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T2222">
            <v>91000</v>
          </cell>
        </row>
        <row r="2223">
          <cell r="P2223" t="str">
            <v>0003</v>
          </cell>
          <cell r="X2223" t="str">
            <v>N/A</v>
          </cell>
          <cell r="AA2223" t="str">
            <v>X</v>
          </cell>
          <cell r="AB2223" t="str">
            <v>X</v>
          </cell>
          <cell r="AC2223" t="str">
            <v>X</v>
          </cell>
          <cell r="AD2223" t="str">
            <v>X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T2223">
            <v>0</v>
          </cell>
        </row>
        <row r="2224">
          <cell r="P2224" t="str">
            <v>0003</v>
          </cell>
          <cell r="X2224" t="str">
            <v>N/A</v>
          </cell>
          <cell r="AA2224" t="str">
            <v>X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T2224">
            <v>0</v>
          </cell>
        </row>
        <row r="2225">
          <cell r="P2225" t="str">
            <v>4005</v>
          </cell>
          <cell r="X2225" t="str">
            <v>RENOVACIÓN</v>
          </cell>
          <cell r="AC2225" t="str">
            <v>X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T2225">
            <v>0</v>
          </cell>
        </row>
        <row r="2226">
          <cell r="P2226" t="str">
            <v>0003</v>
          </cell>
          <cell r="X2226" t="str">
            <v>RENOVACIÓN</v>
          </cell>
          <cell r="AA2226" t="str">
            <v>X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T2226">
            <v>0</v>
          </cell>
        </row>
        <row r="2227">
          <cell r="P2227" t="str">
            <v>0003</v>
          </cell>
          <cell r="X2227" t="str">
            <v>UPGRADE</v>
          </cell>
          <cell r="AA2227" t="str">
            <v>X</v>
          </cell>
          <cell r="AB2227" t="str">
            <v>X</v>
          </cell>
          <cell r="AC2227" t="str">
            <v>X</v>
          </cell>
          <cell r="AD2227" t="str">
            <v>X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T2227">
            <v>0</v>
          </cell>
        </row>
        <row r="2228">
          <cell r="P2228" t="str">
            <v>0003</v>
          </cell>
          <cell r="X2228" t="str">
            <v>UPGRADE</v>
          </cell>
          <cell r="AA2228" t="str">
            <v>X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T2228">
            <v>0</v>
          </cell>
        </row>
        <row r="2229">
          <cell r="P2229" t="str">
            <v>4002</v>
          </cell>
          <cell r="X2229" t="str">
            <v>RENOVACIÓN</v>
          </cell>
          <cell r="AD2229" t="str">
            <v>X</v>
          </cell>
          <cell r="AM2229">
            <v>484000</v>
          </cell>
          <cell r="AN2229">
            <v>0</v>
          </cell>
          <cell r="AO2229">
            <v>319766.7</v>
          </cell>
          <cell r="AP2229">
            <v>0</v>
          </cell>
          <cell r="AQ2229">
            <v>0</v>
          </cell>
          <cell r="AT2229">
            <v>484000</v>
          </cell>
        </row>
        <row r="2230">
          <cell r="P2230" t="str">
            <v>4038</v>
          </cell>
          <cell r="X2230" t="str">
            <v>UPGRADE</v>
          </cell>
          <cell r="AA2230" t="str">
            <v>X</v>
          </cell>
          <cell r="AB2230" t="str">
            <v>X</v>
          </cell>
          <cell r="AC2230" t="str">
            <v>X</v>
          </cell>
          <cell r="AD2230" t="str">
            <v>X</v>
          </cell>
          <cell r="AM2230">
            <v>4051860</v>
          </cell>
          <cell r="AN2230">
            <v>1879934.6</v>
          </cell>
          <cell r="AO2230">
            <v>0</v>
          </cell>
          <cell r="AP2230">
            <v>0</v>
          </cell>
          <cell r="AQ2230">
            <v>0</v>
          </cell>
          <cell r="AT2230">
            <v>1012965</v>
          </cell>
        </row>
        <row r="2231">
          <cell r="P2231" t="str">
            <v>0009</v>
          </cell>
          <cell r="X2231" t="str">
            <v>N/A</v>
          </cell>
          <cell r="AE2231" t="str">
            <v>X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T2231">
            <v>0</v>
          </cell>
        </row>
        <row r="2232">
          <cell r="P2232" t="str">
            <v>0003</v>
          </cell>
          <cell r="X2232" t="str">
            <v>UPGRADE</v>
          </cell>
          <cell r="AA2232" t="str">
            <v>X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T2232">
            <v>0</v>
          </cell>
        </row>
        <row r="2233">
          <cell r="P2233" t="str">
            <v>3007</v>
          </cell>
          <cell r="X2233" t="str">
            <v>UPGRADE</v>
          </cell>
          <cell r="AA2233" t="str">
            <v>X</v>
          </cell>
          <cell r="AB2233" t="str">
            <v>X</v>
          </cell>
          <cell r="AC2233" t="str">
            <v>X</v>
          </cell>
          <cell r="AD2233" t="str">
            <v>X</v>
          </cell>
          <cell r="AM2233">
            <v>0</v>
          </cell>
          <cell r="AN2233">
            <v>120.92739999999999</v>
          </cell>
          <cell r="AO2233">
            <v>120.92739999999999</v>
          </cell>
          <cell r="AP2233">
            <v>120.92739999999999</v>
          </cell>
          <cell r="AQ2233">
            <v>120.92739999999999</v>
          </cell>
          <cell r="AT2233">
            <v>0</v>
          </cell>
        </row>
        <row r="2234">
          <cell r="P2234" t="str">
            <v>8000</v>
          </cell>
          <cell r="X2234" t="str">
            <v>UPGRADE</v>
          </cell>
          <cell r="AA2234" t="str">
            <v>X</v>
          </cell>
          <cell r="AM2234">
            <v>6579587.8510999996</v>
          </cell>
          <cell r="AN2234">
            <v>38523269.996700004</v>
          </cell>
          <cell r="AO2234">
            <v>39216270.005500004</v>
          </cell>
          <cell r="AP2234">
            <v>35000467.126900002</v>
          </cell>
          <cell r="AQ2234">
            <v>47333072.869999997</v>
          </cell>
          <cell r="AT2234">
            <v>6579587.8510999996</v>
          </cell>
        </row>
        <row r="2235">
          <cell r="P2235" t="str">
            <v>4012</v>
          </cell>
          <cell r="X2235" t="str">
            <v>RENOVACIÓN</v>
          </cell>
          <cell r="AA2235" t="str">
            <v>X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T2235">
            <v>0</v>
          </cell>
        </row>
        <row r="2236">
          <cell r="P2236" t="str">
            <v>4075</v>
          </cell>
          <cell r="X2236" t="str">
            <v>UPGRADE</v>
          </cell>
          <cell r="AA2236" t="str">
            <v>X</v>
          </cell>
          <cell r="AM2236">
            <v>1000000</v>
          </cell>
          <cell r="AN2236">
            <v>25000000</v>
          </cell>
          <cell r="AO2236">
            <v>25000000</v>
          </cell>
          <cell r="AP2236">
            <v>22000000</v>
          </cell>
          <cell r="AT2236">
            <v>1000000</v>
          </cell>
        </row>
        <row r="2237">
          <cell r="P2237" t="str">
            <v>3007</v>
          </cell>
          <cell r="X2237" t="str">
            <v>RENOVACIÓN</v>
          </cell>
          <cell r="AD2237" t="str">
            <v>X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T2237">
            <v>0</v>
          </cell>
        </row>
        <row r="2238">
          <cell r="P2238" t="str">
            <v>3008</v>
          </cell>
          <cell r="X2238" t="str">
            <v>RENOVACIÓN</v>
          </cell>
          <cell r="AD2238" t="str">
            <v>X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T2238">
            <v>0</v>
          </cell>
        </row>
        <row r="2239">
          <cell r="P2239" t="str">
            <v>3008</v>
          </cell>
          <cell r="X2239" t="str">
            <v>RENOVACIÓN</v>
          </cell>
          <cell r="AD2239" t="str">
            <v>X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T2239">
            <v>0</v>
          </cell>
        </row>
        <row r="2240">
          <cell r="P2240" t="str">
            <v>4002</v>
          </cell>
          <cell r="X2240" t="str">
            <v>RENOVACIÓN</v>
          </cell>
          <cell r="AC2240" t="str">
            <v>X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T2240">
            <v>0</v>
          </cell>
        </row>
        <row r="2241">
          <cell r="P2241" t="str">
            <v>4003</v>
          </cell>
          <cell r="X2241" t="str">
            <v>RENOVACIÓN</v>
          </cell>
          <cell r="AD2241" t="str">
            <v>X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T2241">
            <v>0</v>
          </cell>
        </row>
        <row r="2242">
          <cell r="P2242" t="str">
            <v>0009</v>
          </cell>
          <cell r="X2242" t="str">
            <v>N/A</v>
          </cell>
          <cell r="AE2242" t="str">
            <v>X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T2242">
            <v>0</v>
          </cell>
        </row>
        <row r="2243">
          <cell r="P2243" t="str">
            <v>0001</v>
          </cell>
          <cell r="AE2243" t="str">
            <v>X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T2243">
            <v>0</v>
          </cell>
        </row>
        <row r="2244">
          <cell r="P2244" t="str">
            <v>0001</v>
          </cell>
          <cell r="AE2244" t="str">
            <v>X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T2244">
            <v>0</v>
          </cell>
        </row>
        <row r="2245">
          <cell r="P2245" t="str">
            <v>4002</v>
          </cell>
          <cell r="X2245" t="str">
            <v>UPGRADE</v>
          </cell>
          <cell r="AA2245" t="str">
            <v>X</v>
          </cell>
          <cell r="AB2245" t="str">
            <v>X</v>
          </cell>
          <cell r="AC2245" t="str">
            <v>X</v>
          </cell>
          <cell r="AD2245" t="str">
            <v>X</v>
          </cell>
          <cell r="AM2245">
            <v>6633631.3999999994</v>
          </cell>
          <cell r="AN2245">
            <v>800000</v>
          </cell>
          <cell r="AO2245">
            <v>7320500</v>
          </cell>
          <cell r="AP2245">
            <v>7320500</v>
          </cell>
          <cell r="AQ2245">
            <v>0</v>
          </cell>
          <cell r="AT2245">
            <v>1658407.8499999999</v>
          </cell>
        </row>
        <row r="2246">
          <cell r="P2246" t="str">
            <v>9005</v>
          </cell>
          <cell r="X2246" t="str">
            <v>RENOVACIÓN</v>
          </cell>
          <cell r="AA2246" t="str">
            <v>X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T2246">
            <v>0</v>
          </cell>
        </row>
        <row r="2247">
          <cell r="P2247" t="str">
            <v>3004</v>
          </cell>
          <cell r="X2247" t="str">
            <v>RENOVACIÓN</v>
          </cell>
          <cell r="AA2247" t="str">
            <v>X</v>
          </cell>
          <cell r="AM2247">
            <v>0</v>
          </cell>
          <cell r="AN2247">
            <v>258795.12669999999</v>
          </cell>
          <cell r="AO2247">
            <v>258795.12669999999</v>
          </cell>
          <cell r="AP2247">
            <v>258795.12669999999</v>
          </cell>
          <cell r="AQ2247">
            <v>258795.12669999999</v>
          </cell>
          <cell r="AT2247">
            <v>0</v>
          </cell>
        </row>
        <row r="2248">
          <cell r="P2248" t="str">
            <v>0002</v>
          </cell>
          <cell r="X2248" t="str">
            <v>RENOVACIÓN</v>
          </cell>
          <cell r="AA2248" t="str">
            <v>X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T2248">
            <v>0</v>
          </cell>
        </row>
        <row r="2249">
          <cell r="P2249" t="str">
            <v>0002</v>
          </cell>
          <cell r="X2249" t="str">
            <v>RENOVACIÓN</v>
          </cell>
          <cell r="AA2249" t="str">
            <v>X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T2249">
            <v>0</v>
          </cell>
        </row>
        <row r="2250">
          <cell r="P2250" t="str">
            <v>0002</v>
          </cell>
          <cell r="X2250" t="str">
            <v>RENOVACIÓN</v>
          </cell>
          <cell r="AA2250" t="str">
            <v>X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T2250">
            <v>0</v>
          </cell>
        </row>
        <row r="2251">
          <cell r="P2251" t="str">
            <v>0002</v>
          </cell>
          <cell r="X2251" t="str">
            <v>RENOVACIÓN</v>
          </cell>
          <cell r="AA2251" t="str">
            <v>X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T2251">
            <v>0</v>
          </cell>
        </row>
        <row r="2252">
          <cell r="P2252" t="str">
            <v>0002</v>
          </cell>
          <cell r="X2252" t="str">
            <v>RENOVACIÓN</v>
          </cell>
          <cell r="AA2252" t="str">
            <v>X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T2252">
            <v>0</v>
          </cell>
        </row>
        <row r="2253">
          <cell r="P2253" t="str">
            <v>0002</v>
          </cell>
          <cell r="X2253" t="str">
            <v>RENOVACIÓN</v>
          </cell>
          <cell r="AA2253" t="str">
            <v>X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T2253">
            <v>0</v>
          </cell>
        </row>
        <row r="2254">
          <cell r="P2254" t="str">
            <v>0002</v>
          </cell>
          <cell r="X2254" t="str">
            <v>RENOVACIÓN</v>
          </cell>
          <cell r="AA2254" t="str">
            <v>X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T2254">
            <v>0</v>
          </cell>
        </row>
        <row r="2255">
          <cell r="P2255" t="str">
            <v>3005</v>
          </cell>
          <cell r="X2255" t="str">
            <v>RENOVACIÓN</v>
          </cell>
          <cell r="AD2255" t="str">
            <v>X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T2255">
            <v>0</v>
          </cell>
        </row>
        <row r="2256">
          <cell r="P2256" t="str">
            <v>4036</v>
          </cell>
          <cell r="X2256" t="str">
            <v>RENOVACIÓN</v>
          </cell>
          <cell r="AB2256" t="str">
            <v>X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86000</v>
          </cell>
          <cell r="AT2256">
            <v>0</v>
          </cell>
        </row>
        <row r="2257">
          <cell r="P2257" t="str">
            <v>0008</v>
          </cell>
          <cell r="X2257" t="str">
            <v>N/A</v>
          </cell>
          <cell r="AE2257" t="str">
            <v>X</v>
          </cell>
          <cell r="AM2257">
            <v>0</v>
          </cell>
          <cell r="AN2257">
            <v>0</v>
          </cell>
          <cell r="AO2257">
            <v>0</v>
          </cell>
          <cell r="AP2257">
            <v>20684.211899999998</v>
          </cell>
          <cell r="AQ2257">
            <v>0</v>
          </cell>
          <cell r="AT2257">
            <v>0</v>
          </cell>
        </row>
        <row r="2258">
          <cell r="P2258" t="str">
            <v>3009</v>
          </cell>
          <cell r="X2258" t="str">
            <v>RENOVACIÓN</v>
          </cell>
          <cell r="AA2258" t="str">
            <v>X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T2258">
            <v>0</v>
          </cell>
        </row>
        <row r="2259">
          <cell r="P2259" t="str">
            <v>9020</v>
          </cell>
          <cell r="X2259" t="str">
            <v>RENOVACIÓN</v>
          </cell>
          <cell r="AA2259" t="str">
            <v>X</v>
          </cell>
          <cell r="AB2259" t="str">
            <v>X</v>
          </cell>
          <cell r="AC2259" t="str">
            <v>X</v>
          </cell>
          <cell r="AD2259" t="str">
            <v>X</v>
          </cell>
          <cell r="AM2259">
            <v>0</v>
          </cell>
          <cell r="AN2259">
            <v>1210000</v>
          </cell>
          <cell r="AO2259">
            <v>5010901.8</v>
          </cell>
          <cell r="AP2259">
            <v>3000000</v>
          </cell>
          <cell r="AQ2259">
            <v>0</v>
          </cell>
          <cell r="AT2259">
            <v>0</v>
          </cell>
        </row>
        <row r="2260">
          <cell r="P2260" t="str">
            <v>9020</v>
          </cell>
          <cell r="X2260" t="str">
            <v>RENOVACIÓN</v>
          </cell>
          <cell r="AA2260" t="str">
            <v>X</v>
          </cell>
          <cell r="AB2260" t="str">
            <v>X</v>
          </cell>
          <cell r="AC2260" t="str">
            <v>X</v>
          </cell>
          <cell r="AD2260" t="str">
            <v>X</v>
          </cell>
          <cell r="AM2260">
            <v>3025000</v>
          </cell>
          <cell r="AN2260">
            <v>3420260</v>
          </cell>
          <cell r="AO2260">
            <v>3000000</v>
          </cell>
          <cell r="AP2260">
            <v>0</v>
          </cell>
          <cell r="AQ2260">
            <v>0</v>
          </cell>
          <cell r="AT2260">
            <v>756250</v>
          </cell>
        </row>
        <row r="2261">
          <cell r="P2261" t="str">
            <v>9052</v>
          </cell>
          <cell r="X2261" t="str">
            <v>RENOVACIÓN</v>
          </cell>
          <cell r="AA2261" t="str">
            <v>X</v>
          </cell>
          <cell r="AB2261" t="str">
            <v>X</v>
          </cell>
          <cell r="AC2261" t="str">
            <v>X</v>
          </cell>
          <cell r="AD2261" t="str">
            <v>X</v>
          </cell>
          <cell r="AM2261">
            <v>6818670</v>
          </cell>
          <cell r="AN2261">
            <v>0</v>
          </cell>
          <cell r="AO2261">
            <v>18844721.5</v>
          </cell>
          <cell r="AP2261">
            <v>15787539.9</v>
          </cell>
          <cell r="AQ2261">
            <v>0</v>
          </cell>
          <cell r="AT2261">
            <v>1704667.5</v>
          </cell>
        </row>
        <row r="2262">
          <cell r="P2262" t="str">
            <v>4015</v>
          </cell>
          <cell r="X2262" t="str">
            <v>RENOVACIÓN</v>
          </cell>
          <cell r="AB2262" t="str">
            <v>X</v>
          </cell>
          <cell r="AM2262">
            <v>18563970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T2262">
            <v>18563970</v>
          </cell>
        </row>
        <row r="2263">
          <cell r="P2263" t="str">
            <v>3008</v>
          </cell>
          <cell r="X2263" t="str">
            <v>RENOVACIÓN</v>
          </cell>
          <cell r="AD2263" t="str">
            <v>X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T2263">
            <v>0</v>
          </cell>
        </row>
        <row r="2264">
          <cell r="P2264" t="str">
            <v>3005</v>
          </cell>
          <cell r="X2264" t="str">
            <v>RENOVACIÓN</v>
          </cell>
          <cell r="AD2264" t="str">
            <v>X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T2264">
            <v>0</v>
          </cell>
        </row>
        <row r="2265">
          <cell r="P2265" t="str">
            <v>9042</v>
          </cell>
          <cell r="X2265" t="str">
            <v>UPGRADE</v>
          </cell>
          <cell r="AA2265" t="str">
            <v>X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T2265">
            <v>0</v>
          </cell>
        </row>
        <row r="2266">
          <cell r="P2266" t="str">
            <v>9042</v>
          </cell>
          <cell r="X2266" t="str">
            <v>UPGRADE</v>
          </cell>
          <cell r="AA2266" t="str">
            <v>X</v>
          </cell>
          <cell r="AB2266" t="str">
            <v>X</v>
          </cell>
          <cell r="AC2266" t="str">
            <v>X</v>
          </cell>
          <cell r="AD2266" t="str">
            <v>X</v>
          </cell>
          <cell r="AE2266" t="str">
            <v>X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T2266">
            <v>0</v>
          </cell>
        </row>
        <row r="2267">
          <cell r="P2267" t="str">
            <v>4055</v>
          </cell>
          <cell r="X2267" t="str">
            <v>UPGRADE</v>
          </cell>
          <cell r="AA2267" t="str">
            <v>X</v>
          </cell>
          <cell r="AB2267" t="str">
            <v>X</v>
          </cell>
          <cell r="AC2267" t="str">
            <v>X</v>
          </cell>
          <cell r="AD2267" t="str">
            <v>X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T2267">
            <v>0</v>
          </cell>
        </row>
        <row r="2268">
          <cell r="P2268" t="str">
            <v>3021</v>
          </cell>
          <cell r="X2268" t="str">
            <v>RENOVACIÓN</v>
          </cell>
          <cell r="AA2268" t="str">
            <v>X</v>
          </cell>
          <cell r="AB2268" t="str">
            <v>X</v>
          </cell>
          <cell r="AM2268">
            <v>18572000</v>
          </cell>
          <cell r="AN2268">
            <v>13477125.199999999</v>
          </cell>
          <cell r="AO2268">
            <v>12874605.300000001</v>
          </cell>
          <cell r="AP2268">
            <v>0</v>
          </cell>
          <cell r="AQ2268">
            <v>0</v>
          </cell>
          <cell r="AT2268">
            <v>9286000</v>
          </cell>
        </row>
        <row r="2269">
          <cell r="P2269" t="str">
            <v>9013</v>
          </cell>
          <cell r="X2269" t="str">
            <v>RENOVACIÓN</v>
          </cell>
          <cell r="AD2269" t="str">
            <v>X</v>
          </cell>
          <cell r="AM2269">
            <v>0</v>
          </cell>
          <cell r="AN2269">
            <v>11714.878175</v>
          </cell>
          <cell r="AO2269">
            <v>11714.878175</v>
          </cell>
          <cell r="AP2269">
            <v>11714.878175</v>
          </cell>
          <cell r="AQ2269">
            <v>11714.878175</v>
          </cell>
          <cell r="AT2269">
            <v>0</v>
          </cell>
        </row>
        <row r="2270">
          <cell r="P2270" t="str">
            <v>4009</v>
          </cell>
          <cell r="X2270" t="str">
            <v>UPGRADE</v>
          </cell>
          <cell r="AA2270" t="str">
            <v>X</v>
          </cell>
          <cell r="AB2270" t="str">
            <v>X</v>
          </cell>
          <cell r="AC2270" t="str">
            <v>X</v>
          </cell>
          <cell r="AD2270" t="str">
            <v>X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T2270">
            <v>0</v>
          </cell>
        </row>
        <row r="2271">
          <cell r="P2271" t="str">
            <v>4006</v>
          </cell>
          <cell r="X2271" t="str">
            <v>RENOVACIÓN</v>
          </cell>
          <cell r="AD2271" t="str">
            <v>X</v>
          </cell>
          <cell r="AM2271">
            <v>139611.61499999999</v>
          </cell>
          <cell r="AN2271">
            <v>0</v>
          </cell>
          <cell r="AO2271">
            <v>2652620.6850000001</v>
          </cell>
          <cell r="AP2271">
            <v>0</v>
          </cell>
          <cell r="AQ2271">
            <v>0</v>
          </cell>
          <cell r="AT2271">
            <v>139611.61499999999</v>
          </cell>
        </row>
        <row r="2272">
          <cell r="P2272" t="str">
            <v>9012</v>
          </cell>
          <cell r="AA2272" t="str">
            <v>X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T2272">
            <v>0</v>
          </cell>
        </row>
        <row r="2273">
          <cell r="P2273" t="str">
            <v>0003</v>
          </cell>
          <cell r="X2273" t="str">
            <v>UPGRADE</v>
          </cell>
          <cell r="AA2273" t="str">
            <v>X</v>
          </cell>
          <cell r="AM2273">
            <v>1036673.8404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T2273">
            <v>1036673.8404</v>
          </cell>
        </row>
        <row r="2274">
          <cell r="P2274" t="str">
            <v>9091</v>
          </cell>
          <cell r="X2274" t="str">
            <v>UPGRADE</v>
          </cell>
          <cell r="AA2274" t="str">
            <v>X</v>
          </cell>
          <cell r="AB2274" t="str">
            <v>X</v>
          </cell>
          <cell r="AC2274" t="str">
            <v>X</v>
          </cell>
          <cell r="AD2274" t="str">
            <v>X</v>
          </cell>
          <cell r="AE2274" t="str">
            <v>X</v>
          </cell>
          <cell r="AM2274">
            <v>130999.99999999959</v>
          </cell>
          <cell r="AN2274">
            <v>200000</v>
          </cell>
          <cell r="AO2274">
            <v>0</v>
          </cell>
          <cell r="AP2274">
            <v>0</v>
          </cell>
          <cell r="AQ2274">
            <v>0</v>
          </cell>
          <cell r="AT2274">
            <v>26199.99999999992</v>
          </cell>
        </row>
        <row r="2275">
          <cell r="P2275" t="str">
            <v>4011</v>
          </cell>
          <cell r="X2275" t="str">
            <v>RENOVACIÓN</v>
          </cell>
          <cell r="AA2275" t="str">
            <v>X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T2275">
            <v>0</v>
          </cell>
        </row>
        <row r="2276">
          <cell r="P2276" t="str">
            <v>4005</v>
          </cell>
          <cell r="X2276" t="str">
            <v>RENOVACIÓN</v>
          </cell>
          <cell r="AC2276" t="str">
            <v>X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T2276">
            <v>0</v>
          </cell>
        </row>
        <row r="2277">
          <cell r="P2277" t="str">
            <v>4002</v>
          </cell>
          <cell r="X2277" t="str">
            <v>RENOVACIÓN</v>
          </cell>
          <cell r="AB2277" t="str">
            <v>X</v>
          </cell>
          <cell r="AM2277">
            <v>8470000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T2277">
            <v>8470000</v>
          </cell>
        </row>
        <row r="2278">
          <cell r="P2278" t="str">
            <v>3014</v>
          </cell>
          <cell r="X2278" t="str">
            <v>RENOVACIÓN</v>
          </cell>
          <cell r="AB2278" t="str">
            <v>X</v>
          </cell>
          <cell r="AC2278" t="str">
            <v>X</v>
          </cell>
          <cell r="AM2278">
            <v>29767069</v>
          </cell>
          <cell r="AN2278">
            <v>5930773.3000000007</v>
          </cell>
          <cell r="AO2278">
            <v>7453000</v>
          </cell>
          <cell r="AP2278">
            <v>0</v>
          </cell>
          <cell r="AQ2278">
            <v>0</v>
          </cell>
          <cell r="AT2278">
            <v>14883534.5</v>
          </cell>
        </row>
        <row r="2279">
          <cell r="P2279" t="str">
            <v>3007</v>
          </cell>
          <cell r="X2279" t="str">
            <v>RENOVACIÓN</v>
          </cell>
          <cell r="AD2279" t="str">
            <v>X</v>
          </cell>
          <cell r="AM2279">
            <v>0</v>
          </cell>
          <cell r="AN2279">
            <v>249498.30345000001</v>
          </cell>
          <cell r="AO2279">
            <v>249498.30345000001</v>
          </cell>
          <cell r="AP2279">
            <v>249498.30345000001</v>
          </cell>
          <cell r="AQ2279">
            <v>249498.30345000001</v>
          </cell>
          <cell r="AT2279">
            <v>0</v>
          </cell>
        </row>
        <row r="2280">
          <cell r="P2280" t="str">
            <v>4002</v>
          </cell>
          <cell r="X2280" t="str">
            <v>RENOVACIÓN</v>
          </cell>
          <cell r="AB2280" t="str">
            <v>X</v>
          </cell>
          <cell r="AM2280">
            <v>1452000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T2280">
            <v>1452000</v>
          </cell>
        </row>
        <row r="2281">
          <cell r="P2281" t="str">
            <v>9015</v>
          </cell>
          <cell r="X2281" t="str">
            <v>RENOVACIÓN</v>
          </cell>
          <cell r="AD2281" t="str">
            <v>X</v>
          </cell>
          <cell r="AM2281">
            <v>0</v>
          </cell>
          <cell r="AN2281">
            <v>0</v>
          </cell>
          <cell r="AO2281">
            <v>200000</v>
          </cell>
          <cell r="AP2281">
            <v>463759.77</v>
          </cell>
          <cell r="AQ2281">
            <v>0</v>
          </cell>
          <cell r="AT2281">
            <v>0</v>
          </cell>
        </row>
        <row r="2282">
          <cell r="P2282" t="str">
            <v>3007</v>
          </cell>
          <cell r="X2282" t="str">
            <v>UPGRADE</v>
          </cell>
          <cell r="AA2282" t="str">
            <v>X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T2282">
            <v>0</v>
          </cell>
        </row>
        <row r="2283">
          <cell r="P2283" t="str">
            <v>3021</v>
          </cell>
          <cell r="X2283" t="str">
            <v>UPGRADE</v>
          </cell>
          <cell r="AA2283" t="str">
            <v>X</v>
          </cell>
          <cell r="AB2283" t="str">
            <v>X</v>
          </cell>
          <cell r="AM2283">
            <v>0</v>
          </cell>
          <cell r="AN2283">
            <v>9514423</v>
          </cell>
          <cell r="AO2283">
            <v>0</v>
          </cell>
          <cell r="AP2283">
            <v>0</v>
          </cell>
          <cell r="AQ2283">
            <v>0</v>
          </cell>
          <cell r="AT2283">
            <v>0</v>
          </cell>
        </row>
        <row r="2284">
          <cell r="P2284" t="str">
            <v>3021</v>
          </cell>
          <cell r="X2284" t="str">
            <v>UPGRADE</v>
          </cell>
          <cell r="AA2284" t="str">
            <v>X</v>
          </cell>
          <cell r="AB2284" t="str">
            <v>X</v>
          </cell>
          <cell r="AM2284">
            <v>4998000</v>
          </cell>
          <cell r="AN2284">
            <v>1049943</v>
          </cell>
          <cell r="AO2284">
            <v>0</v>
          </cell>
          <cell r="AP2284">
            <v>0</v>
          </cell>
          <cell r="AQ2284">
            <v>0</v>
          </cell>
          <cell r="AT2284">
            <v>2499000</v>
          </cell>
        </row>
        <row r="2285">
          <cell r="P2285" t="str">
            <v>0003</v>
          </cell>
          <cell r="X2285" t="str">
            <v>UPGRADE</v>
          </cell>
          <cell r="AA2285" t="str">
            <v>X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T2285">
            <v>0</v>
          </cell>
        </row>
        <row r="2286">
          <cell r="P2286" t="str">
            <v>3009</v>
          </cell>
          <cell r="X2286" t="str">
            <v>RENOVACIÓN</v>
          </cell>
          <cell r="AD2286" t="str">
            <v>X</v>
          </cell>
          <cell r="AM2286">
            <v>0</v>
          </cell>
          <cell r="AN2286">
            <v>26552.112949999999</v>
          </cell>
          <cell r="AO2286">
            <v>26552.112949999999</v>
          </cell>
          <cell r="AP2286">
            <v>26552.112949999999</v>
          </cell>
          <cell r="AQ2286">
            <v>26552.112949999999</v>
          </cell>
          <cell r="AT2286">
            <v>0</v>
          </cell>
        </row>
        <row r="2287">
          <cell r="P2287" t="str">
            <v>9013</v>
          </cell>
          <cell r="X2287" t="str">
            <v>RENOVACIÓN</v>
          </cell>
          <cell r="AD2287" t="str">
            <v>X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T2287">
            <v>0</v>
          </cell>
        </row>
        <row r="2288">
          <cell r="P2288" t="str">
            <v>9013</v>
          </cell>
          <cell r="X2288" t="str">
            <v>RENOVACIÓN</v>
          </cell>
          <cell r="AD2288" t="str">
            <v>X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T2288">
            <v>0</v>
          </cell>
        </row>
        <row r="2289">
          <cell r="P2289" t="str">
            <v>3012</v>
          </cell>
          <cell r="X2289" t="str">
            <v>UPGRADE</v>
          </cell>
          <cell r="AD2289" t="str">
            <v>X</v>
          </cell>
          <cell r="AM2289">
            <v>1444973.895846837</v>
          </cell>
          <cell r="AN2289">
            <v>1477958.0277915411</v>
          </cell>
          <cell r="AO2289">
            <v>2466119.2228586576</v>
          </cell>
          <cell r="AP2289">
            <v>59678.96642977374</v>
          </cell>
          <cell r="AQ2289">
            <v>0</v>
          </cell>
          <cell r="AT2289">
            <v>1444973.895846837</v>
          </cell>
        </row>
        <row r="2290">
          <cell r="P2290" t="str">
            <v>3012</v>
          </cell>
          <cell r="X2290" t="str">
            <v>UPGRADE</v>
          </cell>
          <cell r="AD2290" t="str">
            <v>X</v>
          </cell>
          <cell r="AM2290">
            <v>423383.18787137984</v>
          </cell>
          <cell r="AN2290">
            <v>433047.67175725295</v>
          </cell>
          <cell r="AO2290">
            <v>722582.89318983047</v>
          </cell>
          <cell r="AP2290">
            <v>17486.178212997213</v>
          </cell>
          <cell r="AQ2290">
            <v>0</v>
          </cell>
          <cell r="AT2290">
            <v>423383.18787137984</v>
          </cell>
        </row>
        <row r="2291">
          <cell r="P2291" t="str">
            <v>3012</v>
          </cell>
          <cell r="X2291" t="str">
            <v>UPGRADE</v>
          </cell>
          <cell r="AD2291" t="str">
            <v>X</v>
          </cell>
          <cell r="AM2291">
            <v>7935231.5229106061</v>
          </cell>
          <cell r="AN2291">
            <v>8583795.218113035</v>
          </cell>
          <cell r="AO2291">
            <v>15933907.006063273</v>
          </cell>
          <cell r="AP2291">
            <v>6347748.9678373076</v>
          </cell>
          <cell r="AQ2291">
            <v>6534000</v>
          </cell>
          <cell r="AT2291">
            <v>7935231.5229106061</v>
          </cell>
        </row>
        <row r="2292">
          <cell r="P2292" t="str">
            <v>9013</v>
          </cell>
          <cell r="X2292" t="str">
            <v>UPGRADE</v>
          </cell>
          <cell r="AD2292" t="str">
            <v>X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T2292">
            <v>0</v>
          </cell>
        </row>
        <row r="2293">
          <cell r="P2293" t="str">
            <v>3004</v>
          </cell>
          <cell r="X2293" t="str">
            <v>RENOVACIÓN</v>
          </cell>
          <cell r="AA2293" t="str">
            <v>X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T2293">
            <v>0</v>
          </cell>
        </row>
        <row r="2294">
          <cell r="P2294" t="str">
            <v>0019</v>
          </cell>
          <cell r="X2294" t="str">
            <v>UPGRADE</v>
          </cell>
          <cell r="AA2294" t="str">
            <v>X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T2294">
            <v>0</v>
          </cell>
        </row>
        <row r="2295">
          <cell r="P2295" t="str">
            <v>9020</v>
          </cell>
          <cell r="X2295" t="str">
            <v>UPGRADE</v>
          </cell>
          <cell r="AA2295" t="str">
            <v>X</v>
          </cell>
          <cell r="AM2295">
            <v>182419.6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T2295">
            <v>182419.6</v>
          </cell>
        </row>
        <row r="2296">
          <cell r="P2296" t="str">
            <v>4002</v>
          </cell>
          <cell r="X2296" t="str">
            <v>UPGRADE</v>
          </cell>
          <cell r="AA2296" t="str">
            <v>X</v>
          </cell>
          <cell r="AB2296" t="str">
            <v>X</v>
          </cell>
          <cell r="AM2296">
            <v>6289797.7999999998</v>
          </cell>
          <cell r="AN2296">
            <v>1700000</v>
          </cell>
          <cell r="AO2296">
            <v>0</v>
          </cell>
          <cell r="AP2296">
            <v>0</v>
          </cell>
          <cell r="AQ2296">
            <v>0</v>
          </cell>
          <cell r="AT2296">
            <v>3144898.9</v>
          </cell>
        </row>
        <row r="2297">
          <cell r="P2297" t="str">
            <v>3024</v>
          </cell>
          <cell r="AA2297" t="str">
            <v>X</v>
          </cell>
          <cell r="AB2297" t="str">
            <v>X</v>
          </cell>
          <cell r="AC2297" t="str">
            <v>X</v>
          </cell>
          <cell r="AD2297" t="str">
            <v>X</v>
          </cell>
          <cell r="AM2297">
            <v>1499999.999999996</v>
          </cell>
          <cell r="AN2297">
            <v>3582000.0000000037</v>
          </cell>
          <cell r="AO2297">
            <v>0</v>
          </cell>
          <cell r="AP2297">
            <v>0</v>
          </cell>
          <cell r="AQ2297">
            <v>0</v>
          </cell>
          <cell r="AT2297">
            <v>374999.99999999901</v>
          </cell>
        </row>
        <row r="2298">
          <cell r="P2298" t="str">
            <v>4018</v>
          </cell>
          <cell r="X2298" t="str">
            <v>UPGRADE</v>
          </cell>
          <cell r="AA2298" t="str">
            <v>X</v>
          </cell>
          <cell r="AB2298" t="str">
            <v>X</v>
          </cell>
          <cell r="AC2298" t="str">
            <v>X</v>
          </cell>
          <cell r="AD2298" t="str">
            <v>X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T2298">
            <v>0</v>
          </cell>
        </row>
        <row r="2299">
          <cell r="P2299" t="str">
            <v>4002</v>
          </cell>
          <cell r="X2299" t="str">
            <v>RENOVACIÓN</v>
          </cell>
          <cell r="AC2299" t="str">
            <v>X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T2299">
            <v>0</v>
          </cell>
        </row>
        <row r="2300">
          <cell r="P2300" t="str">
            <v>0003</v>
          </cell>
          <cell r="X2300" t="str">
            <v>UPGRADE</v>
          </cell>
          <cell r="AA2300" t="str">
            <v>X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T2300">
            <v>0</v>
          </cell>
        </row>
        <row r="2301">
          <cell r="P2301" t="str">
            <v>0008</v>
          </cell>
          <cell r="X2301" t="str">
            <v>N/A</v>
          </cell>
          <cell r="AE2301" t="str">
            <v>X</v>
          </cell>
          <cell r="AM2301">
            <v>14584.372000000001</v>
          </cell>
          <cell r="AN2301">
            <v>0</v>
          </cell>
          <cell r="AO2301">
            <v>0</v>
          </cell>
          <cell r="AP2301">
            <v>751.71249999999998</v>
          </cell>
          <cell r="AQ2301">
            <v>0</v>
          </cell>
          <cell r="AT2301">
            <v>14584.372000000001</v>
          </cell>
        </row>
        <row r="2302">
          <cell r="P2302" t="str">
            <v>0002</v>
          </cell>
          <cell r="AC2302" t="str">
            <v>X</v>
          </cell>
          <cell r="AD2302" t="str">
            <v>X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T2302">
            <v>0</v>
          </cell>
        </row>
        <row r="2303">
          <cell r="P2303" t="str">
            <v>0002</v>
          </cell>
          <cell r="X2303" t="str">
            <v>UPGRADE</v>
          </cell>
          <cell r="AA2303" t="str">
            <v>X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T2303">
            <v>0</v>
          </cell>
        </row>
        <row r="2304">
          <cell r="P2304" t="str">
            <v>0002</v>
          </cell>
          <cell r="X2304" t="str">
            <v>UPGRADE</v>
          </cell>
          <cell r="AA2304" t="str">
            <v>X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T2304">
            <v>0</v>
          </cell>
        </row>
        <row r="2305">
          <cell r="P2305" t="str">
            <v>0002</v>
          </cell>
          <cell r="X2305" t="str">
            <v>UPGRADE</v>
          </cell>
          <cell r="AA2305" t="str">
            <v>X</v>
          </cell>
          <cell r="AB2305" t="str">
            <v>X</v>
          </cell>
          <cell r="AC2305" t="str">
            <v>X</v>
          </cell>
          <cell r="AD2305" t="str">
            <v>X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T2305">
            <v>0</v>
          </cell>
        </row>
        <row r="2306">
          <cell r="P2306" t="str">
            <v>3030</v>
          </cell>
          <cell r="X2306" t="str">
            <v>UPGRADE</v>
          </cell>
          <cell r="AB2306" t="str">
            <v>X</v>
          </cell>
          <cell r="AC2306" t="str">
            <v>X</v>
          </cell>
          <cell r="AM2306">
            <v>388410.75020000001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T2306">
            <v>194205.3751</v>
          </cell>
        </row>
        <row r="2307">
          <cell r="P2307" t="str">
            <v>3005</v>
          </cell>
          <cell r="X2307" t="str">
            <v>RENOVACIÓN</v>
          </cell>
          <cell r="AD2307" t="str">
            <v>X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T2307">
            <v>0</v>
          </cell>
        </row>
        <row r="2308">
          <cell r="P2308" t="str">
            <v>0008</v>
          </cell>
          <cell r="X2308" t="str">
            <v>N/A</v>
          </cell>
          <cell r="AE2308" t="str">
            <v>X</v>
          </cell>
          <cell r="AM2308">
            <v>0</v>
          </cell>
          <cell r="AN2308">
            <v>3938550</v>
          </cell>
          <cell r="AO2308">
            <v>0</v>
          </cell>
          <cell r="AP2308">
            <v>193600</v>
          </cell>
          <cell r="AQ2308">
            <v>0</v>
          </cell>
          <cell r="AT2308">
            <v>0</v>
          </cell>
        </row>
        <row r="2309">
          <cell r="P2309" t="str">
            <v>3005</v>
          </cell>
          <cell r="AA2309" t="str">
            <v>X</v>
          </cell>
          <cell r="AD2309" t="str">
            <v>X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T2309">
            <v>0</v>
          </cell>
        </row>
        <row r="2310">
          <cell r="P2310" t="str">
            <v>3008</v>
          </cell>
          <cell r="X2310" t="str">
            <v>UPGRADE</v>
          </cell>
          <cell r="AD2310" t="str">
            <v>X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T2310">
            <v>0</v>
          </cell>
        </row>
        <row r="2311">
          <cell r="P2311" t="str">
            <v>3033</v>
          </cell>
          <cell r="X2311" t="str">
            <v>RENOVACIÓN</v>
          </cell>
          <cell r="AD2311" t="str">
            <v>X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T2311">
            <v>0</v>
          </cell>
        </row>
        <row r="2312">
          <cell r="P2312" t="str">
            <v>3008</v>
          </cell>
          <cell r="X2312" t="str">
            <v>UPGRADE</v>
          </cell>
          <cell r="AD2312" t="str">
            <v>X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T2312">
            <v>0</v>
          </cell>
        </row>
        <row r="2313">
          <cell r="P2313" t="str">
            <v>0002</v>
          </cell>
          <cell r="X2313" t="str">
            <v>RENOVACIÓN</v>
          </cell>
          <cell r="AA2313" t="str">
            <v>X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T2313">
            <v>0</v>
          </cell>
        </row>
        <row r="2314">
          <cell r="P2314" t="str">
            <v>0002</v>
          </cell>
          <cell r="X2314" t="str">
            <v>UPGRADE</v>
          </cell>
          <cell r="AD2314" t="str">
            <v>X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T2314">
            <v>0</v>
          </cell>
        </row>
        <row r="2315">
          <cell r="P2315" t="str">
            <v>0002</v>
          </cell>
          <cell r="AC2315" t="str">
            <v>X</v>
          </cell>
          <cell r="AD2315" t="str">
            <v>X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T2315">
            <v>0</v>
          </cell>
        </row>
        <row r="2316">
          <cell r="P2316" t="str">
            <v>0002</v>
          </cell>
          <cell r="AC2316" t="str">
            <v>X</v>
          </cell>
          <cell r="AD2316" t="str">
            <v>X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T2316">
            <v>0</v>
          </cell>
        </row>
        <row r="2317">
          <cell r="P2317" t="str">
            <v>9012</v>
          </cell>
          <cell r="AA2317" t="str">
            <v>X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T2317">
            <v>0</v>
          </cell>
        </row>
        <row r="2318">
          <cell r="P2318" t="str">
            <v>4002</v>
          </cell>
          <cell r="X2318" t="str">
            <v>RENOVACIÓN</v>
          </cell>
          <cell r="AA2318" t="str">
            <v>X</v>
          </cell>
          <cell r="AM2318">
            <v>0</v>
          </cell>
          <cell r="AN2318">
            <v>15.088700000000001</v>
          </cell>
          <cell r="AO2318">
            <v>15.088700000000001</v>
          </cell>
          <cell r="AP2318">
            <v>15.088700000000001</v>
          </cell>
          <cell r="AQ2318">
            <v>15.088700000000001</v>
          </cell>
          <cell r="AT2318">
            <v>0</v>
          </cell>
        </row>
        <row r="2319">
          <cell r="P2319" t="str">
            <v>4055</v>
          </cell>
          <cell r="X2319" t="str">
            <v>RENOVACIÓN</v>
          </cell>
          <cell r="AC2319" t="str">
            <v>X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T2319">
            <v>0</v>
          </cell>
        </row>
        <row r="2320">
          <cell r="P2320" t="str">
            <v>4006</v>
          </cell>
          <cell r="X2320" t="str">
            <v>RENOVACIÓN</v>
          </cell>
          <cell r="AB2320" t="str">
            <v>X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T2320">
            <v>0</v>
          </cell>
        </row>
        <row r="2321">
          <cell r="P2321" t="str">
            <v>4002</v>
          </cell>
          <cell r="X2321" t="str">
            <v>RENOVACIÓN</v>
          </cell>
          <cell r="AA2321" t="str">
            <v>X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T2321">
            <v>0</v>
          </cell>
        </row>
        <row r="2322">
          <cell r="P2322" t="str">
            <v>4002</v>
          </cell>
          <cell r="X2322" t="str">
            <v>RENOVACIÓN</v>
          </cell>
          <cell r="AA2322" t="str">
            <v>X</v>
          </cell>
          <cell r="AM2322">
            <v>0</v>
          </cell>
          <cell r="AN2322">
            <v>190199.83042499999</v>
          </cell>
          <cell r="AO2322">
            <v>190199.83042499999</v>
          </cell>
          <cell r="AP2322">
            <v>190199.83042499999</v>
          </cell>
          <cell r="AQ2322">
            <v>190199.83042499999</v>
          </cell>
          <cell r="AT2322">
            <v>0</v>
          </cell>
        </row>
        <row r="2323">
          <cell r="P2323" t="str">
            <v>3004</v>
          </cell>
          <cell r="X2323" t="str">
            <v>RENOVACIÓN</v>
          </cell>
          <cell r="AA2323" t="str">
            <v>X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T2323">
            <v>0</v>
          </cell>
        </row>
        <row r="2324">
          <cell r="P2324" t="str">
            <v>9012</v>
          </cell>
          <cell r="X2324" t="str">
            <v>RENOVACIÓN</v>
          </cell>
          <cell r="AA2324" t="str">
            <v>X</v>
          </cell>
          <cell r="AM2324">
            <v>349710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T2324">
            <v>349710</v>
          </cell>
        </row>
        <row r="2325">
          <cell r="P2325" t="str">
            <v>3004</v>
          </cell>
          <cell r="X2325" t="str">
            <v>RENOVACIÓN</v>
          </cell>
          <cell r="AA2325" t="str">
            <v>X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T2325">
            <v>0</v>
          </cell>
        </row>
        <row r="2326">
          <cell r="P2326" t="str">
            <v>3004</v>
          </cell>
          <cell r="X2326" t="str">
            <v>RENOVACIÓN</v>
          </cell>
          <cell r="AA2326" t="str">
            <v>X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T2326">
            <v>0</v>
          </cell>
        </row>
        <row r="2327">
          <cell r="P2327" t="str">
            <v>3004</v>
          </cell>
          <cell r="X2327" t="str">
            <v>RENOVACIÓN</v>
          </cell>
          <cell r="AA2327" t="str">
            <v>X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T2327">
            <v>0</v>
          </cell>
        </row>
        <row r="2328">
          <cell r="P2328" t="str">
            <v>3004</v>
          </cell>
          <cell r="X2328" t="str">
            <v>RENOVACIÓN</v>
          </cell>
          <cell r="AA2328" t="str">
            <v>X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T2328">
            <v>0</v>
          </cell>
        </row>
        <row r="2329">
          <cell r="P2329" t="str">
            <v>3004</v>
          </cell>
          <cell r="X2329" t="str">
            <v>RENOVACIÓN</v>
          </cell>
          <cell r="AA2329" t="str">
            <v>X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T2329">
            <v>0</v>
          </cell>
        </row>
        <row r="2330">
          <cell r="P2330" t="str">
            <v>3004</v>
          </cell>
          <cell r="X2330" t="str">
            <v>RENOVACIÓN</v>
          </cell>
          <cell r="AA2330" t="str">
            <v>X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T2330">
            <v>0</v>
          </cell>
        </row>
        <row r="2331">
          <cell r="P2331" t="str">
            <v>3004</v>
          </cell>
          <cell r="X2331" t="str">
            <v>RENOVACIÓN</v>
          </cell>
          <cell r="AA2331" t="str">
            <v>X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T2331">
            <v>0</v>
          </cell>
        </row>
        <row r="2332">
          <cell r="P2332" t="str">
            <v>0010</v>
          </cell>
          <cell r="AE2332" t="str">
            <v>X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T2332">
            <v>0</v>
          </cell>
        </row>
        <row r="2333">
          <cell r="P2333" t="str">
            <v>0010</v>
          </cell>
          <cell r="AE2333" t="str">
            <v>X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T2333">
            <v>0</v>
          </cell>
        </row>
        <row r="2334">
          <cell r="P2334" t="str">
            <v>0010</v>
          </cell>
          <cell r="AE2334" t="str">
            <v>X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T2334">
            <v>0</v>
          </cell>
        </row>
        <row r="2335">
          <cell r="P2335" t="str">
            <v>4005</v>
          </cell>
          <cell r="X2335" t="str">
            <v>RENOVACIÓN</v>
          </cell>
          <cell r="AC2335" t="str">
            <v>X</v>
          </cell>
          <cell r="AM2335">
            <v>0</v>
          </cell>
          <cell r="AN2335">
            <v>612352.43189999997</v>
          </cell>
          <cell r="AO2335">
            <v>612352.43189999997</v>
          </cell>
          <cell r="AP2335">
            <v>612352.43189999997</v>
          </cell>
          <cell r="AQ2335">
            <v>612352.43189999997</v>
          </cell>
          <cell r="AT2335">
            <v>0</v>
          </cell>
        </row>
        <row r="2336">
          <cell r="P2336" t="str">
            <v>4011</v>
          </cell>
          <cell r="X2336" t="str">
            <v>RENOVACIÓN</v>
          </cell>
          <cell r="AA2336" t="str">
            <v>X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T2336">
            <v>0</v>
          </cell>
        </row>
        <row r="2337">
          <cell r="P2337" t="str">
            <v>9089</v>
          </cell>
          <cell r="X2337" t="str">
            <v>UPGRADE</v>
          </cell>
          <cell r="AB2337" t="str">
            <v>X</v>
          </cell>
          <cell r="AM2337">
            <v>722000.00000000047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T2337">
            <v>722000.00000000047</v>
          </cell>
        </row>
        <row r="2338">
          <cell r="P2338" t="str">
            <v>9013</v>
          </cell>
          <cell r="X2338" t="str">
            <v>RENOVACIÓN</v>
          </cell>
          <cell r="AD2338" t="str">
            <v>X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T2338">
            <v>0</v>
          </cell>
        </row>
        <row r="2339">
          <cell r="P2339" t="str">
            <v>9013</v>
          </cell>
          <cell r="X2339" t="str">
            <v>RENOVACIÓN</v>
          </cell>
          <cell r="AD2339" t="str">
            <v>X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T2339">
            <v>0</v>
          </cell>
        </row>
        <row r="2340">
          <cell r="P2340" t="str">
            <v>9013</v>
          </cell>
          <cell r="X2340" t="str">
            <v>RENOVACIÓN</v>
          </cell>
          <cell r="AD2340" t="str">
            <v>X</v>
          </cell>
          <cell r="AM2340">
            <v>0</v>
          </cell>
          <cell r="AN2340">
            <v>58460.363499999999</v>
          </cell>
          <cell r="AO2340">
            <v>58460.363499999999</v>
          </cell>
          <cell r="AP2340">
            <v>58460.363499999999</v>
          </cell>
          <cell r="AQ2340">
            <v>58460.363499999999</v>
          </cell>
          <cell r="AT2340">
            <v>0</v>
          </cell>
        </row>
        <row r="2341">
          <cell r="P2341" t="str">
            <v>4006</v>
          </cell>
          <cell r="X2341" t="str">
            <v>RENOVACIÓN</v>
          </cell>
          <cell r="AB2341" t="str">
            <v>X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T2341">
            <v>0</v>
          </cell>
        </row>
        <row r="2342">
          <cell r="P2342" t="str">
            <v>0001</v>
          </cell>
          <cell r="AC2342" t="str">
            <v>X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T2342">
            <v>0</v>
          </cell>
        </row>
        <row r="2343">
          <cell r="P2343" t="str">
            <v>9012</v>
          </cell>
          <cell r="X2343" t="str">
            <v>RENOVACIÓN</v>
          </cell>
          <cell r="AA2343" t="str">
            <v>X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T2343">
            <v>0</v>
          </cell>
        </row>
        <row r="2344">
          <cell r="P2344" t="str">
            <v>9012</v>
          </cell>
          <cell r="X2344" t="str">
            <v>RENOVACIÓN</v>
          </cell>
          <cell r="AA2344" t="str">
            <v>X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T2344">
            <v>0</v>
          </cell>
        </row>
        <row r="2345">
          <cell r="P2345" t="str">
            <v>9012</v>
          </cell>
          <cell r="X2345" t="str">
            <v>RENOVACIÓN</v>
          </cell>
          <cell r="AA2345" t="str">
            <v>X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T2345">
            <v>0</v>
          </cell>
        </row>
        <row r="2346">
          <cell r="P2346" t="str">
            <v>9013</v>
          </cell>
          <cell r="AD2346" t="str">
            <v>X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T2346">
            <v>0</v>
          </cell>
        </row>
        <row r="2347">
          <cell r="P2347" t="str">
            <v>4002</v>
          </cell>
          <cell r="X2347" t="str">
            <v>UPGRADE</v>
          </cell>
          <cell r="AA2347" t="str">
            <v>X</v>
          </cell>
          <cell r="AB2347" t="str">
            <v>X</v>
          </cell>
          <cell r="AC2347" t="str">
            <v>X</v>
          </cell>
          <cell r="AD2347" t="str">
            <v>X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T2347">
            <v>0</v>
          </cell>
        </row>
        <row r="2348">
          <cell r="P2348" t="str">
            <v>0008</v>
          </cell>
          <cell r="AE2348" t="str">
            <v>X</v>
          </cell>
          <cell r="AM2348">
            <v>0</v>
          </cell>
          <cell r="AN2348">
            <v>0</v>
          </cell>
          <cell r="AO2348">
            <v>0</v>
          </cell>
          <cell r="AP2348">
            <v>38658.568299999999</v>
          </cell>
          <cell r="AQ2348">
            <v>0</v>
          </cell>
          <cell r="AT2348">
            <v>0</v>
          </cell>
        </row>
        <row r="2349">
          <cell r="P2349" t="str">
            <v>0010</v>
          </cell>
          <cell r="AE2349" t="str">
            <v>X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T2349">
            <v>0</v>
          </cell>
        </row>
        <row r="2350">
          <cell r="P2350" t="str">
            <v>0010</v>
          </cell>
          <cell r="AE2350" t="str">
            <v>X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T2350">
            <v>0</v>
          </cell>
        </row>
        <row r="2351">
          <cell r="P2351" t="str">
            <v>0010</v>
          </cell>
          <cell r="AE2351" t="str">
            <v>X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T2351">
            <v>0</v>
          </cell>
        </row>
        <row r="2352">
          <cell r="P2352" t="str">
            <v>0010</v>
          </cell>
          <cell r="AE2352" t="str">
            <v>X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T2352">
            <v>0</v>
          </cell>
        </row>
        <row r="2353">
          <cell r="P2353" t="str">
            <v>0010</v>
          </cell>
          <cell r="AE2353" t="str">
            <v>X</v>
          </cell>
          <cell r="AM2353">
            <v>423500</v>
          </cell>
          <cell r="AN2353">
            <v>161858.07</v>
          </cell>
          <cell r="AO2353">
            <v>0</v>
          </cell>
          <cell r="AP2353">
            <v>0</v>
          </cell>
          <cell r="AQ2353">
            <v>0</v>
          </cell>
          <cell r="AT2353">
            <v>423500</v>
          </cell>
        </row>
        <row r="2354">
          <cell r="P2354" t="str">
            <v>9020</v>
          </cell>
          <cell r="AC2354" t="str">
            <v>X</v>
          </cell>
          <cell r="AM2354">
            <v>0</v>
          </cell>
          <cell r="AN2354">
            <v>13744.35975</v>
          </cell>
          <cell r="AO2354">
            <v>13744.35975</v>
          </cell>
          <cell r="AP2354">
            <v>13744.35975</v>
          </cell>
          <cell r="AQ2354">
            <v>13744.35975</v>
          </cell>
          <cell r="AT2354">
            <v>0</v>
          </cell>
        </row>
        <row r="2355">
          <cell r="P2355" t="str">
            <v>0008</v>
          </cell>
          <cell r="X2355" t="str">
            <v>N/A</v>
          </cell>
          <cell r="AE2355" t="str">
            <v>X</v>
          </cell>
          <cell r="AM2355">
            <v>0</v>
          </cell>
          <cell r="AN2355">
            <v>0</v>
          </cell>
          <cell r="AO2355">
            <v>0</v>
          </cell>
          <cell r="AP2355">
            <v>17371.679599999999</v>
          </cell>
          <cell r="AQ2355">
            <v>0</v>
          </cell>
          <cell r="AT2355">
            <v>0</v>
          </cell>
        </row>
        <row r="2356">
          <cell r="P2356" t="str">
            <v>0008</v>
          </cell>
          <cell r="X2356" t="str">
            <v>N/A</v>
          </cell>
          <cell r="AE2356" t="str">
            <v>X</v>
          </cell>
          <cell r="AM2356">
            <v>0</v>
          </cell>
          <cell r="AN2356">
            <v>0</v>
          </cell>
          <cell r="AO2356">
            <v>0</v>
          </cell>
          <cell r="AP2356">
            <v>4314.5091000000002</v>
          </cell>
          <cell r="AQ2356">
            <v>0</v>
          </cell>
          <cell r="AT2356">
            <v>0</v>
          </cell>
        </row>
        <row r="2357">
          <cell r="P2357" t="str">
            <v>9020</v>
          </cell>
          <cell r="AA2357" t="str">
            <v>X</v>
          </cell>
          <cell r="AM2357">
            <v>11210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T2357">
            <v>11210</v>
          </cell>
        </row>
        <row r="2358">
          <cell r="P2358" t="str">
            <v>9020</v>
          </cell>
          <cell r="AA2358" t="str">
            <v>X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T2358">
            <v>0</v>
          </cell>
        </row>
        <row r="2359">
          <cell r="P2359" t="str">
            <v>3007</v>
          </cell>
          <cell r="X2359" t="str">
            <v>N/A</v>
          </cell>
          <cell r="AA2359" t="str">
            <v>X</v>
          </cell>
          <cell r="AB2359" t="str">
            <v>X</v>
          </cell>
          <cell r="AC2359" t="str">
            <v>X</v>
          </cell>
          <cell r="AM2359">
            <v>0</v>
          </cell>
          <cell r="AN2359">
            <v>58231.25</v>
          </cell>
          <cell r="AO2359">
            <v>58231.25</v>
          </cell>
          <cell r="AP2359">
            <v>58231.25</v>
          </cell>
          <cell r="AQ2359">
            <v>58231.25</v>
          </cell>
          <cell r="AT2359">
            <v>0</v>
          </cell>
        </row>
        <row r="2360">
          <cell r="P2360" t="str">
            <v>9012</v>
          </cell>
          <cell r="X2360" t="str">
            <v>RENOVACIÓN</v>
          </cell>
          <cell r="AA2360" t="str">
            <v>X</v>
          </cell>
          <cell r="AB2360" t="str">
            <v>X</v>
          </cell>
          <cell r="AC2360" t="str">
            <v>X</v>
          </cell>
          <cell r="AD2360" t="str">
            <v>X</v>
          </cell>
          <cell r="AM2360">
            <v>179870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T2360">
            <v>44967.5</v>
          </cell>
        </row>
        <row r="2361">
          <cell r="P2361" t="str">
            <v>4003</v>
          </cell>
          <cell r="AE2361" t="str">
            <v>X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T2361">
            <v>0</v>
          </cell>
        </row>
        <row r="2362">
          <cell r="P2362" t="str">
            <v>3023</v>
          </cell>
          <cell r="AA2362" t="str">
            <v>X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T2362">
            <v>0</v>
          </cell>
        </row>
        <row r="2363">
          <cell r="P2363" t="str">
            <v>4005</v>
          </cell>
          <cell r="X2363" t="str">
            <v>RENOVACIÓN</v>
          </cell>
          <cell r="AC2363" t="str">
            <v>X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T2363">
            <v>0</v>
          </cell>
        </row>
        <row r="2364">
          <cell r="P2364" t="str">
            <v>9013</v>
          </cell>
          <cell r="AD2364" t="str">
            <v>X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T2364">
            <v>0</v>
          </cell>
        </row>
        <row r="2365">
          <cell r="P2365" t="str">
            <v>9020</v>
          </cell>
          <cell r="AA2365" t="str">
            <v>X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T2365">
            <v>0</v>
          </cell>
        </row>
        <row r="2366">
          <cell r="P2366" t="str">
            <v>9020</v>
          </cell>
          <cell r="AA2366" t="str">
            <v>X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T2366">
            <v>0</v>
          </cell>
        </row>
        <row r="2367">
          <cell r="P2367" t="str">
            <v>0003</v>
          </cell>
          <cell r="X2367" t="str">
            <v>RENOVACIÓN</v>
          </cell>
          <cell r="AA2367" t="str">
            <v>X</v>
          </cell>
          <cell r="AB2367" t="str">
            <v>X</v>
          </cell>
          <cell r="AC2367" t="str">
            <v>X</v>
          </cell>
          <cell r="AD2367" t="str">
            <v>X</v>
          </cell>
          <cell r="AE2367" t="str">
            <v>X</v>
          </cell>
          <cell r="AM2367">
            <v>0</v>
          </cell>
          <cell r="AN2367">
            <v>64182.998</v>
          </cell>
          <cell r="AO2367">
            <v>64182.998</v>
          </cell>
          <cell r="AP2367">
            <v>64182.998</v>
          </cell>
          <cell r="AQ2367">
            <v>64182.998</v>
          </cell>
          <cell r="AT2367">
            <v>0</v>
          </cell>
        </row>
        <row r="2368">
          <cell r="P2368" t="str">
            <v>4006</v>
          </cell>
          <cell r="X2368" t="str">
            <v>RENOVACIÓN</v>
          </cell>
          <cell r="AB2368" t="str">
            <v>X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T2368">
            <v>0</v>
          </cell>
        </row>
        <row r="2369">
          <cell r="P2369" t="str">
            <v>3032</v>
          </cell>
          <cell r="X2369" t="str">
            <v>RENOVACIÓN</v>
          </cell>
          <cell r="AB2369" t="str">
            <v>X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T2369">
            <v>0</v>
          </cell>
        </row>
        <row r="2370">
          <cell r="P2370" t="str">
            <v>4002</v>
          </cell>
          <cell r="X2370" t="str">
            <v>UPGRADE</v>
          </cell>
          <cell r="AE2370" t="str">
            <v>X</v>
          </cell>
          <cell r="AM2370">
            <v>0</v>
          </cell>
          <cell r="AN2370">
            <v>0.30249999999999999</v>
          </cell>
          <cell r="AO2370">
            <v>0.30249999999999999</v>
          </cell>
          <cell r="AP2370">
            <v>0.30249999999999999</v>
          </cell>
          <cell r="AQ2370">
            <v>0.30249999999999999</v>
          </cell>
          <cell r="AT2370">
            <v>0</v>
          </cell>
        </row>
        <row r="2371">
          <cell r="P2371" t="str">
            <v>4005</v>
          </cell>
          <cell r="X2371" t="str">
            <v>RENOVACIÓN</v>
          </cell>
          <cell r="AC2371" t="str">
            <v>X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T2371">
            <v>0</v>
          </cell>
        </row>
        <row r="2372">
          <cell r="P2372" t="str">
            <v>4040</v>
          </cell>
          <cell r="X2372" t="str">
            <v>N/A</v>
          </cell>
          <cell r="AE2372" t="str">
            <v>X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T2372">
            <v>0</v>
          </cell>
        </row>
        <row r="2373">
          <cell r="P2373" t="str">
            <v>3005</v>
          </cell>
          <cell r="X2373" t="str">
            <v>RENOVACIÓN</v>
          </cell>
          <cell r="AD2373" t="str">
            <v>X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T2373">
            <v>0</v>
          </cell>
        </row>
        <row r="2374">
          <cell r="P2374" t="str">
            <v>4005</v>
          </cell>
          <cell r="X2374" t="str">
            <v>UPGRADE</v>
          </cell>
          <cell r="AC2374" t="str">
            <v>X</v>
          </cell>
          <cell r="AM2374">
            <v>0</v>
          </cell>
          <cell r="AN2374">
            <v>1210000</v>
          </cell>
          <cell r="AO2374">
            <v>242000</v>
          </cell>
          <cell r="AP2374">
            <v>0</v>
          </cell>
          <cell r="AQ2374">
            <v>0</v>
          </cell>
          <cell r="AT2374">
            <v>0</v>
          </cell>
        </row>
        <row r="2375">
          <cell r="P2375" t="str">
            <v>4006</v>
          </cell>
          <cell r="X2375" t="str">
            <v>RENOVACIÓN</v>
          </cell>
          <cell r="AA2375" t="str">
            <v>X</v>
          </cell>
          <cell r="AB2375" t="str">
            <v>X</v>
          </cell>
          <cell r="AC2375" t="str">
            <v>X</v>
          </cell>
          <cell r="AD2375" t="str">
            <v>X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T2375">
            <v>0</v>
          </cell>
        </row>
        <row r="2376">
          <cell r="P2376" t="str">
            <v>0005</v>
          </cell>
          <cell r="X2376" t="str">
            <v>N/A</v>
          </cell>
          <cell r="AA2376" t="str">
            <v>X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T2376">
            <v>0</v>
          </cell>
        </row>
        <row r="2377">
          <cell r="P2377" t="str">
            <v>4009</v>
          </cell>
          <cell r="X2377" t="str">
            <v>RENOVACIÓN</v>
          </cell>
          <cell r="AB2377" t="str">
            <v>X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T2377">
            <v>0</v>
          </cell>
        </row>
        <row r="2378">
          <cell r="P2378" t="str">
            <v>4002</v>
          </cell>
          <cell r="X2378" t="str">
            <v>RENOVACIÓN</v>
          </cell>
          <cell r="AD2378" t="str">
            <v>X</v>
          </cell>
          <cell r="AM2378">
            <v>0</v>
          </cell>
          <cell r="AN2378">
            <v>340431.96632499999</v>
          </cell>
          <cell r="AO2378">
            <v>340431.96632499999</v>
          </cell>
          <cell r="AP2378">
            <v>340431.96632499999</v>
          </cell>
          <cell r="AQ2378">
            <v>340431.96632499999</v>
          </cell>
          <cell r="AT2378">
            <v>0</v>
          </cell>
        </row>
        <row r="2379">
          <cell r="P2379" t="str">
            <v>9013</v>
          </cell>
          <cell r="X2379" t="str">
            <v>RENOVACIÓN</v>
          </cell>
          <cell r="AD2379" t="str">
            <v>X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T2379">
            <v>0</v>
          </cell>
        </row>
        <row r="2380">
          <cell r="P2380" t="str">
            <v>9013</v>
          </cell>
          <cell r="X2380" t="str">
            <v>RENOVACIÓN</v>
          </cell>
          <cell r="AD2380" t="str">
            <v>X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T2380">
            <v>0</v>
          </cell>
        </row>
        <row r="2381">
          <cell r="P2381" t="str">
            <v>9012</v>
          </cell>
          <cell r="X2381" t="str">
            <v>RENOVACIÓN</v>
          </cell>
          <cell r="AA2381" t="str">
            <v>X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T2381">
            <v>0</v>
          </cell>
        </row>
        <row r="2382">
          <cell r="P2382" t="str">
            <v>3004</v>
          </cell>
          <cell r="X2382" t="str">
            <v>RENOVACIÓN</v>
          </cell>
          <cell r="AA2382" t="str">
            <v>X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T2382">
            <v>0</v>
          </cell>
        </row>
        <row r="2383">
          <cell r="P2383" t="str">
            <v>0001</v>
          </cell>
          <cell r="AA2383" t="str">
            <v>X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T2383">
            <v>0</v>
          </cell>
        </row>
        <row r="2384">
          <cell r="P2384" t="str">
            <v>0001</v>
          </cell>
          <cell r="AA2384" t="str">
            <v>X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T2384">
            <v>0</v>
          </cell>
        </row>
        <row r="2385">
          <cell r="P2385" t="str">
            <v>9020</v>
          </cell>
          <cell r="X2385" t="str">
            <v>UPGRADE</v>
          </cell>
          <cell r="AA2385" t="str">
            <v>X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T2385">
            <v>0</v>
          </cell>
        </row>
        <row r="2386">
          <cell r="P2386" t="str">
            <v>0003</v>
          </cell>
          <cell r="X2386" t="str">
            <v>UPGRADE</v>
          </cell>
          <cell r="AA2386" t="str">
            <v>X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T2386">
            <v>0</v>
          </cell>
        </row>
        <row r="2387">
          <cell r="P2387" t="str">
            <v>9020</v>
          </cell>
          <cell r="X2387" t="str">
            <v>UPGRADE</v>
          </cell>
          <cell r="AA2387" t="str">
            <v>X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T2387">
            <v>0</v>
          </cell>
        </row>
        <row r="2388">
          <cell r="P2388" t="str">
            <v>0003</v>
          </cell>
          <cell r="X2388" t="str">
            <v>RENOVACIÓN</v>
          </cell>
          <cell r="AA2388" t="str">
            <v>X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T2388">
            <v>0</v>
          </cell>
        </row>
        <row r="2389">
          <cell r="P2389" t="str">
            <v>4002</v>
          </cell>
          <cell r="X2389" t="str">
            <v>UPGRADE</v>
          </cell>
          <cell r="AA2389" t="str">
            <v>X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T2389">
            <v>0</v>
          </cell>
        </row>
        <row r="2390">
          <cell r="P2390" t="str">
            <v>9020</v>
          </cell>
          <cell r="X2390" t="str">
            <v>UPGRADE</v>
          </cell>
          <cell r="AA2390" t="str">
            <v>X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T2390">
            <v>0</v>
          </cell>
        </row>
        <row r="2391">
          <cell r="P2391" t="str">
            <v>0003</v>
          </cell>
          <cell r="X2391" t="str">
            <v>UPGRADE</v>
          </cell>
          <cell r="AA2391" t="str">
            <v>X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T2391">
            <v>0</v>
          </cell>
        </row>
        <row r="2392">
          <cell r="P2392" t="str">
            <v>3009</v>
          </cell>
          <cell r="X2392" t="str">
            <v>UPGRADE</v>
          </cell>
          <cell r="AA2392" t="str">
            <v>X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T2392">
            <v>0</v>
          </cell>
        </row>
        <row r="2393">
          <cell r="P2393" t="str">
            <v>9020</v>
          </cell>
          <cell r="X2393" t="str">
            <v>UPGRADE</v>
          </cell>
          <cell r="AA2393" t="str">
            <v>X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T2393">
            <v>0</v>
          </cell>
        </row>
        <row r="2394">
          <cell r="P2394" t="str">
            <v>9020</v>
          </cell>
          <cell r="X2394" t="str">
            <v>UPGRADE</v>
          </cell>
          <cell r="AA2394" t="str">
            <v>X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T2394">
            <v>0</v>
          </cell>
        </row>
        <row r="2395">
          <cell r="P2395" t="str">
            <v>9020</v>
          </cell>
          <cell r="X2395" t="str">
            <v>UPGRADE</v>
          </cell>
          <cell r="AA2395" t="str">
            <v>X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T2395">
            <v>0</v>
          </cell>
        </row>
        <row r="2396">
          <cell r="P2396" t="str">
            <v>4069</v>
          </cell>
          <cell r="X2396" t="str">
            <v>UPGRADE</v>
          </cell>
          <cell r="AA2396" t="str">
            <v>X</v>
          </cell>
          <cell r="AM2396">
            <v>24993000</v>
          </cell>
          <cell r="AN2396">
            <v>20882000</v>
          </cell>
          <cell r="AO2396">
            <v>31862894.990000002</v>
          </cell>
          <cell r="AP2396">
            <v>6000000</v>
          </cell>
          <cell r="AQ2396">
            <v>0</v>
          </cell>
          <cell r="AT2396">
            <v>24993000</v>
          </cell>
        </row>
        <row r="2397">
          <cell r="P2397" t="str">
            <v>0008</v>
          </cell>
          <cell r="X2397" t="str">
            <v>N/A</v>
          </cell>
          <cell r="AE2397" t="str">
            <v>X</v>
          </cell>
          <cell r="AM2397">
            <v>0</v>
          </cell>
          <cell r="AN2397">
            <v>0</v>
          </cell>
          <cell r="AO2397">
            <v>0</v>
          </cell>
          <cell r="AP2397">
            <v>4895.0550000000003</v>
          </cell>
          <cell r="AQ2397">
            <v>0</v>
          </cell>
          <cell r="AT2397">
            <v>0</v>
          </cell>
        </row>
        <row r="2398">
          <cell r="P2398" t="str">
            <v>4085</v>
          </cell>
          <cell r="X2398" t="str">
            <v>RENOVACIÓN</v>
          </cell>
          <cell r="AD2398" t="str">
            <v>X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T2398">
            <v>0</v>
          </cell>
        </row>
        <row r="2399">
          <cell r="P2399" t="str">
            <v>3008</v>
          </cell>
          <cell r="X2399" t="str">
            <v>N/A</v>
          </cell>
          <cell r="AA2399" t="str">
            <v>X</v>
          </cell>
          <cell r="AB2399" t="str">
            <v>X</v>
          </cell>
          <cell r="AC2399" t="str">
            <v>X</v>
          </cell>
          <cell r="AD2399" t="str">
            <v>X</v>
          </cell>
          <cell r="AM2399">
            <v>0</v>
          </cell>
          <cell r="AN2399">
            <v>558166.18770000001</v>
          </cell>
          <cell r="AO2399">
            <v>558166.18770000001</v>
          </cell>
          <cell r="AP2399">
            <v>558166.18770000001</v>
          </cell>
          <cell r="AQ2399">
            <v>558166.18770000001</v>
          </cell>
          <cell r="AT2399">
            <v>0</v>
          </cell>
        </row>
        <row r="2400">
          <cell r="P2400" t="str">
            <v>4040</v>
          </cell>
          <cell r="AB2400" t="str">
            <v>X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T2400">
            <v>0</v>
          </cell>
        </row>
        <row r="2401">
          <cell r="P2401" t="str">
            <v>4085</v>
          </cell>
          <cell r="X2401" t="str">
            <v>RENOVACIÓN</v>
          </cell>
          <cell r="AD2401" t="str">
            <v>X</v>
          </cell>
          <cell r="AM2401">
            <v>907500</v>
          </cell>
          <cell r="AN2401">
            <v>1815000</v>
          </cell>
          <cell r="AO2401">
            <v>60500</v>
          </cell>
          <cell r="AP2401">
            <v>0</v>
          </cell>
          <cell r="AQ2401">
            <v>0</v>
          </cell>
          <cell r="AT2401">
            <v>907500</v>
          </cell>
        </row>
        <row r="2402">
          <cell r="P2402" t="str">
            <v>8000</v>
          </cell>
          <cell r="X2402" t="str">
            <v>UPGRADE</v>
          </cell>
          <cell r="AA2402" t="str">
            <v>X</v>
          </cell>
          <cell r="AM2402">
            <v>0</v>
          </cell>
          <cell r="AN2402">
            <v>983730</v>
          </cell>
          <cell r="AO2402">
            <v>983730</v>
          </cell>
          <cell r="AP2402">
            <v>983730</v>
          </cell>
          <cell r="AQ2402">
            <v>983730</v>
          </cell>
          <cell r="AT2402">
            <v>0</v>
          </cell>
        </row>
        <row r="2403">
          <cell r="P2403" t="str">
            <v>4002</v>
          </cell>
          <cell r="X2403" t="str">
            <v>N/A</v>
          </cell>
          <cell r="AA2403" t="str">
            <v>X</v>
          </cell>
          <cell r="AB2403" t="str">
            <v>X</v>
          </cell>
          <cell r="AC2403" t="str">
            <v>X</v>
          </cell>
          <cell r="AD2403" t="str">
            <v>X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T2403">
            <v>0</v>
          </cell>
        </row>
        <row r="2404">
          <cell r="P2404" t="str">
            <v>9012</v>
          </cell>
          <cell r="X2404" t="str">
            <v>RENOVACIÓN</v>
          </cell>
          <cell r="AA2404" t="str">
            <v>X</v>
          </cell>
          <cell r="AB2404" t="str">
            <v>X</v>
          </cell>
          <cell r="AC2404" t="str">
            <v>X</v>
          </cell>
          <cell r="AD2404" t="str">
            <v>X</v>
          </cell>
          <cell r="AM2404">
            <v>9680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T2404">
            <v>2420</v>
          </cell>
        </row>
        <row r="2405">
          <cell r="P2405" t="str">
            <v>4001</v>
          </cell>
          <cell r="X2405" t="str">
            <v>RENOVACIÓN</v>
          </cell>
          <cell r="AA2405" t="str">
            <v>X</v>
          </cell>
          <cell r="AB2405" t="str">
            <v>X</v>
          </cell>
          <cell r="AC2405" t="str">
            <v>X</v>
          </cell>
          <cell r="AD2405" t="str">
            <v>X</v>
          </cell>
          <cell r="AM2405">
            <v>174264.19999999998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T2405">
            <v>43566.049999999996</v>
          </cell>
        </row>
        <row r="2406">
          <cell r="P2406" t="str">
            <v>3014</v>
          </cell>
          <cell r="X2406" t="str">
            <v>RENOVACIÓN</v>
          </cell>
          <cell r="AA2406" t="str">
            <v>X</v>
          </cell>
          <cell r="AB2406" t="str">
            <v>X</v>
          </cell>
          <cell r="AC2406" t="str">
            <v>X</v>
          </cell>
          <cell r="AD2406" t="str">
            <v>X</v>
          </cell>
          <cell r="AM2406">
            <v>125240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T2406">
            <v>31310</v>
          </cell>
        </row>
        <row r="2407">
          <cell r="P2407" t="str">
            <v>9012</v>
          </cell>
          <cell r="X2407" t="str">
            <v>RENOVACIÓN</v>
          </cell>
          <cell r="AA2407" t="str">
            <v>X</v>
          </cell>
          <cell r="AB2407" t="str">
            <v>X</v>
          </cell>
          <cell r="AC2407" t="str">
            <v>X</v>
          </cell>
          <cell r="AD2407" t="str">
            <v>X</v>
          </cell>
          <cell r="AM2407">
            <v>25050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T2407">
            <v>6262.5</v>
          </cell>
        </row>
        <row r="2408">
          <cell r="P2408" t="str">
            <v>9012</v>
          </cell>
          <cell r="X2408" t="str">
            <v>RENOVACIÓN</v>
          </cell>
          <cell r="AA2408" t="str">
            <v>X</v>
          </cell>
          <cell r="AB2408" t="str">
            <v>X</v>
          </cell>
          <cell r="AC2408" t="str">
            <v>X</v>
          </cell>
          <cell r="AD2408" t="str">
            <v>X</v>
          </cell>
          <cell r="AM2408">
            <v>162240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T2408">
            <v>40560</v>
          </cell>
        </row>
        <row r="2409">
          <cell r="P2409" t="str">
            <v>3014</v>
          </cell>
          <cell r="X2409" t="str">
            <v>RENOVACIÓN</v>
          </cell>
          <cell r="AA2409" t="str">
            <v>X</v>
          </cell>
          <cell r="AB2409" t="str">
            <v>X</v>
          </cell>
          <cell r="AC2409" t="str">
            <v>X</v>
          </cell>
          <cell r="AD2409" t="str">
            <v>X</v>
          </cell>
          <cell r="AM2409">
            <v>0</v>
          </cell>
          <cell r="AN2409">
            <v>81675</v>
          </cell>
          <cell r="AO2409">
            <v>81675</v>
          </cell>
          <cell r="AP2409">
            <v>81675</v>
          </cell>
          <cell r="AQ2409">
            <v>81675</v>
          </cell>
          <cell r="AT2409">
            <v>0</v>
          </cell>
        </row>
        <row r="2410">
          <cell r="P2410" t="str">
            <v>9012</v>
          </cell>
          <cell r="X2410" t="str">
            <v>RENOVACIÓN</v>
          </cell>
          <cell r="AA2410" t="str">
            <v>X</v>
          </cell>
          <cell r="AB2410" t="str">
            <v>X</v>
          </cell>
          <cell r="AC2410" t="str">
            <v>X</v>
          </cell>
          <cell r="AD2410" t="str">
            <v>X</v>
          </cell>
          <cell r="AM2410">
            <v>396540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T2410">
            <v>99135</v>
          </cell>
        </row>
        <row r="2411">
          <cell r="P2411" t="str">
            <v>9005</v>
          </cell>
          <cell r="AD2411" t="str">
            <v>X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T2411">
            <v>0</v>
          </cell>
        </row>
        <row r="2412">
          <cell r="P2412" t="str">
            <v>9005</v>
          </cell>
          <cell r="AD2412" t="str">
            <v>X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T2412">
            <v>0</v>
          </cell>
        </row>
        <row r="2413">
          <cell r="P2413" t="str">
            <v>3019</v>
          </cell>
          <cell r="X2413" t="str">
            <v>RENOVACIÓN</v>
          </cell>
          <cell r="AA2413" t="str">
            <v>X</v>
          </cell>
          <cell r="AB2413" t="str">
            <v>X</v>
          </cell>
          <cell r="AC2413" t="str">
            <v>X</v>
          </cell>
          <cell r="AD2413" t="str">
            <v>X</v>
          </cell>
          <cell r="AE2413" t="str">
            <v>X</v>
          </cell>
          <cell r="AM2413">
            <v>45750</v>
          </cell>
          <cell r="AN2413">
            <v>19057.5</v>
          </cell>
          <cell r="AO2413">
            <v>0</v>
          </cell>
          <cell r="AP2413">
            <v>0</v>
          </cell>
          <cell r="AQ2413">
            <v>0</v>
          </cell>
          <cell r="AT2413">
            <v>9150</v>
          </cell>
        </row>
        <row r="2414">
          <cell r="P2414" t="str">
            <v>0003</v>
          </cell>
          <cell r="X2414" t="str">
            <v>N/A</v>
          </cell>
          <cell r="AA2414" t="str">
            <v>X</v>
          </cell>
          <cell r="AB2414" t="str">
            <v>X</v>
          </cell>
          <cell r="AC2414" t="str">
            <v>X</v>
          </cell>
          <cell r="AD2414" t="str">
            <v>X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T2414">
            <v>0</v>
          </cell>
        </row>
        <row r="2415">
          <cell r="P2415" t="str">
            <v>9020</v>
          </cell>
          <cell r="AA2415" t="str">
            <v>X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T2415">
            <v>0</v>
          </cell>
        </row>
        <row r="2416">
          <cell r="P2416" t="str">
            <v>9020</v>
          </cell>
          <cell r="AA2416" t="str">
            <v>X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T2416">
            <v>0</v>
          </cell>
        </row>
        <row r="2417">
          <cell r="P2417" t="str">
            <v>9020</v>
          </cell>
          <cell r="AA2417" t="str">
            <v>X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T2417">
            <v>0</v>
          </cell>
        </row>
        <row r="2418">
          <cell r="P2418" t="str">
            <v>9020</v>
          </cell>
          <cell r="AA2418" t="str">
            <v>X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T2418">
            <v>0</v>
          </cell>
        </row>
        <row r="2419">
          <cell r="P2419" t="str">
            <v>9020</v>
          </cell>
          <cell r="AA2419" t="str">
            <v>X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T2419">
            <v>0</v>
          </cell>
        </row>
        <row r="2420">
          <cell r="P2420" t="str">
            <v>9020</v>
          </cell>
          <cell r="AA2420" t="str">
            <v>X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T2420">
            <v>0</v>
          </cell>
        </row>
        <row r="2421">
          <cell r="P2421" t="str">
            <v>0010</v>
          </cell>
          <cell r="AE2421" t="str">
            <v>X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T2421">
            <v>0</v>
          </cell>
        </row>
        <row r="2422">
          <cell r="P2422" t="str">
            <v>4002</v>
          </cell>
          <cell r="X2422" t="str">
            <v>UPGRADE</v>
          </cell>
          <cell r="AA2422" t="str">
            <v>X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T2422">
            <v>0</v>
          </cell>
        </row>
        <row r="2423">
          <cell r="P2423" t="str">
            <v>4002</v>
          </cell>
          <cell r="X2423" t="str">
            <v>UPGRADE</v>
          </cell>
          <cell r="AA2423" t="str">
            <v>X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T2423">
            <v>0</v>
          </cell>
        </row>
        <row r="2424">
          <cell r="P2424" t="str">
            <v>4002</v>
          </cell>
          <cell r="X2424" t="str">
            <v>UPGRADE</v>
          </cell>
          <cell r="AC2424" t="str">
            <v>X</v>
          </cell>
          <cell r="AM2424">
            <v>297108.84499999997</v>
          </cell>
          <cell r="AN2424">
            <v>297108.84499999997</v>
          </cell>
          <cell r="AO2424">
            <v>0</v>
          </cell>
          <cell r="AP2424">
            <v>0</v>
          </cell>
          <cell r="AQ2424">
            <v>0</v>
          </cell>
          <cell r="AT2424">
            <v>297108.84499999997</v>
          </cell>
        </row>
        <row r="2425">
          <cell r="P2425" t="str">
            <v>4002</v>
          </cell>
          <cell r="X2425" t="str">
            <v>UPGRADE</v>
          </cell>
          <cell r="AC2425" t="str">
            <v>X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T2425">
            <v>0</v>
          </cell>
        </row>
        <row r="2426">
          <cell r="P2426" t="str">
            <v>0002</v>
          </cell>
          <cell r="AC2426" t="str">
            <v>X</v>
          </cell>
          <cell r="AD2426" t="str">
            <v>X</v>
          </cell>
          <cell r="AM2426">
            <v>300927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T2426">
            <v>150463.5</v>
          </cell>
        </row>
        <row r="2427">
          <cell r="P2427" t="str">
            <v>3014</v>
          </cell>
          <cell r="X2427" t="str">
            <v>UPGRADE</v>
          </cell>
          <cell r="AA2427" t="str">
            <v>X</v>
          </cell>
          <cell r="AM2427">
            <v>411400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T2427">
            <v>411400</v>
          </cell>
        </row>
        <row r="2428">
          <cell r="P2428" t="str">
            <v>0003</v>
          </cell>
          <cell r="X2428" t="str">
            <v>RENOVACIÓN</v>
          </cell>
          <cell r="AA2428" t="str">
            <v>X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T2428">
            <v>0</v>
          </cell>
        </row>
        <row r="2429">
          <cell r="P2429" t="str">
            <v>0003</v>
          </cell>
          <cell r="X2429" t="str">
            <v>RENOVACIÓN</v>
          </cell>
          <cell r="AA2429" t="str">
            <v>X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T2429">
            <v>0</v>
          </cell>
        </row>
        <row r="2430">
          <cell r="P2430" t="str">
            <v>3021</v>
          </cell>
          <cell r="X2430" t="str">
            <v>UPGRADE</v>
          </cell>
          <cell r="AD2430" t="str">
            <v>X</v>
          </cell>
          <cell r="AM2430">
            <v>4543870</v>
          </cell>
          <cell r="AN2430">
            <v>6452283.2999999998</v>
          </cell>
          <cell r="AO2430">
            <v>0</v>
          </cell>
          <cell r="AP2430">
            <v>0</v>
          </cell>
          <cell r="AQ2430">
            <v>0</v>
          </cell>
          <cell r="AT2430">
            <v>4543870</v>
          </cell>
        </row>
        <row r="2431">
          <cell r="P2431" t="str">
            <v>3021</v>
          </cell>
          <cell r="X2431" t="str">
            <v>UPGRADE</v>
          </cell>
          <cell r="AD2431" t="str">
            <v>X</v>
          </cell>
          <cell r="AM2431">
            <v>2136960</v>
          </cell>
          <cell r="AN2431">
            <v>448761.59999999998</v>
          </cell>
          <cell r="AO2431">
            <v>0</v>
          </cell>
          <cell r="AP2431">
            <v>0</v>
          </cell>
          <cell r="AQ2431">
            <v>0</v>
          </cell>
          <cell r="AT2431">
            <v>2136960</v>
          </cell>
        </row>
        <row r="2432">
          <cell r="P2432" t="str">
            <v>3007</v>
          </cell>
          <cell r="X2432" t="str">
            <v>UPGRADE</v>
          </cell>
          <cell r="AE2432" t="str">
            <v>X</v>
          </cell>
          <cell r="AM2432">
            <v>199650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T2432">
            <v>199650</v>
          </cell>
        </row>
        <row r="2433">
          <cell r="P2433" t="str">
            <v>3014</v>
          </cell>
          <cell r="X2433" t="str">
            <v>UPGRADE</v>
          </cell>
          <cell r="AD2433" t="str">
            <v>X</v>
          </cell>
          <cell r="AN2433">
            <v>9353009.5999999996</v>
          </cell>
          <cell r="AO2433">
            <v>1039220.6</v>
          </cell>
          <cell r="AP2433">
            <v>0</v>
          </cell>
          <cell r="AQ2433">
            <v>0</v>
          </cell>
          <cell r="AT2433">
            <v>0</v>
          </cell>
        </row>
        <row r="2434">
          <cell r="P2434" t="str">
            <v>4002</v>
          </cell>
          <cell r="X2434" t="str">
            <v>RENOVACIÓN</v>
          </cell>
          <cell r="AD2434" t="str">
            <v>X</v>
          </cell>
          <cell r="AM2434">
            <v>3159007.5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T2434">
            <v>3159007.5</v>
          </cell>
        </row>
        <row r="2435">
          <cell r="P2435" t="str">
            <v>4006</v>
          </cell>
          <cell r="X2435" t="str">
            <v>RENOVACIÓN</v>
          </cell>
          <cell r="AB2435" t="str">
            <v>X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T2435">
            <v>0</v>
          </cell>
        </row>
        <row r="2436">
          <cell r="P2436" t="str">
            <v>4006</v>
          </cell>
          <cell r="X2436" t="str">
            <v>RENOVACIÓN</v>
          </cell>
          <cell r="AB2436" t="str">
            <v>X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T2436">
            <v>0</v>
          </cell>
        </row>
        <row r="2437">
          <cell r="P2437" t="str">
            <v>9020</v>
          </cell>
          <cell r="AA2437" t="str">
            <v>X</v>
          </cell>
          <cell r="AB2437" t="str">
            <v>X</v>
          </cell>
          <cell r="AC2437" t="str">
            <v>X</v>
          </cell>
          <cell r="AD2437" t="str">
            <v>X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T2437">
            <v>0</v>
          </cell>
        </row>
        <row r="2438">
          <cell r="P2438" t="str">
            <v>9020</v>
          </cell>
          <cell r="AA2438" t="str">
            <v>X</v>
          </cell>
          <cell r="AB2438" t="str">
            <v>X</v>
          </cell>
          <cell r="AC2438" t="str">
            <v>X</v>
          </cell>
          <cell r="AD2438" t="str">
            <v>X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T2438">
            <v>0</v>
          </cell>
        </row>
        <row r="2439">
          <cell r="P2439" t="str">
            <v>9020</v>
          </cell>
          <cell r="AA2439" t="str">
            <v>X</v>
          </cell>
          <cell r="AB2439" t="str">
            <v>X</v>
          </cell>
          <cell r="AC2439" t="str">
            <v>X</v>
          </cell>
          <cell r="AD2439" t="str">
            <v>X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T2439">
            <v>0</v>
          </cell>
        </row>
        <row r="2440">
          <cell r="P2440" t="str">
            <v>9020</v>
          </cell>
          <cell r="AA2440" t="str">
            <v>X</v>
          </cell>
          <cell r="AB2440" t="str">
            <v>X</v>
          </cell>
          <cell r="AC2440" t="str">
            <v>X</v>
          </cell>
          <cell r="AD2440" t="str">
            <v>X</v>
          </cell>
          <cell r="AE2440" t="str">
            <v>X</v>
          </cell>
          <cell r="AM2440">
            <v>132653.70360000001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T2440">
            <v>26530.740720000002</v>
          </cell>
        </row>
        <row r="2441">
          <cell r="P2441" t="str">
            <v>4003</v>
          </cell>
          <cell r="AA2441" t="str">
            <v>X</v>
          </cell>
          <cell r="AD2441" t="str">
            <v>X</v>
          </cell>
          <cell r="AM2441">
            <v>1195570</v>
          </cell>
          <cell r="AN2441">
            <v>1624000</v>
          </cell>
          <cell r="AO2441">
            <v>0</v>
          </cell>
          <cell r="AP2441">
            <v>0</v>
          </cell>
          <cell r="AQ2441">
            <v>0</v>
          </cell>
          <cell r="AT2441">
            <v>597785</v>
          </cell>
        </row>
        <row r="2442">
          <cell r="P2442" t="str">
            <v>9020</v>
          </cell>
          <cell r="AA2442" t="str">
            <v>X</v>
          </cell>
          <cell r="AB2442" t="str">
            <v>X</v>
          </cell>
          <cell r="AC2442" t="str">
            <v>X</v>
          </cell>
          <cell r="AD2442" t="str">
            <v>X</v>
          </cell>
          <cell r="AE2442" t="str">
            <v>X</v>
          </cell>
          <cell r="AM2442">
            <v>104360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T2442">
            <v>20872</v>
          </cell>
        </row>
        <row r="2443">
          <cell r="P2443" t="str">
            <v>9020</v>
          </cell>
          <cell r="AA2443" t="str">
            <v>X</v>
          </cell>
          <cell r="AB2443" t="str">
            <v>X</v>
          </cell>
          <cell r="AC2443" t="str">
            <v>X</v>
          </cell>
          <cell r="AD2443" t="str">
            <v>X</v>
          </cell>
          <cell r="AE2443" t="str">
            <v>X</v>
          </cell>
          <cell r="AM2443">
            <v>258800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T2443">
            <v>51760</v>
          </cell>
        </row>
        <row r="2444">
          <cell r="P2444" t="str">
            <v>9020</v>
          </cell>
          <cell r="AA2444" t="str">
            <v>X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T2444">
            <v>0</v>
          </cell>
        </row>
        <row r="2445">
          <cell r="P2445" t="str">
            <v>9020</v>
          </cell>
          <cell r="AA2445" t="str">
            <v>X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T2445">
            <v>0</v>
          </cell>
        </row>
        <row r="2446">
          <cell r="P2446" t="str">
            <v>9020</v>
          </cell>
          <cell r="AA2446" t="str">
            <v>X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T2446">
            <v>0</v>
          </cell>
        </row>
        <row r="2447">
          <cell r="P2447" t="str">
            <v>9020</v>
          </cell>
          <cell r="AA2447" t="str">
            <v>X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T2447">
            <v>0</v>
          </cell>
        </row>
        <row r="2448">
          <cell r="P2448" t="str">
            <v>9020</v>
          </cell>
          <cell r="AA2448" t="str">
            <v>X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T2448">
            <v>0</v>
          </cell>
        </row>
        <row r="2449">
          <cell r="P2449" t="str">
            <v>9020</v>
          </cell>
          <cell r="AA2449" t="str">
            <v>X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T2449">
            <v>0</v>
          </cell>
        </row>
        <row r="2450">
          <cell r="P2450" t="str">
            <v>4002</v>
          </cell>
          <cell r="X2450" t="str">
            <v>N/A</v>
          </cell>
          <cell r="AA2450" t="str">
            <v>X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T2450">
            <v>0</v>
          </cell>
        </row>
        <row r="2451">
          <cell r="P2451" t="str">
            <v>4002</v>
          </cell>
          <cell r="X2451" t="str">
            <v>N/A</v>
          </cell>
          <cell r="AA2451" t="str">
            <v>X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T2451">
            <v>0</v>
          </cell>
        </row>
        <row r="2452">
          <cell r="P2452" t="str">
            <v>9042</v>
          </cell>
          <cell r="X2452" t="str">
            <v>UPGRADE</v>
          </cell>
          <cell r="AA2452" t="str">
            <v>X</v>
          </cell>
          <cell r="AM2452">
            <v>605000</v>
          </cell>
          <cell r="AN2452">
            <v>85971.709999999992</v>
          </cell>
          <cell r="AO2452">
            <v>0</v>
          </cell>
          <cell r="AP2452">
            <v>0</v>
          </cell>
          <cell r="AQ2452">
            <v>0</v>
          </cell>
          <cell r="AT2452">
            <v>605000</v>
          </cell>
        </row>
        <row r="2453">
          <cell r="P2453" t="str">
            <v>9020</v>
          </cell>
          <cell r="AA2453" t="str">
            <v>X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T2453">
            <v>0</v>
          </cell>
        </row>
        <row r="2454">
          <cell r="P2454" t="str">
            <v>9020</v>
          </cell>
          <cell r="AA2454" t="str">
            <v>X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T2454">
            <v>0</v>
          </cell>
        </row>
        <row r="2455">
          <cell r="P2455" t="str">
            <v>9020</v>
          </cell>
          <cell r="AA2455" t="str">
            <v>X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T2455">
            <v>0</v>
          </cell>
        </row>
        <row r="2456">
          <cell r="P2456" t="str">
            <v>9020</v>
          </cell>
          <cell r="AA2456" t="str">
            <v>X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T2456">
            <v>0</v>
          </cell>
        </row>
        <row r="2457">
          <cell r="P2457" t="str">
            <v>9020</v>
          </cell>
          <cell r="AA2457" t="str">
            <v>X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T2457">
            <v>0</v>
          </cell>
        </row>
        <row r="2458">
          <cell r="P2458" t="str">
            <v>9020</v>
          </cell>
          <cell r="AA2458" t="str">
            <v>X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T2458">
            <v>0</v>
          </cell>
        </row>
        <row r="2459">
          <cell r="P2459" t="str">
            <v>9020</v>
          </cell>
          <cell r="AA2459" t="str">
            <v>X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T2459">
            <v>0</v>
          </cell>
        </row>
        <row r="2460">
          <cell r="P2460" t="str">
            <v>9020</v>
          </cell>
          <cell r="AA2460" t="str">
            <v>X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T2460">
            <v>0</v>
          </cell>
        </row>
        <row r="2461">
          <cell r="P2461" t="str">
            <v>9020</v>
          </cell>
          <cell r="AA2461" t="str">
            <v>X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T2461">
            <v>0</v>
          </cell>
        </row>
        <row r="2462">
          <cell r="P2462" t="str">
            <v>9020</v>
          </cell>
          <cell r="AA2462" t="str">
            <v>X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T2462">
            <v>0</v>
          </cell>
        </row>
        <row r="2463">
          <cell r="P2463" t="str">
            <v>9020</v>
          </cell>
          <cell r="AA2463" t="str">
            <v>X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T2463">
            <v>0</v>
          </cell>
        </row>
        <row r="2464">
          <cell r="P2464" t="str">
            <v>9020</v>
          </cell>
          <cell r="AA2464" t="str">
            <v>X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T2464">
            <v>0</v>
          </cell>
        </row>
        <row r="2465">
          <cell r="P2465" t="str">
            <v>9020</v>
          </cell>
          <cell r="AA2465" t="str">
            <v>X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T2465">
            <v>0</v>
          </cell>
        </row>
        <row r="2466">
          <cell r="P2466" t="str">
            <v>9020</v>
          </cell>
          <cell r="AA2466" t="str">
            <v>X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T2466">
            <v>0</v>
          </cell>
        </row>
        <row r="2467">
          <cell r="P2467" t="str">
            <v>9020</v>
          </cell>
          <cell r="AA2467" t="str">
            <v>X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T2467">
            <v>0</v>
          </cell>
        </row>
        <row r="2468">
          <cell r="P2468" t="str">
            <v>9020</v>
          </cell>
          <cell r="AA2468" t="str">
            <v>X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T2468">
            <v>0</v>
          </cell>
        </row>
        <row r="2469">
          <cell r="P2469" t="str">
            <v>9020</v>
          </cell>
          <cell r="AA2469" t="str">
            <v>X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T2469">
            <v>0</v>
          </cell>
        </row>
        <row r="2470">
          <cell r="P2470" t="str">
            <v>9020</v>
          </cell>
          <cell r="AA2470" t="str">
            <v>X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T2470">
            <v>0</v>
          </cell>
        </row>
        <row r="2471">
          <cell r="P2471" t="str">
            <v>9020</v>
          </cell>
          <cell r="AA2471" t="str">
            <v>X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T2471">
            <v>0</v>
          </cell>
        </row>
        <row r="2472">
          <cell r="P2472" t="str">
            <v>9020</v>
          </cell>
          <cell r="AA2472" t="str">
            <v>X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T2472">
            <v>0</v>
          </cell>
        </row>
        <row r="2473">
          <cell r="P2473" t="str">
            <v>9020</v>
          </cell>
          <cell r="AA2473" t="str">
            <v>X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T2473">
            <v>0</v>
          </cell>
        </row>
        <row r="2474">
          <cell r="P2474" t="str">
            <v>9020</v>
          </cell>
          <cell r="AA2474" t="str">
            <v>X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T2474">
            <v>0</v>
          </cell>
        </row>
        <row r="2475">
          <cell r="P2475" t="str">
            <v>9020</v>
          </cell>
          <cell r="AA2475" t="str">
            <v>X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T2475">
            <v>0</v>
          </cell>
        </row>
        <row r="2476">
          <cell r="P2476" t="str">
            <v>9020</v>
          </cell>
          <cell r="AA2476" t="str">
            <v>X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T2476">
            <v>0</v>
          </cell>
        </row>
        <row r="2477">
          <cell r="P2477" t="str">
            <v>9020</v>
          </cell>
          <cell r="AA2477" t="str">
            <v>X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T2477">
            <v>0</v>
          </cell>
        </row>
        <row r="2478">
          <cell r="P2478" t="str">
            <v>9020</v>
          </cell>
          <cell r="AA2478" t="str">
            <v>X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T2478">
            <v>0</v>
          </cell>
        </row>
        <row r="2479">
          <cell r="P2479" t="str">
            <v>9020</v>
          </cell>
          <cell r="AA2479" t="str">
            <v>X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T2479">
            <v>0</v>
          </cell>
        </row>
        <row r="2480">
          <cell r="P2480" t="str">
            <v>9020</v>
          </cell>
          <cell r="AA2480" t="str">
            <v>X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T2480">
            <v>0</v>
          </cell>
        </row>
        <row r="2481">
          <cell r="P2481" t="str">
            <v>9020</v>
          </cell>
          <cell r="AA2481" t="str">
            <v>X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T2481">
            <v>0</v>
          </cell>
        </row>
        <row r="2482">
          <cell r="P2482" t="str">
            <v>9020</v>
          </cell>
          <cell r="AA2482" t="str">
            <v>X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T2482">
            <v>0</v>
          </cell>
        </row>
        <row r="2483">
          <cell r="P2483" t="str">
            <v>9020</v>
          </cell>
          <cell r="AA2483" t="str">
            <v>X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T2483">
            <v>0</v>
          </cell>
        </row>
        <row r="2484">
          <cell r="P2484" t="str">
            <v>9020</v>
          </cell>
          <cell r="AA2484" t="str">
            <v>X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T2484">
            <v>0</v>
          </cell>
        </row>
        <row r="2485">
          <cell r="P2485" t="str">
            <v>9020</v>
          </cell>
          <cell r="AA2485" t="str">
            <v>X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T2485">
            <v>0</v>
          </cell>
        </row>
        <row r="2486">
          <cell r="P2486" t="str">
            <v>9020</v>
          </cell>
          <cell r="AA2486" t="str">
            <v>X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T2486">
            <v>0</v>
          </cell>
        </row>
        <row r="2487">
          <cell r="P2487" t="str">
            <v>9020</v>
          </cell>
          <cell r="AA2487" t="str">
            <v>X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T2487">
            <v>0</v>
          </cell>
        </row>
        <row r="2488">
          <cell r="P2488" t="str">
            <v>9020</v>
          </cell>
          <cell r="AA2488" t="str">
            <v>X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T2488">
            <v>0</v>
          </cell>
        </row>
        <row r="2489">
          <cell r="P2489" t="str">
            <v>9020</v>
          </cell>
          <cell r="AA2489" t="str">
            <v>X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T2489">
            <v>0</v>
          </cell>
        </row>
        <row r="2490">
          <cell r="P2490" t="str">
            <v>9020</v>
          </cell>
          <cell r="AA2490" t="str">
            <v>X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T2490">
            <v>0</v>
          </cell>
        </row>
        <row r="2491">
          <cell r="P2491" t="str">
            <v>9020</v>
          </cell>
          <cell r="AA2491" t="str">
            <v>X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T2491">
            <v>0</v>
          </cell>
        </row>
        <row r="2492">
          <cell r="P2492" t="str">
            <v>9020</v>
          </cell>
          <cell r="AA2492" t="str">
            <v>X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T2492">
            <v>0</v>
          </cell>
        </row>
        <row r="2493">
          <cell r="P2493" t="str">
            <v>9020</v>
          </cell>
          <cell r="AA2493" t="str">
            <v>X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T2493">
            <v>0</v>
          </cell>
        </row>
        <row r="2494">
          <cell r="P2494" t="str">
            <v>9020</v>
          </cell>
          <cell r="AA2494" t="str">
            <v>X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T2494">
            <v>0</v>
          </cell>
        </row>
        <row r="2495">
          <cell r="P2495" t="str">
            <v>9020</v>
          </cell>
          <cell r="AA2495" t="str">
            <v>X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T2495">
            <v>0</v>
          </cell>
        </row>
        <row r="2496">
          <cell r="P2496" t="str">
            <v>9020</v>
          </cell>
          <cell r="AA2496" t="str">
            <v>X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T2496">
            <v>0</v>
          </cell>
        </row>
        <row r="2497">
          <cell r="P2497" t="str">
            <v>9020</v>
          </cell>
          <cell r="AA2497" t="str">
            <v>X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T2497">
            <v>0</v>
          </cell>
        </row>
        <row r="2498">
          <cell r="P2498" t="str">
            <v>9020</v>
          </cell>
          <cell r="AA2498" t="str">
            <v>X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T2498">
            <v>0</v>
          </cell>
        </row>
        <row r="2499">
          <cell r="P2499" t="str">
            <v>9020</v>
          </cell>
          <cell r="AA2499" t="str">
            <v>X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T2499">
            <v>0</v>
          </cell>
        </row>
        <row r="2500">
          <cell r="P2500" t="str">
            <v>9020</v>
          </cell>
          <cell r="AA2500" t="str">
            <v>X</v>
          </cell>
          <cell r="AM2500">
            <v>86960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T2500">
            <v>86960</v>
          </cell>
        </row>
        <row r="2501">
          <cell r="P2501" t="str">
            <v>9012</v>
          </cell>
          <cell r="X2501" t="str">
            <v>RENOVACIÓN</v>
          </cell>
          <cell r="AA2501" t="str">
            <v>X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T2501">
            <v>0</v>
          </cell>
        </row>
        <row r="2502">
          <cell r="P2502" t="str">
            <v>9012</v>
          </cell>
          <cell r="X2502" t="str">
            <v>RENOVACIÓN</v>
          </cell>
          <cell r="AA2502" t="str">
            <v>X</v>
          </cell>
          <cell r="AM2502">
            <v>1827980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T2502">
            <v>1827980</v>
          </cell>
        </row>
        <row r="2503">
          <cell r="P2503" t="str">
            <v>4002</v>
          </cell>
          <cell r="X2503" t="str">
            <v>N/A</v>
          </cell>
          <cell r="AA2503" t="str">
            <v>X</v>
          </cell>
          <cell r="AB2503" t="str">
            <v>X</v>
          </cell>
          <cell r="AC2503" t="str">
            <v>X</v>
          </cell>
          <cell r="AD2503" t="str">
            <v>X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T2503">
            <v>0</v>
          </cell>
        </row>
        <row r="2504">
          <cell r="P2504" t="str">
            <v>4002</v>
          </cell>
          <cell r="X2504" t="str">
            <v>N/A</v>
          </cell>
          <cell r="AA2504" t="str">
            <v>X</v>
          </cell>
          <cell r="AB2504" t="str">
            <v>X</v>
          </cell>
          <cell r="AC2504" t="str">
            <v>X</v>
          </cell>
          <cell r="AD2504" t="str">
            <v>X</v>
          </cell>
          <cell r="AE2504" t="str">
            <v>X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T2504">
            <v>0</v>
          </cell>
        </row>
        <row r="2505">
          <cell r="P2505" t="str">
            <v>4002</v>
          </cell>
          <cell r="X2505" t="str">
            <v>RENOVACIÓN</v>
          </cell>
          <cell r="AA2505" t="str">
            <v>X</v>
          </cell>
          <cell r="AB2505" t="str">
            <v>X</v>
          </cell>
          <cell r="AC2505" t="str">
            <v>X</v>
          </cell>
          <cell r="AD2505" t="str">
            <v>X</v>
          </cell>
          <cell r="AE2505" t="str">
            <v>X</v>
          </cell>
          <cell r="AM2505">
            <v>0</v>
          </cell>
          <cell r="AN2505">
            <v>85945.537699999986</v>
          </cell>
          <cell r="AO2505">
            <v>85945.537699999986</v>
          </cell>
          <cell r="AP2505">
            <v>85945.537699999986</v>
          </cell>
          <cell r="AQ2505">
            <v>85945.537699999986</v>
          </cell>
          <cell r="AT2505">
            <v>0</v>
          </cell>
        </row>
        <row r="2506">
          <cell r="P2506" t="str">
            <v>4002</v>
          </cell>
          <cell r="X2506" t="str">
            <v>UPGRADE</v>
          </cell>
          <cell r="AC2506" t="str">
            <v>X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T2506">
            <v>0</v>
          </cell>
        </row>
        <row r="2507">
          <cell r="P2507" t="str">
            <v>0001</v>
          </cell>
          <cell r="AA2507" t="str">
            <v>X</v>
          </cell>
          <cell r="AB2507" t="str">
            <v>X</v>
          </cell>
          <cell r="AC2507" t="str">
            <v>X</v>
          </cell>
          <cell r="AD2507" t="str">
            <v>X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T2507">
            <v>0</v>
          </cell>
        </row>
        <row r="2508">
          <cell r="P2508" t="str">
            <v>0003</v>
          </cell>
          <cell r="X2508" t="str">
            <v>N/A</v>
          </cell>
          <cell r="AA2508" t="str">
            <v>X</v>
          </cell>
          <cell r="AM2508">
            <v>125840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T2508">
            <v>125840</v>
          </cell>
        </row>
        <row r="2509">
          <cell r="P2509" t="str">
            <v>4003</v>
          </cell>
          <cell r="AA2509" t="str">
            <v>X</v>
          </cell>
          <cell r="AD2509" t="str">
            <v>X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T2509">
            <v>0</v>
          </cell>
        </row>
        <row r="2510">
          <cell r="P2510" t="str">
            <v>3009</v>
          </cell>
          <cell r="X2510" t="str">
            <v>UPGRADE</v>
          </cell>
          <cell r="AB2510" t="str">
            <v>X</v>
          </cell>
          <cell r="AM2510">
            <v>0</v>
          </cell>
          <cell r="AN2510">
            <v>49549.5</v>
          </cell>
          <cell r="AO2510">
            <v>49549.5</v>
          </cell>
          <cell r="AP2510">
            <v>49549.5</v>
          </cell>
          <cell r="AQ2510">
            <v>49549.5</v>
          </cell>
          <cell r="AT2510">
            <v>0</v>
          </cell>
        </row>
        <row r="2511">
          <cell r="P2511" t="str">
            <v>4083</v>
          </cell>
          <cell r="X2511" t="str">
            <v>UPGRADE</v>
          </cell>
          <cell r="AA2511" t="str">
            <v>X</v>
          </cell>
          <cell r="AB2511" t="str">
            <v>X</v>
          </cell>
          <cell r="AC2511" t="str">
            <v>X</v>
          </cell>
          <cell r="AD2511" t="str">
            <v>X</v>
          </cell>
          <cell r="AM2511">
            <v>1420000.0012000001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T2511">
            <v>355000.00030000001</v>
          </cell>
        </row>
        <row r="2512">
          <cell r="P2512" t="str">
            <v>4005</v>
          </cell>
          <cell r="AC2512" t="str">
            <v>X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T2512">
            <v>0</v>
          </cell>
        </row>
        <row r="2513">
          <cell r="P2513" t="str">
            <v>4040</v>
          </cell>
          <cell r="AA2513" t="str">
            <v>X</v>
          </cell>
          <cell r="AM2513">
            <v>181500</v>
          </cell>
          <cell r="AN2513">
            <v>3460600</v>
          </cell>
          <cell r="AO2513">
            <v>2655950</v>
          </cell>
          <cell r="AP2513">
            <v>0</v>
          </cell>
          <cell r="AQ2513">
            <v>0</v>
          </cell>
          <cell r="AT2513">
            <v>181500</v>
          </cell>
        </row>
        <row r="2514">
          <cell r="P2514" t="str">
            <v>4009</v>
          </cell>
          <cell r="AB2514" t="str">
            <v>X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T2514">
            <v>0</v>
          </cell>
        </row>
        <row r="2515">
          <cell r="P2515" t="str">
            <v>0003</v>
          </cell>
          <cell r="X2515" t="str">
            <v>UPGRADE</v>
          </cell>
          <cell r="AA2515" t="str">
            <v>X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T2515">
            <v>0</v>
          </cell>
        </row>
        <row r="2516">
          <cell r="P2516" t="str">
            <v>0003</v>
          </cell>
          <cell r="X2516" t="str">
            <v>UPGRADE</v>
          </cell>
          <cell r="AA2516" t="str">
            <v>X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T2516">
            <v>0</v>
          </cell>
        </row>
        <row r="2517">
          <cell r="P2517" t="str">
            <v>4002</v>
          </cell>
          <cell r="X2517" t="str">
            <v>UPGRADE</v>
          </cell>
          <cell r="AA2517" t="str">
            <v>X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T2517">
            <v>0</v>
          </cell>
        </row>
        <row r="2518">
          <cell r="P2518" t="str">
            <v>0001</v>
          </cell>
          <cell r="AA2518" t="str">
            <v>X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T2518">
            <v>0</v>
          </cell>
        </row>
        <row r="2519">
          <cell r="P2519" t="str">
            <v>3008</v>
          </cell>
          <cell r="X2519" t="str">
            <v>UPGRADE</v>
          </cell>
          <cell r="AA2519" t="str">
            <v>X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T2519">
            <v>0</v>
          </cell>
        </row>
        <row r="2520">
          <cell r="P2520" t="str">
            <v>0003</v>
          </cell>
          <cell r="X2520" t="str">
            <v>UPGRADE</v>
          </cell>
          <cell r="AA2520" t="str">
            <v>X</v>
          </cell>
          <cell r="AM2520">
            <v>2541000</v>
          </cell>
          <cell r="AN2520">
            <v>1153442.0589999999</v>
          </cell>
          <cell r="AO2520">
            <v>0</v>
          </cell>
          <cell r="AP2520">
            <v>0</v>
          </cell>
          <cell r="AQ2520">
            <v>0</v>
          </cell>
          <cell r="AT2520">
            <v>2541000</v>
          </cell>
        </row>
        <row r="2521">
          <cell r="P2521" t="str">
            <v>4006</v>
          </cell>
          <cell r="AA2521" t="str">
            <v>X</v>
          </cell>
          <cell r="AB2521" t="str">
            <v>X</v>
          </cell>
          <cell r="AC2521" t="str">
            <v>X</v>
          </cell>
          <cell r="AD2521" t="str">
            <v>X</v>
          </cell>
          <cell r="AE2521" t="str">
            <v>X</v>
          </cell>
          <cell r="AM2521">
            <v>826224.29999999993</v>
          </cell>
          <cell r="AN2521">
            <v>0</v>
          </cell>
          <cell r="AO2521">
            <v>826224.29999999993</v>
          </cell>
          <cell r="AP2521">
            <v>826224.29999999993</v>
          </cell>
          <cell r="AQ2521">
            <v>413118.2</v>
          </cell>
          <cell r="AT2521">
            <v>165244.85999999999</v>
          </cell>
        </row>
        <row r="2522">
          <cell r="P2522" t="str">
            <v>3007</v>
          </cell>
          <cell r="X2522" t="str">
            <v>RENOVACIÓN</v>
          </cell>
          <cell r="AA2522" t="str">
            <v>X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T2522">
            <v>0</v>
          </cell>
        </row>
        <row r="2523">
          <cell r="P2523" t="str">
            <v>3007</v>
          </cell>
          <cell r="X2523" t="str">
            <v>UPGRADE</v>
          </cell>
          <cell r="AA2523" t="str">
            <v>X</v>
          </cell>
          <cell r="AM2523">
            <v>12100</v>
          </cell>
          <cell r="AN2523">
            <v>1815000</v>
          </cell>
          <cell r="AO2523">
            <v>1210000</v>
          </cell>
          <cell r="AP2523">
            <v>0</v>
          </cell>
          <cell r="AQ2523">
            <v>0</v>
          </cell>
          <cell r="AT2523">
            <v>12100</v>
          </cell>
        </row>
        <row r="2524">
          <cell r="P2524" t="str">
            <v>3007</v>
          </cell>
          <cell r="X2524" t="str">
            <v>UPGRADE</v>
          </cell>
          <cell r="AA2524" t="str">
            <v>X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T2524">
            <v>0</v>
          </cell>
        </row>
        <row r="2525">
          <cell r="P2525" t="str">
            <v>3009</v>
          </cell>
          <cell r="X2525" t="str">
            <v>N/A</v>
          </cell>
          <cell r="AA2525" t="str">
            <v>X</v>
          </cell>
          <cell r="AB2525" t="str">
            <v>X</v>
          </cell>
          <cell r="AC2525" t="str">
            <v>X</v>
          </cell>
          <cell r="AD2525" t="str">
            <v>X</v>
          </cell>
          <cell r="AM2525">
            <v>1510924.2169999999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T2525">
            <v>377731.05424999999</v>
          </cell>
        </row>
        <row r="2526">
          <cell r="P2526" t="str">
            <v>4002</v>
          </cell>
          <cell r="X2526" t="str">
            <v>N/A</v>
          </cell>
          <cell r="AA2526" t="str">
            <v>X</v>
          </cell>
          <cell r="AB2526" t="str">
            <v>X</v>
          </cell>
          <cell r="AC2526" t="str">
            <v>X</v>
          </cell>
          <cell r="AD2526" t="str">
            <v>X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T2526">
            <v>0</v>
          </cell>
        </row>
        <row r="2527">
          <cell r="P2527" t="str">
            <v>9079</v>
          </cell>
          <cell r="X2527" t="str">
            <v>UPGRADE</v>
          </cell>
          <cell r="AA2527" t="str">
            <v>X</v>
          </cell>
          <cell r="AB2527" t="str">
            <v>X</v>
          </cell>
          <cell r="AC2527" t="str">
            <v>X</v>
          </cell>
          <cell r="AD2527" t="str">
            <v>X</v>
          </cell>
          <cell r="AM2527">
            <v>12100</v>
          </cell>
          <cell r="AN2527">
            <v>1210000</v>
          </cell>
          <cell r="AO2527">
            <v>2420000</v>
          </cell>
          <cell r="AP2527">
            <v>2420000</v>
          </cell>
          <cell r="AQ2527">
            <v>0</v>
          </cell>
          <cell r="AT2527">
            <v>3025</v>
          </cell>
        </row>
        <row r="2528">
          <cell r="P2528" t="str">
            <v>0003</v>
          </cell>
          <cell r="X2528" t="str">
            <v>UPGRADE</v>
          </cell>
          <cell r="AA2528" t="str">
            <v>X</v>
          </cell>
          <cell r="AM2528">
            <v>363000</v>
          </cell>
          <cell r="AN2528">
            <v>2057000</v>
          </cell>
          <cell r="AO2528">
            <v>0</v>
          </cell>
          <cell r="AP2528">
            <v>0</v>
          </cell>
          <cell r="AQ2528">
            <v>0</v>
          </cell>
          <cell r="AT2528">
            <v>363000</v>
          </cell>
        </row>
        <row r="2529">
          <cell r="P2529" t="str">
            <v>3009</v>
          </cell>
          <cell r="X2529" t="str">
            <v>RENOVACIÓN</v>
          </cell>
          <cell r="AA2529" t="str">
            <v>X</v>
          </cell>
          <cell r="AM2529">
            <v>91281.076260000002</v>
          </cell>
          <cell r="AN2529">
            <v>1270854.0508399999</v>
          </cell>
          <cell r="AO2529">
            <v>0</v>
          </cell>
          <cell r="AP2529">
            <v>0</v>
          </cell>
          <cell r="AQ2529">
            <v>0</v>
          </cell>
          <cell r="AT2529">
            <v>91281.076260000002</v>
          </cell>
        </row>
        <row r="2530">
          <cell r="P2530" t="str">
            <v>0003</v>
          </cell>
          <cell r="X2530" t="str">
            <v>N/A</v>
          </cell>
          <cell r="AA2530" t="str">
            <v>X</v>
          </cell>
          <cell r="AM2530">
            <v>36300</v>
          </cell>
          <cell r="AN2530">
            <v>1210000</v>
          </cell>
          <cell r="AO2530">
            <v>1665200.0000000023</v>
          </cell>
          <cell r="AP2530">
            <v>0</v>
          </cell>
          <cell r="AQ2530">
            <v>0</v>
          </cell>
          <cell r="AT2530">
            <v>36300</v>
          </cell>
        </row>
        <row r="2531">
          <cell r="P2531" t="str">
            <v>0003</v>
          </cell>
          <cell r="X2531" t="str">
            <v>UPGRADE</v>
          </cell>
          <cell r="AA2531" t="str">
            <v>X</v>
          </cell>
          <cell r="AM2531">
            <v>1922182.3687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T2531">
            <v>1922182.3687</v>
          </cell>
        </row>
        <row r="2532">
          <cell r="P2532" t="str">
            <v>0003</v>
          </cell>
          <cell r="X2532" t="str">
            <v>UPGRADE</v>
          </cell>
          <cell r="AA2532" t="str">
            <v>X</v>
          </cell>
          <cell r="AM2532">
            <v>1202940.9567999998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T2532">
            <v>1202940.9567999998</v>
          </cell>
        </row>
        <row r="2533">
          <cell r="P2533" t="str">
            <v>0003</v>
          </cell>
          <cell r="X2533" t="str">
            <v>UPGRADE</v>
          </cell>
          <cell r="AA2533" t="str">
            <v>X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T2533">
            <v>0</v>
          </cell>
        </row>
        <row r="2534">
          <cell r="P2534" t="str">
            <v>0003</v>
          </cell>
          <cell r="X2534" t="str">
            <v>UPGRADE</v>
          </cell>
          <cell r="AA2534" t="str">
            <v>X</v>
          </cell>
          <cell r="AM2534">
            <v>1802490.9231999998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T2534">
            <v>1802490.9231999998</v>
          </cell>
        </row>
        <row r="2535">
          <cell r="P2535" t="str">
            <v>9012</v>
          </cell>
          <cell r="AA2535" t="str">
            <v>X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T2535">
            <v>0</v>
          </cell>
        </row>
        <row r="2536">
          <cell r="P2536" t="str">
            <v>3007</v>
          </cell>
          <cell r="X2536" t="str">
            <v>UPGRADE</v>
          </cell>
          <cell r="AB2536" t="str">
            <v>X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T2536">
            <v>0</v>
          </cell>
        </row>
        <row r="2537">
          <cell r="P2537" t="str">
            <v>3008</v>
          </cell>
          <cell r="X2537" t="str">
            <v>RENOVACIÓN</v>
          </cell>
          <cell r="AB2537" t="str">
            <v>X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T2537">
            <v>0</v>
          </cell>
        </row>
        <row r="2538">
          <cell r="P2538" t="str">
            <v>4067</v>
          </cell>
          <cell r="X2538" t="str">
            <v>RENOVACIÓN</v>
          </cell>
          <cell r="AB2538" t="str">
            <v>X</v>
          </cell>
          <cell r="AM2538">
            <v>11260000</v>
          </cell>
          <cell r="AN2538">
            <v>18740000</v>
          </cell>
          <cell r="AO2538">
            <v>7000000.0000000019</v>
          </cell>
          <cell r="AP2538">
            <v>5995330</v>
          </cell>
          <cell r="AQ2538">
            <v>0</v>
          </cell>
          <cell r="AT2538">
            <v>11260000</v>
          </cell>
        </row>
        <row r="2539">
          <cell r="P2539" t="str">
            <v>4003</v>
          </cell>
          <cell r="AA2539" t="str">
            <v>X</v>
          </cell>
          <cell r="AD2539" t="str">
            <v>X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T2539">
            <v>0</v>
          </cell>
        </row>
        <row r="2540">
          <cell r="P2540" t="str">
            <v>4003</v>
          </cell>
          <cell r="AA2540" t="str">
            <v>X</v>
          </cell>
          <cell r="AD2540" t="str">
            <v>X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T2540">
            <v>0</v>
          </cell>
        </row>
        <row r="2541">
          <cell r="P2541" t="str">
            <v>3007</v>
          </cell>
          <cell r="X2541" t="str">
            <v>UPGRADE</v>
          </cell>
          <cell r="AA2541" t="str">
            <v>X</v>
          </cell>
          <cell r="AM2541">
            <v>3994578.1787999994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T2541">
            <v>3994578.1787999994</v>
          </cell>
        </row>
        <row r="2542">
          <cell r="P2542" t="str">
            <v>0003</v>
          </cell>
          <cell r="X2542" t="str">
            <v>UPGRADE</v>
          </cell>
          <cell r="AA2542" t="str">
            <v>X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T2542">
            <v>0</v>
          </cell>
        </row>
        <row r="2543">
          <cell r="P2543" t="str">
            <v>3014</v>
          </cell>
          <cell r="X2543" t="str">
            <v>UPGRADE</v>
          </cell>
          <cell r="AA2543" t="str">
            <v>X</v>
          </cell>
          <cell r="AM2543">
            <v>0</v>
          </cell>
          <cell r="AN2543">
            <v>121000</v>
          </cell>
          <cell r="AO2543">
            <v>1694000</v>
          </cell>
          <cell r="AP2543">
            <v>1210000</v>
          </cell>
          <cell r="AQ2543">
            <v>0</v>
          </cell>
          <cell r="AT2543">
            <v>0</v>
          </cell>
        </row>
        <row r="2544">
          <cell r="P2544" t="str">
            <v>4002</v>
          </cell>
          <cell r="X2544" t="str">
            <v>UPGRADE</v>
          </cell>
          <cell r="AA2544" t="str">
            <v>X</v>
          </cell>
          <cell r="AM2544">
            <v>345370.3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T2544">
            <v>345370.3</v>
          </cell>
        </row>
        <row r="2545">
          <cell r="P2545" t="str">
            <v>0002</v>
          </cell>
          <cell r="AC2545" t="str">
            <v>X</v>
          </cell>
          <cell r="AD2545" t="str">
            <v>X</v>
          </cell>
          <cell r="AM2545">
            <v>332289.2683</v>
          </cell>
          <cell r="AN2545">
            <v>101277</v>
          </cell>
          <cell r="AO2545">
            <v>0</v>
          </cell>
          <cell r="AP2545">
            <v>0</v>
          </cell>
          <cell r="AQ2545">
            <v>0</v>
          </cell>
          <cell r="AT2545">
            <v>166144.63415</v>
          </cell>
        </row>
        <row r="2546">
          <cell r="P2546" t="str">
            <v>0003</v>
          </cell>
          <cell r="X2546" t="str">
            <v>UPGRADE</v>
          </cell>
          <cell r="AA2546" t="str">
            <v>X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T2546">
            <v>0</v>
          </cell>
        </row>
        <row r="2547">
          <cell r="P2547" t="str">
            <v>0003</v>
          </cell>
          <cell r="X2547" t="str">
            <v>UPGRADE</v>
          </cell>
          <cell r="AA2547" t="str">
            <v>X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T2547">
            <v>0</v>
          </cell>
        </row>
        <row r="2548">
          <cell r="P2548" t="str">
            <v>3009</v>
          </cell>
          <cell r="X2548" t="str">
            <v>UPGRADE</v>
          </cell>
          <cell r="AA2548" t="str">
            <v>X</v>
          </cell>
          <cell r="AM2548">
            <v>401720</v>
          </cell>
          <cell r="AN2548">
            <v>12100</v>
          </cell>
          <cell r="AO2548">
            <v>1210000</v>
          </cell>
          <cell r="AP2548">
            <v>1210000</v>
          </cell>
          <cell r="AQ2548">
            <v>0</v>
          </cell>
          <cell r="AT2548">
            <v>401720</v>
          </cell>
        </row>
        <row r="2549">
          <cell r="P2549" t="str">
            <v>9057</v>
          </cell>
          <cell r="X2549" t="str">
            <v>UPGRADE</v>
          </cell>
          <cell r="AA2549" t="str">
            <v>X</v>
          </cell>
          <cell r="AM2549">
            <v>265000.00000000041</v>
          </cell>
          <cell r="AN2549">
            <v>300000</v>
          </cell>
          <cell r="AO2549">
            <v>0</v>
          </cell>
          <cell r="AP2549">
            <v>0</v>
          </cell>
          <cell r="AQ2549">
            <v>0</v>
          </cell>
          <cell r="AT2549">
            <v>265000.00000000041</v>
          </cell>
        </row>
        <row r="2550">
          <cell r="P2550" t="str">
            <v>9076</v>
          </cell>
          <cell r="X2550" t="str">
            <v>UPGRADE</v>
          </cell>
          <cell r="AA2550" t="str">
            <v>X</v>
          </cell>
          <cell r="AB2550" t="str">
            <v>X</v>
          </cell>
          <cell r="AC2550" t="str">
            <v>X</v>
          </cell>
          <cell r="AD2550" t="str">
            <v>X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T2550">
            <v>0</v>
          </cell>
        </row>
        <row r="2551">
          <cell r="P2551" t="str">
            <v>9076</v>
          </cell>
          <cell r="X2551" t="str">
            <v>UPGRADE</v>
          </cell>
          <cell r="AB2551" t="str">
            <v>X</v>
          </cell>
          <cell r="AM2551">
            <v>396000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T2551">
            <v>396000</v>
          </cell>
        </row>
        <row r="2552">
          <cell r="P2552" t="str">
            <v>9020</v>
          </cell>
          <cell r="AA2552" t="str">
            <v>X</v>
          </cell>
          <cell r="AM2552">
            <v>11210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T2552">
            <v>11210</v>
          </cell>
        </row>
        <row r="2553">
          <cell r="P2553" t="str">
            <v>3022</v>
          </cell>
          <cell r="AA2553" t="str">
            <v>X</v>
          </cell>
          <cell r="AD2553" t="str">
            <v>X</v>
          </cell>
          <cell r="AM2553">
            <v>3870000.0000000042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T2553">
            <v>1935000.0000000021</v>
          </cell>
        </row>
        <row r="2554">
          <cell r="P2554" t="str">
            <v>4005</v>
          </cell>
          <cell r="X2554" t="str">
            <v>RENOVACIÓN</v>
          </cell>
          <cell r="AC2554" t="str">
            <v>X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T2554">
            <v>0</v>
          </cell>
        </row>
        <row r="2555">
          <cell r="P2555" t="str">
            <v>9012</v>
          </cell>
          <cell r="AA2555" t="str">
            <v>X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T2555">
            <v>0</v>
          </cell>
        </row>
        <row r="2556">
          <cell r="P2556" t="str">
            <v>4005</v>
          </cell>
          <cell r="X2556" t="str">
            <v>RENOVACIÓN</v>
          </cell>
          <cell r="AC2556" t="str">
            <v>X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T2556">
            <v>0</v>
          </cell>
        </row>
        <row r="2557">
          <cell r="P2557" t="str">
            <v>9012</v>
          </cell>
          <cell r="X2557" t="str">
            <v>RENOVACIÓN</v>
          </cell>
          <cell r="AB2557" t="str">
            <v>X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T2557">
            <v>0</v>
          </cell>
        </row>
        <row r="2558">
          <cell r="P2558" t="str">
            <v>0019</v>
          </cell>
          <cell r="X2558" t="str">
            <v>RENOVACIÓN</v>
          </cell>
          <cell r="AA2558" t="str">
            <v>X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T2558">
            <v>0</v>
          </cell>
        </row>
        <row r="2559">
          <cell r="P2559" t="str">
            <v>0008</v>
          </cell>
          <cell r="X2559" t="str">
            <v>N/A</v>
          </cell>
          <cell r="AE2559" t="str">
            <v>X</v>
          </cell>
          <cell r="AM2559">
            <v>0</v>
          </cell>
          <cell r="AN2559">
            <v>0</v>
          </cell>
          <cell r="AO2559">
            <v>0</v>
          </cell>
          <cell r="AP2559">
            <v>106578.9417</v>
          </cell>
          <cell r="AQ2559">
            <v>0</v>
          </cell>
          <cell r="AT2559">
            <v>0</v>
          </cell>
        </row>
        <row r="2560">
          <cell r="P2560" t="str">
            <v>0009</v>
          </cell>
          <cell r="X2560" t="str">
            <v>N/A</v>
          </cell>
          <cell r="AA2560" t="str">
            <v>X</v>
          </cell>
          <cell r="AM2560">
            <v>36667.839999999997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T2560">
            <v>36667.839999999997</v>
          </cell>
        </row>
        <row r="2561">
          <cell r="P2561" t="str">
            <v>4005</v>
          </cell>
          <cell r="X2561" t="str">
            <v>RENOVACIÓN</v>
          </cell>
          <cell r="AC2561" t="str">
            <v>X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T2561">
            <v>0</v>
          </cell>
        </row>
        <row r="2562">
          <cell r="P2562" t="str">
            <v>0009</v>
          </cell>
          <cell r="X2562" t="str">
            <v>N/A</v>
          </cell>
          <cell r="AA2562" t="str">
            <v>X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T2562">
            <v>0</v>
          </cell>
        </row>
        <row r="2563">
          <cell r="P2563" t="str">
            <v>0005</v>
          </cell>
          <cell r="X2563" t="str">
            <v>N/A</v>
          </cell>
          <cell r="AA2563" t="str">
            <v>X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T2563">
            <v>0</v>
          </cell>
        </row>
        <row r="2564">
          <cell r="P2564" t="str">
            <v>9012</v>
          </cell>
          <cell r="X2564" t="str">
            <v>RENOVACIÓN</v>
          </cell>
          <cell r="AA2564" t="str">
            <v>X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T2564">
            <v>0</v>
          </cell>
        </row>
        <row r="2565">
          <cell r="P2565" t="str">
            <v>4005</v>
          </cell>
          <cell r="X2565" t="str">
            <v>RENOVACIÓN</v>
          </cell>
          <cell r="AC2565" t="str">
            <v>X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T2565">
            <v>0</v>
          </cell>
        </row>
        <row r="2566">
          <cell r="P2566" t="str">
            <v>4005</v>
          </cell>
          <cell r="X2566" t="str">
            <v>RENOVACIÓN</v>
          </cell>
          <cell r="AC2566" t="str">
            <v>X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T2566">
            <v>0</v>
          </cell>
        </row>
        <row r="2567">
          <cell r="P2567" t="str">
            <v>4005</v>
          </cell>
          <cell r="X2567" t="str">
            <v>RENOVACIÓN</v>
          </cell>
          <cell r="AC2567" t="str">
            <v>X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T2567">
            <v>0</v>
          </cell>
        </row>
        <row r="2568">
          <cell r="P2568" t="str">
            <v>3008</v>
          </cell>
          <cell r="X2568" t="str">
            <v>RENOVACIÓN</v>
          </cell>
          <cell r="AC2568" t="str">
            <v>X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T2568">
            <v>0</v>
          </cell>
        </row>
        <row r="2569">
          <cell r="P2569" t="str">
            <v>3008</v>
          </cell>
          <cell r="X2569" t="str">
            <v>RENOVACIÓN</v>
          </cell>
          <cell r="AA2569" t="str">
            <v>X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T2569">
            <v>0</v>
          </cell>
        </row>
        <row r="2570">
          <cell r="P2570" t="str">
            <v>0019</v>
          </cell>
          <cell r="X2570" t="str">
            <v>RENOVACIÓN</v>
          </cell>
          <cell r="AA2570" t="str">
            <v>X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T2570">
            <v>0</v>
          </cell>
        </row>
        <row r="2571">
          <cell r="P2571" t="str">
            <v>9012</v>
          </cell>
          <cell r="X2571" t="str">
            <v>RENOVACIÓN</v>
          </cell>
          <cell r="AA2571" t="str">
            <v>X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T2571">
            <v>0</v>
          </cell>
        </row>
        <row r="2572">
          <cell r="P2572" t="str">
            <v>0019</v>
          </cell>
          <cell r="X2572" t="str">
            <v>RENOVACIÓN</v>
          </cell>
          <cell r="AA2572" t="str">
            <v>X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T2572">
            <v>0</v>
          </cell>
        </row>
        <row r="2573">
          <cell r="P2573" t="str">
            <v>3008</v>
          </cell>
          <cell r="X2573" t="str">
            <v>RENOVACIÓN</v>
          </cell>
          <cell r="AA2573" t="str">
            <v>X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T2573">
            <v>0</v>
          </cell>
        </row>
        <row r="2574">
          <cell r="P2574" t="str">
            <v>9012</v>
          </cell>
          <cell r="X2574" t="str">
            <v>RENOVACIÓN</v>
          </cell>
          <cell r="AB2574" t="str">
            <v>X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T2574">
            <v>0</v>
          </cell>
        </row>
        <row r="2575">
          <cell r="P2575" t="str">
            <v>0019</v>
          </cell>
          <cell r="X2575" t="str">
            <v>RENOVACIÓN</v>
          </cell>
          <cell r="AA2575" t="str">
            <v>X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T2575">
            <v>0</v>
          </cell>
        </row>
        <row r="2576">
          <cell r="P2576" t="str">
            <v>3008</v>
          </cell>
          <cell r="X2576" t="str">
            <v>RENOVACIÓN</v>
          </cell>
          <cell r="AA2576" t="str">
            <v>X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T2576">
            <v>0</v>
          </cell>
        </row>
        <row r="2577">
          <cell r="P2577" t="str">
            <v>3008</v>
          </cell>
          <cell r="X2577" t="str">
            <v>RENOVACIÓN</v>
          </cell>
          <cell r="AA2577" t="str">
            <v>X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T2577">
            <v>0</v>
          </cell>
        </row>
        <row r="2578">
          <cell r="P2578" t="str">
            <v>0019</v>
          </cell>
          <cell r="X2578" t="str">
            <v>RENOVACIÓN</v>
          </cell>
          <cell r="AA2578" t="str">
            <v>X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T2578">
            <v>0</v>
          </cell>
        </row>
        <row r="2579">
          <cell r="P2579" t="str">
            <v>3009</v>
          </cell>
          <cell r="X2579" t="str">
            <v>RENOVACIÓN</v>
          </cell>
          <cell r="AA2579" t="str">
            <v>X</v>
          </cell>
          <cell r="AM2579">
            <v>2521301.1999999997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T2579">
            <v>2521301.1999999997</v>
          </cell>
        </row>
        <row r="2580">
          <cell r="P2580" t="str">
            <v>4056</v>
          </cell>
          <cell r="X2580" t="str">
            <v>RENOVACIÓN</v>
          </cell>
          <cell r="AC2580" t="str">
            <v>X</v>
          </cell>
          <cell r="AM2580">
            <v>0</v>
          </cell>
          <cell r="AN2580">
            <v>867678.9</v>
          </cell>
          <cell r="AO2580">
            <v>0</v>
          </cell>
          <cell r="AP2580">
            <v>0</v>
          </cell>
          <cell r="AQ2580">
            <v>0</v>
          </cell>
          <cell r="AT2580">
            <v>0</v>
          </cell>
        </row>
        <row r="2581">
          <cell r="P2581" t="str">
            <v>4005</v>
          </cell>
          <cell r="X2581" t="str">
            <v>RENOVACIÓN</v>
          </cell>
          <cell r="AC2581" t="str">
            <v>X</v>
          </cell>
          <cell r="AM2581">
            <v>48400</v>
          </cell>
          <cell r="AN2581">
            <v>54450</v>
          </cell>
          <cell r="AO2581">
            <v>0</v>
          </cell>
          <cell r="AP2581">
            <v>0</v>
          </cell>
          <cell r="AQ2581">
            <v>0</v>
          </cell>
          <cell r="AT2581">
            <v>48400</v>
          </cell>
        </row>
        <row r="2582">
          <cell r="P2582" t="str">
            <v>4005</v>
          </cell>
          <cell r="X2582" t="str">
            <v>RENOVACIÓN</v>
          </cell>
          <cell r="AC2582" t="str">
            <v>X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T2582">
            <v>0</v>
          </cell>
        </row>
        <row r="2583">
          <cell r="P2583" t="str">
            <v>3008</v>
          </cell>
          <cell r="X2583" t="str">
            <v>RENOVACIÓN</v>
          </cell>
          <cell r="AA2583" t="str">
            <v>X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T2583">
            <v>0</v>
          </cell>
        </row>
        <row r="2584">
          <cell r="P2584" t="str">
            <v>9012</v>
          </cell>
          <cell r="X2584" t="str">
            <v>RENOVACIÓN</v>
          </cell>
          <cell r="AA2584" t="str">
            <v>X</v>
          </cell>
          <cell r="AM2584">
            <v>114700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T2584">
            <v>114700</v>
          </cell>
        </row>
        <row r="2585">
          <cell r="P2585" t="str">
            <v>9012</v>
          </cell>
          <cell r="X2585" t="str">
            <v>RENOVACIÓN</v>
          </cell>
          <cell r="AA2585" t="str">
            <v>X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T2585">
            <v>0</v>
          </cell>
        </row>
        <row r="2586">
          <cell r="P2586" t="str">
            <v>9012</v>
          </cell>
          <cell r="X2586" t="str">
            <v>RENOVACIÓN</v>
          </cell>
          <cell r="AA2586" t="str">
            <v>X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T2586">
            <v>0</v>
          </cell>
        </row>
        <row r="2587">
          <cell r="P2587" t="str">
            <v>4002</v>
          </cell>
          <cell r="X2587" t="str">
            <v>RENOVACIÓN</v>
          </cell>
          <cell r="AA2587" t="str">
            <v>X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T2587">
            <v>0</v>
          </cell>
        </row>
        <row r="2588">
          <cell r="P2588" t="str">
            <v>9012</v>
          </cell>
          <cell r="X2588" t="str">
            <v>RENOVACIÓN</v>
          </cell>
          <cell r="AA2588" t="str">
            <v>X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T2588">
            <v>0</v>
          </cell>
        </row>
        <row r="2589">
          <cell r="P2589" t="str">
            <v>4002</v>
          </cell>
          <cell r="X2589" t="str">
            <v>RENOVACIÓN</v>
          </cell>
          <cell r="AA2589" t="str">
            <v>X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T2589">
            <v>0</v>
          </cell>
        </row>
        <row r="2590">
          <cell r="P2590" t="str">
            <v>4002</v>
          </cell>
          <cell r="X2590" t="str">
            <v>RENOVACIÓN</v>
          </cell>
          <cell r="AA2590" t="str">
            <v>X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T2590">
            <v>0</v>
          </cell>
        </row>
        <row r="2591">
          <cell r="P2591" t="str">
            <v>3031</v>
          </cell>
          <cell r="X2591" t="str">
            <v>RENOVACIÓN</v>
          </cell>
          <cell r="AA2591" t="str">
            <v>X</v>
          </cell>
          <cell r="AM2591">
            <v>3315060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T2591">
            <v>3315060</v>
          </cell>
        </row>
        <row r="2592">
          <cell r="P2592" t="str">
            <v>0001</v>
          </cell>
          <cell r="AA2592" t="str">
            <v>X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T2592">
            <v>0</v>
          </cell>
        </row>
        <row r="2593">
          <cell r="P2593" t="str">
            <v>3003</v>
          </cell>
          <cell r="X2593" t="str">
            <v>RENOVACIÓN</v>
          </cell>
          <cell r="AD2593" t="str">
            <v>X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T2593">
            <v>0</v>
          </cell>
        </row>
        <row r="2594">
          <cell r="P2594" t="str">
            <v>9013</v>
          </cell>
          <cell r="X2594" t="str">
            <v>RENOVACIÓN</v>
          </cell>
          <cell r="AD2594" t="str">
            <v>X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T2594">
            <v>0</v>
          </cell>
        </row>
        <row r="2595">
          <cell r="P2595" t="str">
            <v>9020</v>
          </cell>
          <cell r="X2595" t="str">
            <v>N/A</v>
          </cell>
          <cell r="AE2595" t="str">
            <v>X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T2595">
            <v>0</v>
          </cell>
        </row>
        <row r="2596">
          <cell r="P2596" t="str">
            <v>3007</v>
          </cell>
          <cell r="X2596" t="str">
            <v>RENOVACIÓN</v>
          </cell>
          <cell r="AC2596" t="str">
            <v>X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T2596">
            <v>0</v>
          </cell>
        </row>
        <row r="2597">
          <cell r="P2597" t="str">
            <v>4006</v>
          </cell>
          <cell r="X2597" t="str">
            <v>RENOVACIÓN</v>
          </cell>
          <cell r="AB2597" t="str">
            <v>X</v>
          </cell>
          <cell r="AM2597">
            <v>144460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T2597">
            <v>144460</v>
          </cell>
        </row>
        <row r="2598">
          <cell r="P2598" t="str">
            <v>9012</v>
          </cell>
          <cell r="X2598" t="str">
            <v>RENOVACIÓN</v>
          </cell>
          <cell r="AB2598" t="str">
            <v>X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T2598">
            <v>0</v>
          </cell>
        </row>
        <row r="2599">
          <cell r="P2599" t="str">
            <v>4006</v>
          </cell>
          <cell r="X2599" t="str">
            <v>RENOVACIÓN</v>
          </cell>
          <cell r="AB2599" t="str">
            <v>X</v>
          </cell>
          <cell r="AM2599">
            <v>1039690</v>
          </cell>
          <cell r="AN2599">
            <v>251717.6</v>
          </cell>
          <cell r="AO2599">
            <v>0</v>
          </cell>
          <cell r="AP2599">
            <v>0</v>
          </cell>
          <cell r="AQ2599">
            <v>0</v>
          </cell>
          <cell r="AT2599">
            <v>1039690</v>
          </cell>
        </row>
        <row r="2600">
          <cell r="P2600" t="str">
            <v>0003</v>
          </cell>
          <cell r="X2600" t="str">
            <v>RENOVACIÓN</v>
          </cell>
          <cell r="AA2600" t="str">
            <v>X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T2600">
            <v>0</v>
          </cell>
        </row>
        <row r="2601">
          <cell r="P2601" t="str">
            <v>4002</v>
          </cell>
          <cell r="X2601" t="str">
            <v>RENOVACIÓN</v>
          </cell>
          <cell r="AD2601" t="str">
            <v>X</v>
          </cell>
          <cell r="AM2601">
            <v>1400000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T2601">
            <v>1400000</v>
          </cell>
        </row>
        <row r="2602">
          <cell r="P2602" t="str">
            <v>9012</v>
          </cell>
          <cell r="X2602" t="str">
            <v>RENOVACIÓN</v>
          </cell>
          <cell r="AA2602" t="str">
            <v>X</v>
          </cell>
          <cell r="AM2602">
            <v>175000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T2602">
            <v>175000</v>
          </cell>
        </row>
        <row r="2603">
          <cell r="P2603" t="str">
            <v>3007</v>
          </cell>
          <cell r="X2603" t="str">
            <v>RENOVACIÓN</v>
          </cell>
          <cell r="AC2603" t="str">
            <v>X</v>
          </cell>
          <cell r="AM2603">
            <v>1580000</v>
          </cell>
          <cell r="AN2603">
            <v>2417002</v>
          </cell>
          <cell r="AO2603">
            <v>0</v>
          </cell>
          <cell r="AP2603">
            <v>0</v>
          </cell>
          <cell r="AQ2603">
            <v>0</v>
          </cell>
          <cell r="AT2603">
            <v>1580000</v>
          </cell>
        </row>
        <row r="2604">
          <cell r="P2604" t="str">
            <v>4002</v>
          </cell>
          <cell r="X2604" t="str">
            <v>RENOVACIÓN</v>
          </cell>
          <cell r="AB2604" t="str">
            <v>X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T2604">
            <v>0</v>
          </cell>
        </row>
        <row r="2605">
          <cell r="P2605" t="str">
            <v>9012</v>
          </cell>
          <cell r="X2605" t="str">
            <v>RENOVACIÓN</v>
          </cell>
          <cell r="AA2605" t="str">
            <v>X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T2605">
            <v>0</v>
          </cell>
        </row>
        <row r="2606">
          <cell r="P2606" t="str">
            <v>4002</v>
          </cell>
          <cell r="X2606" t="str">
            <v>RENOVACIÓN</v>
          </cell>
          <cell r="AA2606" t="str">
            <v>X</v>
          </cell>
          <cell r="AM2606">
            <v>0</v>
          </cell>
          <cell r="AN2606">
            <v>52333.095925000001</v>
          </cell>
          <cell r="AO2606">
            <v>52333.095925000001</v>
          </cell>
          <cell r="AP2606">
            <v>52333.095925000001</v>
          </cell>
          <cell r="AQ2606">
            <v>52333.095925000001</v>
          </cell>
          <cell r="AT2606">
            <v>0</v>
          </cell>
        </row>
        <row r="2607">
          <cell r="P2607" t="str">
            <v>0001</v>
          </cell>
          <cell r="AA2607" t="str">
            <v>X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T2607">
            <v>0</v>
          </cell>
        </row>
        <row r="2608">
          <cell r="P2608" t="str">
            <v>9014</v>
          </cell>
          <cell r="AD2608" t="str">
            <v>X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T2608">
            <v>0</v>
          </cell>
        </row>
        <row r="2609">
          <cell r="P2609" t="str">
            <v>9014</v>
          </cell>
          <cell r="AD2609" t="str">
            <v>X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T2609">
            <v>0</v>
          </cell>
        </row>
        <row r="2610">
          <cell r="P2610" t="str">
            <v>9014</v>
          </cell>
          <cell r="X2610" t="str">
            <v>RENOVACIÓN</v>
          </cell>
          <cell r="AD2610" t="str">
            <v>X</v>
          </cell>
          <cell r="AM2610">
            <v>52380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T2610">
            <v>52380</v>
          </cell>
        </row>
        <row r="2611">
          <cell r="P2611" t="str">
            <v>4002</v>
          </cell>
          <cell r="X2611" t="str">
            <v>RENOVACIÓN</v>
          </cell>
          <cell r="AC2611" t="str">
            <v>X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T2611">
            <v>0</v>
          </cell>
        </row>
        <row r="2612">
          <cell r="P2612" t="str">
            <v>0005</v>
          </cell>
          <cell r="X2612" t="str">
            <v>N/A</v>
          </cell>
          <cell r="AA2612" t="str">
            <v>X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T2612">
            <v>0</v>
          </cell>
        </row>
        <row r="2613">
          <cell r="P2613" t="str">
            <v>4002</v>
          </cell>
          <cell r="X2613" t="str">
            <v>RENOVACIÓN</v>
          </cell>
          <cell r="AA2613" t="str">
            <v>X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T2613">
            <v>0</v>
          </cell>
        </row>
        <row r="2614">
          <cell r="P2614" t="str">
            <v>9014</v>
          </cell>
          <cell r="X2614" t="str">
            <v>RENOVACIÓN</v>
          </cell>
          <cell r="AD2614" t="str">
            <v>X</v>
          </cell>
          <cell r="AM2614">
            <v>210400.85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T2614">
            <v>210400.85</v>
          </cell>
        </row>
        <row r="2615">
          <cell r="P2615" t="str">
            <v>4002</v>
          </cell>
          <cell r="X2615" t="str">
            <v>RENOVACIÓN</v>
          </cell>
          <cell r="AC2615" t="str">
            <v>X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T2615">
            <v>0</v>
          </cell>
        </row>
        <row r="2616">
          <cell r="P2616" t="str">
            <v>3007</v>
          </cell>
          <cell r="X2616" t="str">
            <v>RENOVACIÓN</v>
          </cell>
          <cell r="AC2616" t="str">
            <v>X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T2616">
            <v>0</v>
          </cell>
        </row>
        <row r="2617">
          <cell r="P2617" t="str">
            <v>4005</v>
          </cell>
          <cell r="X2617" t="str">
            <v>RENOVACIÓN</v>
          </cell>
          <cell r="AC2617" t="str">
            <v>X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T2617">
            <v>0</v>
          </cell>
        </row>
        <row r="2618">
          <cell r="P2618" t="str">
            <v>4005</v>
          </cell>
          <cell r="X2618" t="str">
            <v>RENOVACIÓN</v>
          </cell>
          <cell r="AC2618" t="str">
            <v>X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T2618">
            <v>0</v>
          </cell>
        </row>
        <row r="2619">
          <cell r="P2619" t="str">
            <v>4005</v>
          </cell>
          <cell r="X2619" t="str">
            <v>RENOVACIÓN</v>
          </cell>
          <cell r="AC2619" t="str">
            <v>X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T2619">
            <v>0</v>
          </cell>
        </row>
        <row r="2620">
          <cell r="P2620" t="str">
            <v>3032</v>
          </cell>
          <cell r="X2620" t="str">
            <v>RENOVACIÓN</v>
          </cell>
          <cell r="AA2620" t="str">
            <v>X</v>
          </cell>
          <cell r="AM2620">
            <v>0</v>
          </cell>
          <cell r="AN2620">
            <v>0</v>
          </cell>
          <cell r="AO2620">
            <v>0</v>
          </cell>
          <cell r="AP2620">
            <v>336743</v>
          </cell>
          <cell r="AQ2620">
            <v>0</v>
          </cell>
          <cell r="AT2620">
            <v>0</v>
          </cell>
        </row>
        <row r="2621">
          <cell r="P2621" t="str">
            <v>4002</v>
          </cell>
          <cell r="X2621" t="str">
            <v>RENOVACIÓN</v>
          </cell>
          <cell r="AA2621" t="str">
            <v>X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T2621">
            <v>0</v>
          </cell>
        </row>
        <row r="2622">
          <cell r="P2622" t="str">
            <v>0005</v>
          </cell>
          <cell r="X2622" t="str">
            <v>N/A</v>
          </cell>
          <cell r="AA2622" t="str">
            <v>X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T2622">
            <v>0</v>
          </cell>
        </row>
        <row r="2623">
          <cell r="P2623" t="str">
            <v>0001</v>
          </cell>
          <cell r="AA2623" t="str">
            <v>X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T2623">
            <v>0</v>
          </cell>
        </row>
        <row r="2624">
          <cell r="P2624" t="str">
            <v>0003</v>
          </cell>
          <cell r="X2624" t="str">
            <v>RENOVACIÓN</v>
          </cell>
          <cell r="AA2624" t="str">
            <v>X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T2624">
            <v>0</v>
          </cell>
        </row>
        <row r="2625">
          <cell r="P2625" t="str">
            <v>9020</v>
          </cell>
          <cell r="X2625" t="str">
            <v>RENOVACIÓN</v>
          </cell>
          <cell r="AA2625" t="str">
            <v>X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T2625">
            <v>0</v>
          </cell>
        </row>
        <row r="2626">
          <cell r="P2626" t="str">
            <v>0001</v>
          </cell>
          <cell r="AA2626" t="str">
            <v>X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T2626">
            <v>0</v>
          </cell>
        </row>
        <row r="2627">
          <cell r="P2627" t="str">
            <v>0005</v>
          </cell>
          <cell r="X2627" t="str">
            <v>N/A</v>
          </cell>
          <cell r="AA2627" t="str">
            <v>X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T2627">
            <v>0</v>
          </cell>
        </row>
        <row r="2628">
          <cell r="P2628" t="str">
            <v>0003</v>
          </cell>
          <cell r="X2628" t="str">
            <v>RENOVACIÓN</v>
          </cell>
          <cell r="AA2628" t="str">
            <v>X</v>
          </cell>
          <cell r="AM2628">
            <v>0</v>
          </cell>
          <cell r="AN2628">
            <v>12100</v>
          </cell>
          <cell r="AO2628">
            <v>1234200</v>
          </cell>
          <cell r="AP2628">
            <v>634005.35769999993</v>
          </cell>
          <cell r="AQ2628">
            <v>0</v>
          </cell>
          <cell r="AT2628">
            <v>0</v>
          </cell>
        </row>
        <row r="2629">
          <cell r="P2629" t="str">
            <v>9020</v>
          </cell>
          <cell r="X2629" t="str">
            <v>RENOVACIÓN</v>
          </cell>
          <cell r="AA2629" t="str">
            <v>X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T2629">
            <v>0</v>
          </cell>
        </row>
        <row r="2630">
          <cell r="P2630" t="str">
            <v>0001</v>
          </cell>
          <cell r="AA2630" t="str">
            <v>X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T2630">
            <v>0</v>
          </cell>
        </row>
        <row r="2631">
          <cell r="P2631" t="str">
            <v>3008</v>
          </cell>
          <cell r="X2631" t="str">
            <v>RENOVACIÓN</v>
          </cell>
          <cell r="AB2631" t="str">
            <v>X</v>
          </cell>
          <cell r="AM2631">
            <v>0</v>
          </cell>
          <cell r="AN2631">
            <v>25030.916075000001</v>
          </cell>
          <cell r="AO2631">
            <v>25030.916075000001</v>
          </cell>
          <cell r="AP2631">
            <v>25030.916075000001</v>
          </cell>
          <cell r="AQ2631">
            <v>25030.916075000001</v>
          </cell>
          <cell r="AT2631">
            <v>0</v>
          </cell>
        </row>
        <row r="2632">
          <cell r="P2632" t="str">
            <v>3008</v>
          </cell>
          <cell r="X2632" t="str">
            <v>RENOVACIÓN</v>
          </cell>
          <cell r="AA2632" t="str">
            <v>X</v>
          </cell>
          <cell r="AM2632">
            <v>60500</v>
          </cell>
          <cell r="AN2632">
            <v>574750</v>
          </cell>
          <cell r="AO2632">
            <v>423500</v>
          </cell>
          <cell r="AP2632">
            <v>0</v>
          </cell>
          <cell r="AQ2632">
            <v>0</v>
          </cell>
          <cell r="AT2632">
            <v>60500</v>
          </cell>
        </row>
        <row r="2633">
          <cell r="P2633" t="str">
            <v>4005</v>
          </cell>
          <cell r="X2633" t="str">
            <v>RENOVACIÓN</v>
          </cell>
          <cell r="AC2633" t="str">
            <v>X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T2633">
            <v>0</v>
          </cell>
        </row>
        <row r="2634">
          <cell r="P2634" t="str">
            <v>9020</v>
          </cell>
          <cell r="X2634" t="str">
            <v>RENOVACIÓN</v>
          </cell>
          <cell r="AA2634" t="str">
            <v>X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T2634">
            <v>0</v>
          </cell>
        </row>
        <row r="2635">
          <cell r="P2635" t="str">
            <v>0003</v>
          </cell>
          <cell r="X2635" t="str">
            <v>RENOVACIÓN</v>
          </cell>
          <cell r="AA2635" t="str">
            <v>X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T2635">
            <v>0</v>
          </cell>
        </row>
        <row r="2636">
          <cell r="P2636" t="str">
            <v>4005</v>
          </cell>
          <cell r="X2636" t="str">
            <v>RENOVACIÓN</v>
          </cell>
          <cell r="AC2636" t="str">
            <v>X</v>
          </cell>
          <cell r="AM2636">
            <v>0</v>
          </cell>
          <cell r="AN2636">
            <v>254982.09907500001</v>
          </cell>
          <cell r="AO2636">
            <v>254982.09907500001</v>
          </cell>
          <cell r="AP2636">
            <v>254982.09907500001</v>
          </cell>
          <cell r="AQ2636">
            <v>254982.09907500001</v>
          </cell>
          <cell r="AT2636">
            <v>0</v>
          </cell>
        </row>
        <row r="2637">
          <cell r="P2637" t="str">
            <v>4005</v>
          </cell>
          <cell r="X2637" t="str">
            <v>RENOVACIÓN</v>
          </cell>
          <cell r="AC2637" t="str">
            <v>X</v>
          </cell>
          <cell r="AM2637">
            <v>0</v>
          </cell>
          <cell r="AN2637">
            <v>821590</v>
          </cell>
          <cell r="AO2637">
            <v>318943</v>
          </cell>
          <cell r="AP2637">
            <v>0</v>
          </cell>
          <cell r="AQ2637">
            <v>0</v>
          </cell>
          <cell r="AT2637">
            <v>0</v>
          </cell>
        </row>
        <row r="2638">
          <cell r="P2638" t="str">
            <v>4002</v>
          </cell>
          <cell r="X2638" t="str">
            <v>RENOVACIÓN</v>
          </cell>
          <cell r="AC2638" t="str">
            <v>X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T2638">
            <v>0</v>
          </cell>
        </row>
        <row r="2639">
          <cell r="P2639" t="str">
            <v>4002</v>
          </cell>
          <cell r="X2639" t="str">
            <v>RENOVACIÓN</v>
          </cell>
          <cell r="AC2639" t="str">
            <v>X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T2639">
            <v>0</v>
          </cell>
        </row>
        <row r="2640">
          <cell r="P2640" t="str">
            <v>4005</v>
          </cell>
          <cell r="X2640" t="str">
            <v>RENOVACIÓN</v>
          </cell>
          <cell r="AC2640" t="str">
            <v>X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T2640">
            <v>0</v>
          </cell>
        </row>
        <row r="2641">
          <cell r="P2641" t="str">
            <v>4005</v>
          </cell>
          <cell r="X2641" t="str">
            <v>RENOVACIÓN</v>
          </cell>
          <cell r="AC2641" t="str">
            <v>X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T2641">
            <v>0</v>
          </cell>
        </row>
        <row r="2642">
          <cell r="P2642" t="str">
            <v>4005</v>
          </cell>
          <cell r="X2642" t="str">
            <v>RENOVACIÓN</v>
          </cell>
          <cell r="AC2642" t="str">
            <v>X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T2642">
            <v>0</v>
          </cell>
        </row>
        <row r="2643">
          <cell r="P2643" t="str">
            <v>4009</v>
          </cell>
          <cell r="X2643" t="str">
            <v>RENOVACIÓN</v>
          </cell>
          <cell r="AB2643" t="str">
            <v>X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T2643">
            <v>0</v>
          </cell>
        </row>
        <row r="2644">
          <cell r="P2644" t="str">
            <v>3007</v>
          </cell>
          <cell r="X2644" t="str">
            <v>RENOVACIÓN</v>
          </cell>
          <cell r="AC2644" t="str">
            <v>X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T2644">
            <v>0</v>
          </cell>
        </row>
        <row r="2645">
          <cell r="P2645" t="str">
            <v>0003</v>
          </cell>
          <cell r="X2645" t="str">
            <v>RENOVACIÓN</v>
          </cell>
          <cell r="AA2645" t="str">
            <v>X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T2645">
            <v>0</v>
          </cell>
        </row>
        <row r="2646">
          <cell r="P2646" t="str">
            <v>0001</v>
          </cell>
          <cell r="AA2646" t="str">
            <v>X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T2646">
            <v>0</v>
          </cell>
        </row>
        <row r="2647">
          <cell r="P2647" t="str">
            <v>0003</v>
          </cell>
          <cell r="X2647" t="str">
            <v>RENOVACIÓN</v>
          </cell>
          <cell r="AA2647" t="str">
            <v>X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T2647">
            <v>0</v>
          </cell>
        </row>
        <row r="2648">
          <cell r="P2648" t="str">
            <v>5142</v>
          </cell>
          <cell r="X2648" t="str">
            <v>RENOVACIÓN</v>
          </cell>
          <cell r="AA2648" t="str">
            <v>X</v>
          </cell>
          <cell r="AM2648">
            <v>379779.07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T2648">
            <v>379779.07</v>
          </cell>
        </row>
        <row r="2649">
          <cell r="P2649" t="str">
            <v>0001</v>
          </cell>
          <cell r="AA2649" t="str">
            <v>X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T2649">
            <v>0</v>
          </cell>
        </row>
        <row r="2650">
          <cell r="P2650" t="str">
            <v>4002</v>
          </cell>
          <cell r="X2650" t="str">
            <v>RENOVACIÓN</v>
          </cell>
          <cell r="AB2650" t="str">
            <v>X</v>
          </cell>
          <cell r="AM2650">
            <v>635262.1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T2650">
            <v>635262.1</v>
          </cell>
        </row>
        <row r="2651">
          <cell r="P2651" t="str">
            <v>4002</v>
          </cell>
          <cell r="X2651" t="str">
            <v>RENOVACIÓN</v>
          </cell>
          <cell r="AB2651" t="str">
            <v>X</v>
          </cell>
          <cell r="AM2651">
            <v>0</v>
          </cell>
          <cell r="AN2651">
            <v>115978.5</v>
          </cell>
          <cell r="AO2651">
            <v>115978.5</v>
          </cell>
          <cell r="AP2651">
            <v>115978.5</v>
          </cell>
          <cell r="AQ2651">
            <v>115978.5</v>
          </cell>
          <cell r="AT2651">
            <v>0</v>
          </cell>
        </row>
        <row r="2652">
          <cell r="P2652" t="str">
            <v>9014</v>
          </cell>
          <cell r="AD2652" t="str">
            <v>X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T2652">
            <v>0</v>
          </cell>
        </row>
        <row r="2653">
          <cell r="P2653" t="str">
            <v>4005</v>
          </cell>
          <cell r="X2653" t="str">
            <v>RENOVACIÓN</v>
          </cell>
          <cell r="AC2653" t="str">
            <v>X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T2653">
            <v>0</v>
          </cell>
        </row>
        <row r="2654">
          <cell r="P2654" t="str">
            <v>0001</v>
          </cell>
          <cell r="X2654" t="str">
            <v>RENOVACIÓN</v>
          </cell>
          <cell r="AA2654" t="str">
            <v>X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T2654">
            <v>0</v>
          </cell>
        </row>
        <row r="2655">
          <cell r="P2655" t="str">
            <v>0003</v>
          </cell>
          <cell r="X2655" t="str">
            <v>RENOVACIÓN</v>
          </cell>
          <cell r="AA2655" t="str">
            <v>X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T2655">
            <v>0</v>
          </cell>
        </row>
        <row r="2656">
          <cell r="P2656" t="str">
            <v>9012</v>
          </cell>
          <cell r="X2656" t="str">
            <v>RENOVACIÓN</v>
          </cell>
          <cell r="AA2656" t="str">
            <v>X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T2656">
            <v>0</v>
          </cell>
        </row>
        <row r="2657">
          <cell r="P2657" t="str">
            <v>9020</v>
          </cell>
          <cell r="X2657" t="str">
            <v>RENOVACIÓN</v>
          </cell>
          <cell r="AA2657" t="str">
            <v>X</v>
          </cell>
          <cell r="AB2657" t="str">
            <v>X</v>
          </cell>
          <cell r="AC2657" t="str">
            <v>X</v>
          </cell>
          <cell r="AD2657" t="str">
            <v>X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T2657">
            <v>0</v>
          </cell>
        </row>
        <row r="2658">
          <cell r="P2658" t="str">
            <v>4002</v>
          </cell>
          <cell r="X2658" t="str">
            <v>RENOVACIÓN</v>
          </cell>
          <cell r="AB2658" t="str">
            <v>X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T2658">
            <v>0</v>
          </cell>
        </row>
        <row r="2659">
          <cell r="P2659" t="str">
            <v>4002</v>
          </cell>
          <cell r="X2659" t="str">
            <v>RENOVACIÓN</v>
          </cell>
          <cell r="AB2659" t="str">
            <v>X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T2659">
            <v>0</v>
          </cell>
        </row>
        <row r="2660">
          <cell r="P2660" t="str">
            <v>3007</v>
          </cell>
          <cell r="X2660" t="str">
            <v>RENOVACIÓN</v>
          </cell>
          <cell r="AB2660" t="str">
            <v>X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T2660">
            <v>0</v>
          </cell>
        </row>
        <row r="2661">
          <cell r="P2661" t="str">
            <v>0005</v>
          </cell>
          <cell r="X2661" t="str">
            <v>RENOVACIÓN</v>
          </cell>
          <cell r="AA2661" t="str">
            <v>X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T2661">
            <v>0</v>
          </cell>
        </row>
        <row r="2662">
          <cell r="P2662" t="str">
            <v>4032</v>
          </cell>
          <cell r="X2662" t="str">
            <v>RENOVACIÓN</v>
          </cell>
          <cell r="AA2662" t="str">
            <v>X</v>
          </cell>
          <cell r="AM2662">
            <v>0</v>
          </cell>
          <cell r="AN2662">
            <v>2275211.4</v>
          </cell>
          <cell r="AO2662">
            <v>0</v>
          </cell>
          <cell r="AP2662">
            <v>0</v>
          </cell>
          <cell r="AQ2662">
            <v>0</v>
          </cell>
          <cell r="AT2662">
            <v>0</v>
          </cell>
        </row>
        <row r="2663">
          <cell r="P2663" t="str">
            <v>4032</v>
          </cell>
          <cell r="X2663" t="str">
            <v>RENOVACIÓN</v>
          </cell>
          <cell r="AA2663" t="str">
            <v>X</v>
          </cell>
          <cell r="AM2663">
            <v>0</v>
          </cell>
          <cell r="AN2663">
            <v>1885760.8</v>
          </cell>
          <cell r="AO2663">
            <v>0</v>
          </cell>
          <cell r="AP2663">
            <v>0</v>
          </cell>
          <cell r="AQ2663">
            <v>0</v>
          </cell>
          <cell r="AT2663">
            <v>0</v>
          </cell>
        </row>
        <row r="2664">
          <cell r="P2664" t="str">
            <v>4032</v>
          </cell>
          <cell r="X2664" t="str">
            <v>RENOVACIÓN</v>
          </cell>
          <cell r="AA2664" t="str">
            <v>X</v>
          </cell>
          <cell r="AM2664">
            <v>0</v>
          </cell>
          <cell r="AN2664">
            <v>2708585</v>
          </cell>
          <cell r="AO2664">
            <v>0</v>
          </cell>
          <cell r="AP2664">
            <v>0</v>
          </cell>
          <cell r="AQ2664">
            <v>0</v>
          </cell>
          <cell r="AT2664">
            <v>0</v>
          </cell>
        </row>
        <row r="2665">
          <cell r="P2665" t="str">
            <v>4032</v>
          </cell>
          <cell r="X2665" t="str">
            <v>RENOVACIÓN</v>
          </cell>
          <cell r="AA2665" t="str">
            <v>X</v>
          </cell>
          <cell r="AM2665">
            <v>0</v>
          </cell>
          <cell r="AN2665">
            <v>3130454.9969000001</v>
          </cell>
          <cell r="AO2665">
            <v>603000.00309999997</v>
          </cell>
          <cell r="AP2665">
            <v>0</v>
          </cell>
          <cell r="AQ2665">
            <v>0</v>
          </cell>
          <cell r="AT2665">
            <v>0</v>
          </cell>
        </row>
        <row r="2666">
          <cell r="P2666" t="str">
            <v>4002</v>
          </cell>
          <cell r="X2666" t="str">
            <v>RENOVACIÓN</v>
          </cell>
          <cell r="AA2666" t="str">
            <v>X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T2666">
            <v>0</v>
          </cell>
        </row>
        <row r="2667">
          <cell r="P2667" t="str">
            <v>3019</v>
          </cell>
          <cell r="X2667" t="str">
            <v>RENOVACIÓN</v>
          </cell>
          <cell r="AA2667" t="str">
            <v>X</v>
          </cell>
          <cell r="AM2667">
            <v>0</v>
          </cell>
          <cell r="AN2667">
            <v>226960.168875</v>
          </cell>
          <cell r="AO2667">
            <v>226960.168875</v>
          </cell>
          <cell r="AP2667">
            <v>226960.168875</v>
          </cell>
          <cell r="AQ2667">
            <v>226960.168875</v>
          </cell>
          <cell r="AT2667">
            <v>0</v>
          </cell>
        </row>
        <row r="2668">
          <cell r="P2668" t="str">
            <v>4002</v>
          </cell>
          <cell r="X2668" t="str">
            <v>RENOVACIÓN</v>
          </cell>
          <cell r="AB2668" t="str">
            <v>X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T2668">
            <v>0</v>
          </cell>
        </row>
        <row r="2669">
          <cell r="P2669" t="str">
            <v>4006</v>
          </cell>
          <cell r="X2669" t="str">
            <v>RENOVACIÓN</v>
          </cell>
          <cell r="AB2669" t="str">
            <v>X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T2669">
            <v>0</v>
          </cell>
        </row>
        <row r="2670">
          <cell r="P2670" t="str">
            <v>4006</v>
          </cell>
          <cell r="X2670" t="str">
            <v>RENOVACIÓN</v>
          </cell>
          <cell r="AB2670" t="str">
            <v>X</v>
          </cell>
          <cell r="AM2670">
            <v>0</v>
          </cell>
          <cell r="AN2670">
            <v>10587.5</v>
          </cell>
          <cell r="AO2670">
            <v>10587.5</v>
          </cell>
          <cell r="AP2670">
            <v>10587.5</v>
          </cell>
          <cell r="AQ2670">
            <v>10587.5</v>
          </cell>
          <cell r="AT2670">
            <v>0</v>
          </cell>
        </row>
        <row r="2671">
          <cell r="P2671" t="str">
            <v>4006</v>
          </cell>
          <cell r="X2671" t="str">
            <v>RENOVACIÓN</v>
          </cell>
          <cell r="AB2671" t="str">
            <v>X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T2671">
            <v>0</v>
          </cell>
        </row>
        <row r="2672">
          <cell r="P2672" t="str">
            <v>4006</v>
          </cell>
          <cell r="X2672" t="str">
            <v>RENOVACIÓN</v>
          </cell>
          <cell r="AB2672" t="str">
            <v>X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T2672">
            <v>0</v>
          </cell>
        </row>
        <row r="2673">
          <cell r="P2673" t="str">
            <v>4032</v>
          </cell>
          <cell r="X2673" t="str">
            <v>RENOVACIÓN</v>
          </cell>
          <cell r="AA2673" t="str">
            <v>X</v>
          </cell>
          <cell r="AB2673" t="str">
            <v>X</v>
          </cell>
          <cell r="AC2673" t="str">
            <v>X</v>
          </cell>
          <cell r="AD2673" t="str">
            <v>X</v>
          </cell>
          <cell r="AM2673">
            <v>11420</v>
          </cell>
          <cell r="AN2673">
            <v>27144</v>
          </cell>
          <cell r="AO2673">
            <v>0</v>
          </cell>
          <cell r="AP2673">
            <v>0</v>
          </cell>
          <cell r="AQ2673">
            <v>0</v>
          </cell>
          <cell r="AT2673">
            <v>2855</v>
          </cell>
        </row>
        <row r="2674">
          <cell r="P2674" t="str">
            <v>4006</v>
          </cell>
          <cell r="X2674" t="str">
            <v>RENOVACIÓN</v>
          </cell>
          <cell r="AB2674" t="str">
            <v>X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T2674">
            <v>0</v>
          </cell>
        </row>
        <row r="2675">
          <cell r="P2675" t="str">
            <v>4002</v>
          </cell>
          <cell r="X2675" t="str">
            <v>RENOVACIÓN</v>
          </cell>
          <cell r="AB2675" t="str">
            <v>X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T2675">
            <v>0</v>
          </cell>
        </row>
        <row r="2676">
          <cell r="P2676" t="str">
            <v>4006</v>
          </cell>
          <cell r="X2676" t="str">
            <v>RENOVACIÓN</v>
          </cell>
          <cell r="AB2676" t="str">
            <v>X</v>
          </cell>
          <cell r="AM2676">
            <v>0</v>
          </cell>
          <cell r="AN2676">
            <v>433198.39199999999</v>
          </cell>
          <cell r="AO2676">
            <v>433198.39199999999</v>
          </cell>
          <cell r="AP2676">
            <v>433198.39199999999</v>
          </cell>
          <cell r="AQ2676">
            <v>433198.39199999999</v>
          </cell>
          <cell r="AT2676">
            <v>0</v>
          </cell>
        </row>
        <row r="2677">
          <cell r="P2677" t="str">
            <v>4032</v>
          </cell>
          <cell r="X2677" t="str">
            <v>RENOVACIÓN</v>
          </cell>
          <cell r="AB2677" t="str">
            <v>X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T2677">
            <v>0</v>
          </cell>
        </row>
        <row r="2678">
          <cell r="P2678" t="str">
            <v>4032</v>
          </cell>
          <cell r="X2678" t="str">
            <v>RENOVACIÓN</v>
          </cell>
          <cell r="AB2678" t="str">
            <v>X</v>
          </cell>
          <cell r="AM2678">
            <v>3000990</v>
          </cell>
          <cell r="AN2678">
            <v>872207.9</v>
          </cell>
          <cell r="AO2678">
            <v>0</v>
          </cell>
          <cell r="AP2678">
            <v>0</v>
          </cell>
          <cell r="AQ2678">
            <v>0</v>
          </cell>
          <cell r="AT2678">
            <v>3000990</v>
          </cell>
        </row>
        <row r="2679">
          <cell r="P2679" t="str">
            <v>3009</v>
          </cell>
          <cell r="X2679" t="str">
            <v>RENOVACIÓN</v>
          </cell>
          <cell r="AB2679" t="str">
            <v>X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T2679">
            <v>0</v>
          </cell>
        </row>
        <row r="2680">
          <cell r="P2680" t="str">
            <v>4002</v>
          </cell>
          <cell r="X2680" t="str">
            <v>RENOVACIÓN</v>
          </cell>
          <cell r="AB2680" t="str">
            <v>X</v>
          </cell>
          <cell r="AM2680">
            <v>0</v>
          </cell>
          <cell r="AN2680">
            <v>1512500</v>
          </cell>
          <cell r="AO2680">
            <v>0</v>
          </cell>
          <cell r="AP2680">
            <v>0</v>
          </cell>
          <cell r="AQ2680">
            <v>0</v>
          </cell>
          <cell r="AT2680">
            <v>0</v>
          </cell>
        </row>
        <row r="2681">
          <cell r="P2681" t="str">
            <v>4009</v>
          </cell>
          <cell r="X2681" t="str">
            <v>RENOVACIÓN</v>
          </cell>
          <cell r="AB2681" t="str">
            <v>X</v>
          </cell>
          <cell r="AM2681">
            <v>206910</v>
          </cell>
          <cell r="AN2681">
            <v>216481.1</v>
          </cell>
          <cell r="AO2681">
            <v>0</v>
          </cell>
          <cell r="AP2681">
            <v>0</v>
          </cell>
          <cell r="AQ2681">
            <v>0</v>
          </cell>
          <cell r="AT2681">
            <v>206910</v>
          </cell>
        </row>
        <row r="2682">
          <cell r="P2682" t="str">
            <v>4009</v>
          </cell>
          <cell r="X2682" t="str">
            <v>RENOVACIÓN</v>
          </cell>
          <cell r="AB2682" t="str">
            <v>X</v>
          </cell>
          <cell r="AM2682">
            <v>238550</v>
          </cell>
          <cell r="AN2682">
            <v>184950</v>
          </cell>
          <cell r="AO2682">
            <v>0</v>
          </cell>
          <cell r="AP2682">
            <v>0</v>
          </cell>
          <cell r="AQ2682">
            <v>0</v>
          </cell>
          <cell r="AT2682">
            <v>238550</v>
          </cell>
        </row>
        <row r="2683">
          <cell r="P2683" t="str">
            <v>9020</v>
          </cell>
          <cell r="X2683" t="str">
            <v>RENOVACIÓN</v>
          </cell>
          <cell r="AA2683" t="str">
            <v>X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T2683">
            <v>0</v>
          </cell>
        </row>
        <row r="2684">
          <cell r="P2684" t="str">
            <v>0005</v>
          </cell>
          <cell r="X2684" t="str">
            <v>N/A</v>
          </cell>
          <cell r="AA2684" t="str">
            <v>X</v>
          </cell>
          <cell r="AM2684">
            <v>726000</v>
          </cell>
          <cell r="AN2684">
            <v>968000</v>
          </cell>
          <cell r="AO2684">
            <v>0</v>
          </cell>
          <cell r="AP2684">
            <v>0</v>
          </cell>
          <cell r="AQ2684">
            <v>0</v>
          </cell>
          <cell r="AT2684">
            <v>726000</v>
          </cell>
        </row>
        <row r="2685">
          <cell r="P2685" t="str">
            <v>0005</v>
          </cell>
          <cell r="X2685" t="str">
            <v>N/A</v>
          </cell>
          <cell r="AA2685" t="str">
            <v>X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T2685">
            <v>0</v>
          </cell>
        </row>
        <row r="2686">
          <cell r="P2686" t="str">
            <v>0001</v>
          </cell>
          <cell r="X2686" t="str">
            <v>RENOVACIÓN</v>
          </cell>
          <cell r="AA2686" t="str">
            <v>X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T2686">
            <v>0</v>
          </cell>
        </row>
        <row r="2687">
          <cell r="P2687" t="str">
            <v>0001</v>
          </cell>
          <cell r="AA2687" t="str">
            <v>X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T2687">
            <v>0</v>
          </cell>
        </row>
        <row r="2688">
          <cell r="P2688" t="str">
            <v>0001</v>
          </cell>
          <cell r="AA2688" t="str">
            <v>X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T2688">
            <v>0</v>
          </cell>
        </row>
        <row r="2689">
          <cell r="P2689" t="str">
            <v>3032</v>
          </cell>
          <cell r="X2689" t="str">
            <v>RENOVACIÓN</v>
          </cell>
          <cell r="AD2689" t="str">
            <v>X</v>
          </cell>
          <cell r="AM2689">
            <v>0</v>
          </cell>
          <cell r="AN2689">
            <v>0</v>
          </cell>
          <cell r="AO2689">
            <v>486081.2</v>
          </cell>
          <cell r="AP2689">
            <v>0</v>
          </cell>
          <cell r="AQ2689">
            <v>0</v>
          </cell>
          <cell r="AT2689">
            <v>0</v>
          </cell>
        </row>
        <row r="2690">
          <cell r="P2690" t="str">
            <v>0001</v>
          </cell>
          <cell r="AA2690" t="str">
            <v>X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T2690">
            <v>0</v>
          </cell>
        </row>
        <row r="2691">
          <cell r="P2691" t="str">
            <v>4002</v>
          </cell>
          <cell r="X2691" t="str">
            <v>RENOVACIÓN</v>
          </cell>
          <cell r="AC2691" t="str">
            <v>X</v>
          </cell>
          <cell r="AM2691">
            <v>423500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T2691">
            <v>423500</v>
          </cell>
        </row>
        <row r="2692">
          <cell r="P2692" t="str">
            <v>0005</v>
          </cell>
          <cell r="X2692" t="str">
            <v>N/A</v>
          </cell>
          <cell r="AA2692" t="str">
            <v>X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T2692">
            <v>0</v>
          </cell>
        </row>
        <row r="2693">
          <cell r="P2693" t="str">
            <v>0005</v>
          </cell>
          <cell r="X2693" t="str">
            <v>N/A</v>
          </cell>
          <cell r="AA2693" t="str">
            <v>X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T2693">
            <v>0</v>
          </cell>
        </row>
        <row r="2694">
          <cell r="P2694" t="str">
            <v>9020</v>
          </cell>
          <cell r="X2694" t="str">
            <v>RENOVACIÓN</v>
          </cell>
          <cell r="AA2694" t="str">
            <v>X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T2694">
            <v>0</v>
          </cell>
        </row>
        <row r="2695">
          <cell r="P2695" t="str">
            <v>9020</v>
          </cell>
          <cell r="AA2695" t="str">
            <v>X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T2695">
            <v>0</v>
          </cell>
        </row>
        <row r="2696">
          <cell r="P2696" t="str">
            <v>4006</v>
          </cell>
          <cell r="X2696" t="str">
            <v>RENOVACIÓN</v>
          </cell>
          <cell r="AA2696" t="str">
            <v>X</v>
          </cell>
          <cell r="AB2696" t="str">
            <v>X</v>
          </cell>
          <cell r="AC2696" t="str">
            <v>X</v>
          </cell>
          <cell r="AD2696" t="str">
            <v>X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T2696">
            <v>0</v>
          </cell>
        </row>
        <row r="2697">
          <cell r="P2697" t="str">
            <v>4005</v>
          </cell>
          <cell r="X2697" t="str">
            <v>RENOVACIÓN</v>
          </cell>
          <cell r="AC2697" t="str">
            <v>X</v>
          </cell>
          <cell r="AM2697">
            <v>0</v>
          </cell>
          <cell r="AN2697">
            <v>96800</v>
          </cell>
          <cell r="AO2697">
            <v>0</v>
          </cell>
          <cell r="AP2697">
            <v>0</v>
          </cell>
          <cell r="AQ2697">
            <v>57000</v>
          </cell>
          <cell r="AT2697">
            <v>0</v>
          </cell>
        </row>
        <row r="2698">
          <cell r="P2698" t="str">
            <v>4005</v>
          </cell>
          <cell r="X2698" t="str">
            <v>RENOVACIÓN</v>
          </cell>
          <cell r="AC2698" t="str">
            <v>X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T2698">
            <v>0</v>
          </cell>
        </row>
        <row r="2699">
          <cell r="P2699" t="str">
            <v>4005</v>
          </cell>
          <cell r="X2699" t="str">
            <v>RENOVACIÓN</v>
          </cell>
          <cell r="AC2699" t="str">
            <v>X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T2699">
            <v>0</v>
          </cell>
        </row>
        <row r="2700">
          <cell r="P2700" t="str">
            <v>3008</v>
          </cell>
          <cell r="X2700" t="str">
            <v>RENOVACIÓN</v>
          </cell>
          <cell r="AB2700" t="str">
            <v>X</v>
          </cell>
          <cell r="AM2700">
            <v>0</v>
          </cell>
          <cell r="AN2700">
            <v>15166.820625</v>
          </cell>
          <cell r="AO2700">
            <v>15166.820625</v>
          </cell>
          <cell r="AP2700">
            <v>15166.820625</v>
          </cell>
          <cell r="AQ2700">
            <v>15166.820625</v>
          </cell>
          <cell r="AT2700">
            <v>0</v>
          </cell>
        </row>
        <row r="2701">
          <cell r="P2701" t="str">
            <v>4002</v>
          </cell>
          <cell r="X2701" t="str">
            <v>RENOVACIÓN</v>
          </cell>
          <cell r="AB2701" t="str">
            <v>X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T2701">
            <v>0</v>
          </cell>
        </row>
        <row r="2702">
          <cell r="P2702" t="str">
            <v>4002</v>
          </cell>
          <cell r="X2702" t="str">
            <v>RENOVACIÓN</v>
          </cell>
          <cell r="AA2702" t="str">
            <v>X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T2702">
            <v>0</v>
          </cell>
        </row>
        <row r="2703">
          <cell r="P2703" t="str">
            <v>9020</v>
          </cell>
          <cell r="AA2703" t="str">
            <v>X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T2703">
            <v>0</v>
          </cell>
        </row>
        <row r="2704">
          <cell r="P2704" t="str">
            <v>4002</v>
          </cell>
          <cell r="X2704" t="str">
            <v>RENOVACIÓN</v>
          </cell>
          <cell r="AD2704" t="str">
            <v>X</v>
          </cell>
          <cell r="AM2704">
            <v>0</v>
          </cell>
          <cell r="AN2704">
            <v>85910</v>
          </cell>
          <cell r="AO2704">
            <v>85910</v>
          </cell>
          <cell r="AP2704">
            <v>85910</v>
          </cell>
          <cell r="AQ2704">
            <v>85910</v>
          </cell>
          <cell r="AT2704">
            <v>0</v>
          </cell>
        </row>
        <row r="2705">
          <cell r="P2705" t="str">
            <v>4002</v>
          </cell>
          <cell r="X2705" t="str">
            <v>RENOVACIÓN</v>
          </cell>
          <cell r="AD2705" t="str">
            <v>X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T2705">
            <v>0</v>
          </cell>
        </row>
        <row r="2706">
          <cell r="P2706" t="str">
            <v>9014</v>
          </cell>
          <cell r="X2706" t="str">
            <v>RENOVACIÓN</v>
          </cell>
          <cell r="AD2706" t="str">
            <v>X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T2706">
            <v>0</v>
          </cell>
        </row>
        <row r="2707">
          <cell r="P2707" t="str">
            <v>0001</v>
          </cell>
          <cell r="AA2707" t="str">
            <v>X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T2707">
            <v>0</v>
          </cell>
        </row>
        <row r="2708">
          <cell r="P2708" t="str">
            <v>4009</v>
          </cell>
          <cell r="X2708" t="str">
            <v>RENOVACIÓN</v>
          </cell>
          <cell r="AB2708" t="str">
            <v>X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T2708">
            <v>0</v>
          </cell>
        </row>
        <row r="2709">
          <cell r="P2709" t="str">
            <v>4002</v>
          </cell>
          <cell r="X2709" t="str">
            <v>RENOVACIÓN</v>
          </cell>
          <cell r="AA2709" t="str">
            <v>X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T2709">
            <v>0</v>
          </cell>
        </row>
        <row r="2710">
          <cell r="P2710" t="str">
            <v>4002</v>
          </cell>
          <cell r="X2710" t="str">
            <v>RENOVACIÓN</v>
          </cell>
          <cell r="AC2710" t="str">
            <v>X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T2710">
            <v>0</v>
          </cell>
        </row>
        <row r="2711">
          <cell r="P2711" t="str">
            <v>4005</v>
          </cell>
          <cell r="X2711" t="str">
            <v>RENOVACIÓN</v>
          </cell>
          <cell r="AC2711" t="str">
            <v>X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T2711">
            <v>0</v>
          </cell>
        </row>
        <row r="2712">
          <cell r="P2712" t="str">
            <v>4009</v>
          </cell>
          <cell r="X2712" t="str">
            <v>RENOVACIÓN</v>
          </cell>
          <cell r="AB2712" t="str">
            <v>X</v>
          </cell>
          <cell r="AM2712">
            <v>0</v>
          </cell>
          <cell r="AN2712">
            <v>0</v>
          </cell>
          <cell r="AO2712">
            <v>0</v>
          </cell>
          <cell r="AP2712">
            <v>322083.12097500003</v>
          </cell>
          <cell r="AQ2712">
            <v>322083.12097500003</v>
          </cell>
          <cell r="AT2712">
            <v>0</v>
          </cell>
        </row>
        <row r="2713">
          <cell r="P2713" t="str">
            <v>0005</v>
          </cell>
          <cell r="X2713" t="str">
            <v>N/A</v>
          </cell>
          <cell r="AA2713" t="str">
            <v>X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T2713">
            <v>0</v>
          </cell>
        </row>
        <row r="2714">
          <cell r="P2714" t="str">
            <v>0009</v>
          </cell>
          <cell r="X2714" t="str">
            <v>N/A</v>
          </cell>
          <cell r="AA2714" t="str">
            <v>X</v>
          </cell>
          <cell r="AM2714">
            <v>1123292.6099999999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T2714">
            <v>1123292.6099999999</v>
          </cell>
        </row>
        <row r="2715">
          <cell r="P2715" t="str">
            <v>0009</v>
          </cell>
          <cell r="X2715" t="str">
            <v>N/A</v>
          </cell>
          <cell r="AA2715" t="str">
            <v>X</v>
          </cell>
          <cell r="AM2715">
            <v>493957.08999999997</v>
          </cell>
          <cell r="AN2715">
            <v>145200</v>
          </cell>
          <cell r="AO2715">
            <v>108900</v>
          </cell>
          <cell r="AP2715">
            <v>0</v>
          </cell>
          <cell r="AQ2715">
            <v>0</v>
          </cell>
          <cell r="AT2715">
            <v>493957.08999999997</v>
          </cell>
        </row>
        <row r="2716">
          <cell r="P2716" t="str">
            <v>0009</v>
          </cell>
          <cell r="X2716" t="str">
            <v>N/A</v>
          </cell>
          <cell r="AA2716" t="str">
            <v>X</v>
          </cell>
          <cell r="AM2716">
            <v>176386.54</v>
          </cell>
          <cell r="AN2716">
            <v>705546.16</v>
          </cell>
          <cell r="AO2716">
            <v>0</v>
          </cell>
          <cell r="AP2716">
            <v>0</v>
          </cell>
          <cell r="AQ2716">
            <v>0</v>
          </cell>
          <cell r="AT2716">
            <v>176386.54</v>
          </cell>
        </row>
        <row r="2717">
          <cell r="P2717" t="str">
            <v>0003</v>
          </cell>
          <cell r="X2717" t="str">
            <v>UPGRADE</v>
          </cell>
          <cell r="AA2717" t="str">
            <v>X</v>
          </cell>
          <cell r="AB2717" t="str">
            <v>X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T2717">
            <v>0</v>
          </cell>
        </row>
        <row r="2718">
          <cell r="P2718" t="str">
            <v>0009</v>
          </cell>
          <cell r="X2718" t="str">
            <v>N/A</v>
          </cell>
          <cell r="AA2718" t="str">
            <v>X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T2718">
            <v>0</v>
          </cell>
        </row>
        <row r="2719">
          <cell r="P2719" t="str">
            <v>0009</v>
          </cell>
          <cell r="X2719" t="str">
            <v>N/A</v>
          </cell>
          <cell r="AA2719" t="str">
            <v>X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T2719">
            <v>0</v>
          </cell>
        </row>
        <row r="2720">
          <cell r="P2720" t="str">
            <v>4002</v>
          </cell>
          <cell r="X2720" t="str">
            <v>RENOVACIÓN</v>
          </cell>
          <cell r="AB2720" t="str">
            <v>X</v>
          </cell>
          <cell r="AM2720">
            <v>1245803.8999999999</v>
          </cell>
          <cell r="AN2720">
            <v>1600000</v>
          </cell>
          <cell r="AO2720">
            <v>0</v>
          </cell>
          <cell r="AP2720">
            <v>0</v>
          </cell>
          <cell r="AQ2720">
            <v>0</v>
          </cell>
          <cell r="AT2720">
            <v>1245803.8999999999</v>
          </cell>
        </row>
        <row r="2721">
          <cell r="P2721" t="str">
            <v>0003</v>
          </cell>
          <cell r="X2721" t="str">
            <v>RENOVACIÓN</v>
          </cell>
          <cell r="AA2721" t="str">
            <v>X</v>
          </cell>
          <cell r="AB2721" t="str">
            <v>X</v>
          </cell>
          <cell r="AC2721" t="str">
            <v>X</v>
          </cell>
          <cell r="AD2721" t="str">
            <v>X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T2721">
            <v>0</v>
          </cell>
        </row>
        <row r="2722">
          <cell r="P2722" t="str">
            <v>0013</v>
          </cell>
          <cell r="X2722" t="str">
            <v>RENOVACIÓN</v>
          </cell>
          <cell r="AA2722" t="str">
            <v>X</v>
          </cell>
          <cell r="AB2722" t="str">
            <v>X</v>
          </cell>
          <cell r="AC2722" t="str">
            <v>X</v>
          </cell>
          <cell r="AD2722" t="str">
            <v>X</v>
          </cell>
          <cell r="AM2722">
            <v>4840000</v>
          </cell>
          <cell r="AN2722">
            <v>36300000</v>
          </cell>
          <cell r="AO2722">
            <v>48400000</v>
          </cell>
          <cell r="AP2722">
            <v>48400000</v>
          </cell>
          <cell r="AQ2722">
            <v>27112000</v>
          </cell>
          <cell r="AT2722">
            <v>1210000</v>
          </cell>
        </row>
        <row r="2723">
          <cell r="P2723" t="str">
            <v>4002</v>
          </cell>
          <cell r="X2723" t="str">
            <v>RENOVACIÓN</v>
          </cell>
          <cell r="AA2723" t="str">
            <v>X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T2723">
            <v>0</v>
          </cell>
        </row>
        <row r="2724">
          <cell r="P2724" t="str">
            <v>0008</v>
          </cell>
          <cell r="X2724" t="str">
            <v>N/A</v>
          </cell>
          <cell r="AE2724" t="str">
            <v>X</v>
          </cell>
          <cell r="AM2724">
            <v>7471.75</v>
          </cell>
          <cell r="AN2724">
            <v>0</v>
          </cell>
          <cell r="AO2724">
            <v>0</v>
          </cell>
          <cell r="AP2724">
            <v>186286.2034</v>
          </cell>
          <cell r="AQ2724">
            <v>0</v>
          </cell>
          <cell r="AT2724">
            <v>7471.75</v>
          </cell>
        </row>
        <row r="2725">
          <cell r="P2725" t="str">
            <v>0009</v>
          </cell>
          <cell r="X2725" t="str">
            <v>N/A</v>
          </cell>
          <cell r="AA2725" t="str">
            <v>X</v>
          </cell>
          <cell r="AM2725">
            <v>193600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T2725">
            <v>193600</v>
          </cell>
        </row>
        <row r="2726">
          <cell r="P2726" t="str">
            <v>3007</v>
          </cell>
          <cell r="X2726" t="str">
            <v>RENOVACIÓN</v>
          </cell>
          <cell r="AB2726" t="str">
            <v>X</v>
          </cell>
          <cell r="AM2726">
            <v>0</v>
          </cell>
          <cell r="AN2726">
            <v>10738750</v>
          </cell>
          <cell r="AO2726">
            <v>10738750</v>
          </cell>
          <cell r="AP2726">
            <v>10738750</v>
          </cell>
          <cell r="AQ2726">
            <v>10738750</v>
          </cell>
          <cell r="AT2726">
            <v>0</v>
          </cell>
        </row>
        <row r="2727">
          <cell r="P2727" t="str">
            <v>9043</v>
          </cell>
          <cell r="X2727" t="str">
            <v>UPGRADE</v>
          </cell>
          <cell r="AA2727" t="str">
            <v>X</v>
          </cell>
          <cell r="AB2727" t="str">
            <v>X</v>
          </cell>
          <cell r="AC2727" t="str">
            <v>X</v>
          </cell>
          <cell r="AD2727" t="str">
            <v>X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T2727">
            <v>0</v>
          </cell>
        </row>
        <row r="2728">
          <cell r="P2728" t="str">
            <v>3008</v>
          </cell>
          <cell r="X2728" t="str">
            <v>RENOVACIÓN</v>
          </cell>
          <cell r="AD2728" t="str">
            <v>X</v>
          </cell>
          <cell r="AM2728">
            <v>458750.07613307936</v>
          </cell>
          <cell r="AN2728">
            <v>1423182.6975335034</v>
          </cell>
          <cell r="AO2728">
            <v>1552413.8809220437</v>
          </cell>
          <cell r="AP2728">
            <v>2496804.310381372</v>
          </cell>
          <cell r="AQ2728">
            <v>0</v>
          </cell>
          <cell r="AT2728">
            <v>458750.07613307936</v>
          </cell>
        </row>
        <row r="2729">
          <cell r="P2729" t="str">
            <v>4011</v>
          </cell>
          <cell r="X2729" t="str">
            <v>RENOVACIÓN</v>
          </cell>
          <cell r="AA2729" t="str">
            <v>X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T2729">
            <v>0</v>
          </cell>
        </row>
        <row r="2730">
          <cell r="P2730" t="str">
            <v>3001</v>
          </cell>
          <cell r="X2730" t="str">
            <v>RENOVACIÓN</v>
          </cell>
          <cell r="AA2730" t="str">
            <v>X</v>
          </cell>
          <cell r="AB2730" t="str">
            <v>X</v>
          </cell>
          <cell r="AC2730" t="str">
            <v>X</v>
          </cell>
          <cell r="AD2730" t="str">
            <v>X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T2730">
            <v>0</v>
          </cell>
        </row>
        <row r="2731">
          <cell r="P2731" t="str">
            <v>0019</v>
          </cell>
          <cell r="X2731" t="str">
            <v>RENOVACIÓN</v>
          </cell>
          <cell r="AA2731" t="str">
            <v>X</v>
          </cell>
          <cell r="AB2731" t="str">
            <v>X</v>
          </cell>
          <cell r="AC2731" t="str">
            <v>X</v>
          </cell>
          <cell r="AD2731" t="str">
            <v>X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T2731">
            <v>0</v>
          </cell>
        </row>
        <row r="2732">
          <cell r="P2732" t="str">
            <v>0009</v>
          </cell>
          <cell r="X2732" t="str">
            <v>N/A</v>
          </cell>
          <cell r="AE2732" t="str">
            <v>X</v>
          </cell>
          <cell r="AM2732">
            <v>46718.1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T2732">
            <v>46718.1</v>
          </cell>
        </row>
        <row r="2733">
          <cell r="P2733" t="str">
            <v>3014</v>
          </cell>
          <cell r="X2733" t="str">
            <v>RENOVACIÓN</v>
          </cell>
          <cell r="AD2733" t="str">
            <v>X</v>
          </cell>
          <cell r="AM2733">
            <v>0</v>
          </cell>
          <cell r="AN2733">
            <v>2500000.000025</v>
          </cell>
          <cell r="AO2733">
            <v>2500000.000025</v>
          </cell>
          <cell r="AP2733">
            <v>2500000.000025</v>
          </cell>
          <cell r="AQ2733">
            <v>2500000.000025</v>
          </cell>
          <cell r="AT2733">
            <v>0</v>
          </cell>
        </row>
        <row r="2734">
          <cell r="P2734" t="str">
            <v>9013</v>
          </cell>
          <cell r="X2734" t="str">
            <v>RENOVACIÓN</v>
          </cell>
          <cell r="AD2734" t="str">
            <v>X</v>
          </cell>
          <cell r="AM2734">
            <v>0</v>
          </cell>
          <cell r="AN2734">
            <v>1387698.6850518945</v>
          </cell>
          <cell r="AO2734">
            <v>1513707.7656616983</v>
          </cell>
          <cell r="AP2734">
            <v>2434551.8423972921</v>
          </cell>
          <cell r="AQ2734">
            <v>214658.67</v>
          </cell>
          <cell r="AT2734">
            <v>0</v>
          </cell>
        </row>
        <row r="2735">
          <cell r="P2735" t="str">
            <v>4057</v>
          </cell>
          <cell r="X2735" t="str">
            <v>RENOVACIÓN</v>
          </cell>
          <cell r="AA2735" t="str">
            <v>X</v>
          </cell>
          <cell r="AB2735" t="str">
            <v>X</v>
          </cell>
          <cell r="AC2735" t="str">
            <v>X</v>
          </cell>
          <cell r="AD2735" t="str">
            <v>X</v>
          </cell>
          <cell r="AM2735">
            <v>0</v>
          </cell>
          <cell r="AN2735">
            <v>1000000.0000000005</v>
          </cell>
          <cell r="AO2735">
            <v>5000000.0000000028</v>
          </cell>
          <cell r="AP2735">
            <v>6050000</v>
          </cell>
          <cell r="AQ2735">
            <v>10050000</v>
          </cell>
          <cell r="AT2735">
            <v>0</v>
          </cell>
        </row>
        <row r="2736">
          <cell r="P2736" t="str">
            <v>4015</v>
          </cell>
          <cell r="X2736" t="str">
            <v>RENOVACIÓN</v>
          </cell>
          <cell r="AB2736" t="str">
            <v>X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9075.85</v>
          </cell>
          <cell r="AT2736">
            <v>0</v>
          </cell>
        </row>
        <row r="2737">
          <cell r="P2737" t="str">
            <v>0003</v>
          </cell>
          <cell r="X2737" t="str">
            <v>RENOVACIÓN</v>
          </cell>
          <cell r="AA2737" t="str">
            <v>X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T2737">
            <v>0</v>
          </cell>
        </row>
        <row r="2738">
          <cell r="P2738" t="str">
            <v>3008</v>
          </cell>
          <cell r="X2738" t="str">
            <v>RENOVACIÓN</v>
          </cell>
          <cell r="AB2738" t="str">
            <v>X</v>
          </cell>
          <cell r="AM2738">
            <v>0</v>
          </cell>
          <cell r="AN2738">
            <v>18706.475974999998</v>
          </cell>
          <cell r="AO2738">
            <v>18706.475974999998</v>
          </cell>
          <cell r="AP2738">
            <v>18706.475974999998</v>
          </cell>
          <cell r="AQ2738">
            <v>18706.475974999998</v>
          </cell>
          <cell r="AT2738">
            <v>0</v>
          </cell>
        </row>
        <row r="2739">
          <cell r="P2739" t="str">
            <v>3015</v>
          </cell>
          <cell r="X2739" t="str">
            <v>RENOVACIÓN</v>
          </cell>
          <cell r="AC2739" t="str">
            <v>X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T2739">
            <v>0</v>
          </cell>
        </row>
        <row r="2740">
          <cell r="P2740" t="str">
            <v>9013</v>
          </cell>
          <cell r="X2740" t="str">
            <v>RENOVACIÓN</v>
          </cell>
          <cell r="AD2740" t="str">
            <v>X</v>
          </cell>
          <cell r="AM2740">
            <v>0</v>
          </cell>
          <cell r="AN2740">
            <v>150645.45374999999</v>
          </cell>
          <cell r="AO2740">
            <v>150645.45374999999</v>
          </cell>
          <cell r="AP2740">
            <v>150645.45374999999</v>
          </cell>
          <cell r="AQ2740">
            <v>150645.45374999999</v>
          </cell>
          <cell r="AT2740">
            <v>0</v>
          </cell>
        </row>
        <row r="2741">
          <cell r="P2741" t="str">
            <v>0003</v>
          </cell>
          <cell r="X2741" t="str">
            <v>RENOVACIÓN</v>
          </cell>
          <cell r="AA2741" t="str">
            <v>X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T2741">
            <v>0</v>
          </cell>
        </row>
        <row r="2742">
          <cell r="P2742" t="str">
            <v>9013</v>
          </cell>
          <cell r="X2742" t="str">
            <v>RENOVACIÓN</v>
          </cell>
          <cell r="AD2742" t="str">
            <v>X</v>
          </cell>
          <cell r="AM2742">
            <v>0</v>
          </cell>
          <cell r="AN2742">
            <v>5830677.9772999994</v>
          </cell>
          <cell r="AO2742">
            <v>1949763.3264999997</v>
          </cell>
          <cell r="AP2742">
            <v>1542592.2885999999</v>
          </cell>
          <cell r="AQ2742">
            <v>1501421.92</v>
          </cell>
          <cell r="AT2742">
            <v>0</v>
          </cell>
        </row>
        <row r="2743">
          <cell r="P2743" t="str">
            <v>4005</v>
          </cell>
          <cell r="X2743" t="str">
            <v>RENOVACIÓN</v>
          </cell>
          <cell r="AC2743" t="str">
            <v>X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T2743">
            <v>0</v>
          </cell>
        </row>
        <row r="2744">
          <cell r="P2744" t="str">
            <v>4012</v>
          </cell>
          <cell r="X2744" t="str">
            <v>RENOVACIÓN</v>
          </cell>
          <cell r="AD2744" t="str">
            <v>X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T2744">
            <v>0</v>
          </cell>
        </row>
        <row r="2745">
          <cell r="P2745" t="str">
            <v>9020</v>
          </cell>
          <cell r="X2745" t="str">
            <v>N/A</v>
          </cell>
          <cell r="AE2745" t="str">
            <v>X</v>
          </cell>
          <cell r="AM2745">
            <v>873020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T2745">
            <v>873020</v>
          </cell>
        </row>
        <row r="2746">
          <cell r="P2746" t="str">
            <v>0005</v>
          </cell>
          <cell r="X2746" t="str">
            <v>N/A</v>
          </cell>
          <cell r="AA2746" t="str">
            <v>X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T2746">
            <v>0</v>
          </cell>
        </row>
        <row r="2747">
          <cell r="P2747" t="str">
            <v>0005</v>
          </cell>
          <cell r="X2747" t="str">
            <v>N/A</v>
          </cell>
          <cell r="AA2747" t="str">
            <v>X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T2747">
            <v>0</v>
          </cell>
        </row>
        <row r="2748">
          <cell r="P2748" t="str">
            <v>4005</v>
          </cell>
          <cell r="X2748" t="str">
            <v>RENOVACIÓN</v>
          </cell>
          <cell r="AC2748" t="str">
            <v>X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T2748">
            <v>0</v>
          </cell>
        </row>
        <row r="2749">
          <cell r="P2749" t="str">
            <v>3015</v>
          </cell>
          <cell r="X2749" t="str">
            <v>RENOVACIÓN</v>
          </cell>
          <cell r="AC2749" t="str">
            <v>X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T2749">
            <v>0</v>
          </cell>
        </row>
        <row r="2750">
          <cell r="P2750" t="str">
            <v>4022</v>
          </cell>
          <cell r="X2750" t="str">
            <v>RENOVACIÓN</v>
          </cell>
          <cell r="AC2750" t="str">
            <v>X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T2750">
            <v>0</v>
          </cell>
        </row>
        <row r="2751">
          <cell r="P2751" t="str">
            <v>4015</v>
          </cell>
          <cell r="X2751" t="str">
            <v>RENOVACIÓN</v>
          </cell>
          <cell r="AA2751" t="str">
            <v>X</v>
          </cell>
          <cell r="AB2751" t="str">
            <v>X</v>
          </cell>
          <cell r="AC2751" t="str">
            <v>X</v>
          </cell>
          <cell r="AD2751" t="str">
            <v>X</v>
          </cell>
          <cell r="AM2751">
            <v>0</v>
          </cell>
          <cell r="AN2751">
            <v>0</v>
          </cell>
          <cell r="AO2751">
            <v>18150000</v>
          </cell>
          <cell r="AP2751">
            <v>18150000</v>
          </cell>
          <cell r="AQ2751">
            <v>14666606.59</v>
          </cell>
          <cell r="AT2751">
            <v>0</v>
          </cell>
        </row>
        <row r="2752">
          <cell r="P2752" t="str">
            <v>9013</v>
          </cell>
          <cell r="X2752" t="str">
            <v>RENOVACIÓN</v>
          </cell>
          <cell r="AD2752" t="str">
            <v>X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T2752">
            <v>0</v>
          </cell>
        </row>
        <row r="2753">
          <cell r="P2753" t="str">
            <v>0001</v>
          </cell>
          <cell r="AA2753" t="str">
            <v>X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T2753">
            <v>0</v>
          </cell>
        </row>
        <row r="2754">
          <cell r="P2754" t="str">
            <v>0005</v>
          </cell>
          <cell r="X2754" t="str">
            <v>N/A</v>
          </cell>
          <cell r="AA2754" t="str">
            <v>X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T2754">
            <v>0</v>
          </cell>
        </row>
        <row r="2755">
          <cell r="P2755" t="str">
            <v>3032</v>
          </cell>
          <cell r="X2755" t="str">
            <v>RENOVACIÓN</v>
          </cell>
          <cell r="AB2755" t="str">
            <v>X</v>
          </cell>
          <cell r="AM2755">
            <v>0</v>
          </cell>
          <cell r="AN2755">
            <v>0</v>
          </cell>
          <cell r="AO2755">
            <v>423099.74676200002</v>
          </cell>
          <cell r="AP2755">
            <v>0</v>
          </cell>
          <cell r="AQ2755">
            <v>0</v>
          </cell>
          <cell r="AT2755">
            <v>0</v>
          </cell>
        </row>
        <row r="2756">
          <cell r="P2756" t="str">
            <v>4009</v>
          </cell>
          <cell r="X2756" t="str">
            <v>RENOVACIÓN</v>
          </cell>
          <cell r="AB2756" t="str">
            <v>X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T2756">
            <v>0</v>
          </cell>
        </row>
        <row r="2757">
          <cell r="P2757" t="str">
            <v>3009</v>
          </cell>
          <cell r="X2757" t="str">
            <v>RENOVACIÓN</v>
          </cell>
          <cell r="AC2757" t="str">
            <v>X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T2757">
            <v>0</v>
          </cell>
        </row>
        <row r="2758">
          <cell r="P2758" t="str">
            <v>9013</v>
          </cell>
          <cell r="X2758" t="str">
            <v>RENOVACIÓN</v>
          </cell>
          <cell r="AD2758" t="str">
            <v>X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T2758">
            <v>0</v>
          </cell>
        </row>
        <row r="2759">
          <cell r="P2759" t="str">
            <v>9014</v>
          </cell>
          <cell r="X2759" t="str">
            <v>RENOVACIÓN</v>
          </cell>
          <cell r="AD2759" t="str">
            <v>X</v>
          </cell>
          <cell r="AM2759">
            <v>359895.18839999998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T2759">
            <v>359895.18839999998</v>
          </cell>
        </row>
        <row r="2760">
          <cell r="P2760" t="str">
            <v>9020</v>
          </cell>
          <cell r="X2760" t="str">
            <v>RENOVACIÓN</v>
          </cell>
          <cell r="AD2760" t="str">
            <v>X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T2760">
            <v>0</v>
          </cell>
        </row>
        <row r="2761">
          <cell r="P2761" t="str">
            <v>3032</v>
          </cell>
          <cell r="X2761" t="str">
            <v>RENOVACIÓN</v>
          </cell>
          <cell r="AD2761" t="str">
            <v>X</v>
          </cell>
          <cell r="AM2761">
            <v>0</v>
          </cell>
          <cell r="AN2761">
            <v>0</v>
          </cell>
          <cell r="AO2761">
            <v>486081.2</v>
          </cell>
          <cell r="AP2761">
            <v>0</v>
          </cell>
          <cell r="AQ2761">
            <v>0</v>
          </cell>
          <cell r="AT2761">
            <v>0</v>
          </cell>
        </row>
        <row r="2762">
          <cell r="P2762" t="str">
            <v>3008</v>
          </cell>
          <cell r="X2762" t="str">
            <v>RENOVACIÓN</v>
          </cell>
          <cell r="AB2762" t="str">
            <v>X</v>
          </cell>
          <cell r="AM2762">
            <v>0</v>
          </cell>
          <cell r="AN2762">
            <v>23705.548624999999</v>
          </cell>
          <cell r="AO2762">
            <v>23705.548624999999</v>
          </cell>
          <cell r="AP2762">
            <v>23705.548624999999</v>
          </cell>
          <cell r="AQ2762">
            <v>23705.548624999999</v>
          </cell>
          <cell r="AT2762">
            <v>0</v>
          </cell>
        </row>
        <row r="2763">
          <cell r="P2763" t="str">
            <v>3032</v>
          </cell>
          <cell r="X2763" t="str">
            <v>RENOVACIÓN</v>
          </cell>
          <cell r="AB2763" t="str">
            <v>X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T2763">
            <v>0</v>
          </cell>
        </row>
        <row r="2764">
          <cell r="P2764" t="str">
            <v>4006</v>
          </cell>
          <cell r="X2764" t="str">
            <v>RENOVACIÓN</v>
          </cell>
          <cell r="AB2764" t="str">
            <v>X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T2764">
            <v>0</v>
          </cell>
        </row>
        <row r="2765">
          <cell r="P2765" t="str">
            <v>4015</v>
          </cell>
          <cell r="X2765" t="str">
            <v>RENOVACIÓN</v>
          </cell>
          <cell r="AB2765" t="str">
            <v>X</v>
          </cell>
          <cell r="AM2765">
            <v>3495360</v>
          </cell>
          <cell r="AN2765">
            <v>4522912.4000000004</v>
          </cell>
          <cell r="AO2765">
            <v>220000</v>
          </cell>
          <cell r="AP2765">
            <v>0</v>
          </cell>
          <cell r="AQ2765">
            <v>0</v>
          </cell>
          <cell r="AT2765">
            <v>3495360</v>
          </cell>
        </row>
        <row r="2766">
          <cell r="P2766" t="str">
            <v>4015</v>
          </cell>
          <cell r="X2766" t="str">
            <v>RENOVACIÓN</v>
          </cell>
          <cell r="AB2766" t="str">
            <v>X</v>
          </cell>
          <cell r="AM2766">
            <v>17715570</v>
          </cell>
          <cell r="AN2766">
            <v>4022391</v>
          </cell>
          <cell r="AO2766">
            <v>0</v>
          </cell>
          <cell r="AP2766">
            <v>0</v>
          </cell>
          <cell r="AQ2766">
            <v>0</v>
          </cell>
          <cell r="AT2766">
            <v>17715570</v>
          </cell>
        </row>
        <row r="2767">
          <cell r="P2767" t="str">
            <v>4035</v>
          </cell>
          <cell r="X2767" t="str">
            <v>RENOVACIÓN</v>
          </cell>
          <cell r="AB2767" t="str">
            <v>X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T2767">
            <v>0</v>
          </cell>
        </row>
        <row r="2768">
          <cell r="P2768" t="str">
            <v>4035</v>
          </cell>
          <cell r="X2768" t="str">
            <v>RENOVACIÓN</v>
          </cell>
          <cell r="AB2768" t="str">
            <v>X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T2768">
            <v>0</v>
          </cell>
        </row>
        <row r="2769">
          <cell r="P2769" t="str">
            <v>3009</v>
          </cell>
          <cell r="X2769" t="str">
            <v>RENOVACIÓN</v>
          </cell>
          <cell r="AB2769" t="str">
            <v>X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T2769">
            <v>0</v>
          </cell>
        </row>
        <row r="2770">
          <cell r="P2770" t="str">
            <v>4006</v>
          </cell>
          <cell r="AB2770" t="str">
            <v>X</v>
          </cell>
          <cell r="AM2770">
            <v>0</v>
          </cell>
          <cell r="AN2770">
            <v>0</v>
          </cell>
          <cell r="AO2770">
            <v>4840000</v>
          </cell>
          <cell r="AP2770">
            <v>0</v>
          </cell>
          <cell r="AQ2770">
            <v>0</v>
          </cell>
          <cell r="AT2770">
            <v>0</v>
          </cell>
        </row>
        <row r="2771">
          <cell r="P2771" t="str">
            <v>4006</v>
          </cell>
          <cell r="X2771" t="str">
            <v>RENOVACIÓN</v>
          </cell>
          <cell r="AB2771" t="str">
            <v>X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T2771">
            <v>0</v>
          </cell>
        </row>
        <row r="2772">
          <cell r="P2772" t="str">
            <v>4006</v>
          </cell>
          <cell r="X2772" t="str">
            <v>RENOVACIÓN</v>
          </cell>
          <cell r="AB2772" t="str">
            <v>X</v>
          </cell>
          <cell r="AM2772">
            <v>0</v>
          </cell>
          <cell r="AN2772">
            <v>146236.658425</v>
          </cell>
          <cell r="AO2772">
            <v>146236.658425</v>
          </cell>
          <cell r="AP2772">
            <v>146236.658425</v>
          </cell>
          <cell r="AQ2772">
            <v>146236.658425</v>
          </cell>
          <cell r="AT2772">
            <v>0</v>
          </cell>
        </row>
        <row r="2773">
          <cell r="P2773" t="str">
            <v>3014</v>
          </cell>
          <cell r="X2773" t="str">
            <v>RENOVACIÓN</v>
          </cell>
          <cell r="AB2773" t="str">
            <v>X</v>
          </cell>
          <cell r="AM2773">
            <v>0</v>
          </cell>
          <cell r="AN2773">
            <v>0</v>
          </cell>
          <cell r="AO2773">
            <v>0</v>
          </cell>
          <cell r="AP2773">
            <v>2562175</v>
          </cell>
          <cell r="AQ2773">
            <v>14567795</v>
          </cell>
          <cell r="AT2773">
            <v>0</v>
          </cell>
        </row>
        <row r="2774">
          <cell r="P2774" t="str">
            <v>4006</v>
          </cell>
          <cell r="X2774" t="str">
            <v>RENOVACIÓN</v>
          </cell>
          <cell r="AB2774" t="str">
            <v>X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T2774">
            <v>0</v>
          </cell>
        </row>
        <row r="2775">
          <cell r="P2775" t="str">
            <v>3014</v>
          </cell>
          <cell r="X2775" t="str">
            <v>RENOVACIÓN</v>
          </cell>
          <cell r="AB2775" t="str">
            <v>X</v>
          </cell>
          <cell r="AM2775">
            <v>0</v>
          </cell>
          <cell r="AN2775">
            <v>7878430</v>
          </cell>
          <cell r="AO2775">
            <v>8777010</v>
          </cell>
          <cell r="AP2775">
            <v>6000000</v>
          </cell>
          <cell r="AQ2775">
            <v>20000000</v>
          </cell>
          <cell r="AT2775">
            <v>0</v>
          </cell>
        </row>
        <row r="2776">
          <cell r="P2776" t="str">
            <v>4002</v>
          </cell>
          <cell r="X2776" t="str">
            <v>RENOVACIÓN</v>
          </cell>
          <cell r="AB2776" t="str">
            <v>X</v>
          </cell>
          <cell r="AM2776">
            <v>0</v>
          </cell>
          <cell r="AN2776">
            <v>0</v>
          </cell>
          <cell r="AO2776">
            <v>0</v>
          </cell>
          <cell r="AP2776">
            <v>7260000</v>
          </cell>
          <cell r="AQ2776">
            <v>0</v>
          </cell>
          <cell r="AT2776">
            <v>0</v>
          </cell>
        </row>
        <row r="2777">
          <cell r="P2777" t="str">
            <v>4002</v>
          </cell>
          <cell r="X2777" t="str">
            <v>RENOVACIÓN</v>
          </cell>
          <cell r="AB2777" t="str">
            <v>X</v>
          </cell>
          <cell r="AM2777">
            <v>0</v>
          </cell>
          <cell r="AN2777">
            <v>0</v>
          </cell>
          <cell r="AO2777">
            <v>12100000</v>
          </cell>
          <cell r="AP2777">
            <v>0</v>
          </cell>
          <cell r="AQ2777">
            <v>0</v>
          </cell>
          <cell r="AT2777">
            <v>0</v>
          </cell>
        </row>
        <row r="2778">
          <cell r="P2778" t="str">
            <v>4006</v>
          </cell>
          <cell r="X2778" t="str">
            <v>RENOVACIÓN</v>
          </cell>
          <cell r="AB2778" t="str">
            <v>X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T2778">
            <v>0</v>
          </cell>
        </row>
        <row r="2779">
          <cell r="P2779" t="str">
            <v>4006</v>
          </cell>
          <cell r="X2779" t="str">
            <v>RENOVACIÓN</v>
          </cell>
          <cell r="AB2779" t="str">
            <v>X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T2779">
            <v>0</v>
          </cell>
        </row>
        <row r="2780">
          <cell r="P2780" t="str">
            <v>4015</v>
          </cell>
          <cell r="X2780" t="str">
            <v>RENOVACIÓN</v>
          </cell>
          <cell r="AB2780" t="str">
            <v>X</v>
          </cell>
          <cell r="AM2780">
            <v>722430</v>
          </cell>
          <cell r="AN2780">
            <v>15537611.209999999</v>
          </cell>
          <cell r="AO2780">
            <v>15537611.209999999</v>
          </cell>
          <cell r="AP2780">
            <v>15537611.209999999</v>
          </cell>
          <cell r="AQ2780">
            <v>15007570</v>
          </cell>
          <cell r="AT2780">
            <v>722430</v>
          </cell>
        </row>
        <row r="2781">
          <cell r="P2781" t="str">
            <v>4075</v>
          </cell>
          <cell r="X2781" t="str">
            <v>RENOVACIÓN</v>
          </cell>
          <cell r="AB2781" t="str">
            <v>X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T2781">
            <v>0</v>
          </cell>
        </row>
        <row r="2782">
          <cell r="P2782" t="str">
            <v>4015</v>
          </cell>
          <cell r="X2782" t="str">
            <v>RENOVACIÓN</v>
          </cell>
          <cell r="AB2782" t="str">
            <v>X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9084.24</v>
          </cell>
          <cell r="AT2782">
            <v>0</v>
          </cell>
        </row>
        <row r="2783">
          <cell r="P2783" t="str">
            <v>3014</v>
          </cell>
          <cell r="X2783" t="str">
            <v>RENOVACIÓN</v>
          </cell>
          <cell r="AB2783" t="str">
            <v>X</v>
          </cell>
          <cell r="AM2783">
            <v>180000</v>
          </cell>
          <cell r="AN2783">
            <v>2999999.9994249996</v>
          </cell>
          <cell r="AO2783">
            <v>2999999.9994249996</v>
          </cell>
          <cell r="AP2783">
            <v>2999999.9994249996</v>
          </cell>
          <cell r="AQ2783">
            <v>2820000</v>
          </cell>
          <cell r="AT2783">
            <v>180000</v>
          </cell>
        </row>
        <row r="2784">
          <cell r="P2784" t="str">
            <v>3014</v>
          </cell>
          <cell r="X2784" t="str">
            <v>RENOVACIÓN</v>
          </cell>
          <cell r="AB2784" t="str">
            <v>X</v>
          </cell>
          <cell r="AM2784">
            <v>3025000</v>
          </cell>
          <cell r="AN2784">
            <v>0</v>
          </cell>
          <cell r="AO2784">
            <v>11495000</v>
          </cell>
          <cell r="AP2784">
            <v>0</v>
          </cell>
          <cell r="AQ2784">
            <v>0</v>
          </cell>
          <cell r="AT2784">
            <v>3025000</v>
          </cell>
        </row>
        <row r="2785">
          <cell r="P2785" t="str">
            <v>3014</v>
          </cell>
          <cell r="X2785" t="str">
            <v>RENOVACIÓN</v>
          </cell>
          <cell r="AB2785" t="str">
            <v>X</v>
          </cell>
          <cell r="AM2785">
            <v>1244485</v>
          </cell>
          <cell r="AN2785">
            <v>0</v>
          </cell>
          <cell r="AO2785">
            <v>10863622</v>
          </cell>
          <cell r="AP2785">
            <v>11829928</v>
          </cell>
          <cell r="AQ2785">
            <v>951665</v>
          </cell>
          <cell r="AT2785">
            <v>1244485</v>
          </cell>
        </row>
        <row r="2786">
          <cell r="P2786" t="str">
            <v>3032</v>
          </cell>
          <cell r="X2786" t="str">
            <v>RENOVACIÓN</v>
          </cell>
          <cell r="AB2786" t="str">
            <v>X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T2786">
            <v>0</v>
          </cell>
        </row>
        <row r="2787">
          <cell r="P2787" t="str">
            <v>4006</v>
          </cell>
          <cell r="X2787" t="str">
            <v>RENOVACIÓN</v>
          </cell>
          <cell r="AB2787" t="str">
            <v>X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T2787">
            <v>0</v>
          </cell>
        </row>
        <row r="2788">
          <cell r="P2788" t="str">
            <v>3009</v>
          </cell>
          <cell r="X2788" t="str">
            <v>RENOVACIÓN</v>
          </cell>
          <cell r="AA2788" t="str">
            <v>X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T2788">
            <v>0</v>
          </cell>
        </row>
        <row r="2789">
          <cell r="P2789" t="str">
            <v>0019</v>
          </cell>
          <cell r="X2789" t="str">
            <v>RENOVACIÓN</v>
          </cell>
          <cell r="AB2789" t="str">
            <v>X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T2789">
            <v>0</v>
          </cell>
        </row>
        <row r="2790">
          <cell r="P2790" t="str">
            <v>4006</v>
          </cell>
          <cell r="X2790" t="str">
            <v>RENOVACIÓN</v>
          </cell>
          <cell r="AB2790" t="str">
            <v>X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T2790">
            <v>0</v>
          </cell>
        </row>
        <row r="2791">
          <cell r="P2791" t="str">
            <v>3014</v>
          </cell>
          <cell r="X2791" t="str">
            <v>RENOVACIÓN</v>
          </cell>
          <cell r="AB2791" t="str">
            <v>X</v>
          </cell>
          <cell r="AC2791" t="str">
            <v>X</v>
          </cell>
          <cell r="AM2791">
            <v>0</v>
          </cell>
          <cell r="AN2791">
            <v>0</v>
          </cell>
          <cell r="AO2791">
            <v>0</v>
          </cell>
          <cell r="AP2791">
            <v>2108304</v>
          </cell>
          <cell r="AQ2791">
            <v>1756920</v>
          </cell>
          <cell r="AT2791">
            <v>0</v>
          </cell>
        </row>
        <row r="2792">
          <cell r="P2792" t="str">
            <v>4006</v>
          </cell>
          <cell r="X2792" t="str">
            <v>RENOVACIÓN</v>
          </cell>
          <cell r="AB2792" t="str">
            <v>X</v>
          </cell>
          <cell r="AC2792" t="str">
            <v>X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T2792">
            <v>0</v>
          </cell>
        </row>
        <row r="2793">
          <cell r="P2793" t="str">
            <v>4006</v>
          </cell>
          <cell r="X2793" t="str">
            <v>RENOVACIÓN</v>
          </cell>
          <cell r="AB2793" t="str">
            <v>X</v>
          </cell>
          <cell r="AC2793" t="str">
            <v>X</v>
          </cell>
          <cell r="AM2793">
            <v>1560850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T2793">
            <v>780425</v>
          </cell>
        </row>
        <row r="2794">
          <cell r="P2794" t="str">
            <v>3007</v>
          </cell>
          <cell r="X2794" t="str">
            <v>RENOVACIÓN</v>
          </cell>
          <cell r="AC2794" t="str">
            <v>X</v>
          </cell>
          <cell r="AM2794">
            <v>36480000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T2794">
            <v>36480000</v>
          </cell>
        </row>
        <row r="2795">
          <cell r="P2795" t="str">
            <v>3014</v>
          </cell>
          <cell r="X2795" t="str">
            <v>RENOVACIÓN</v>
          </cell>
          <cell r="AB2795" t="str">
            <v>X</v>
          </cell>
          <cell r="AM2795">
            <v>180000</v>
          </cell>
          <cell r="AN2795">
            <v>5142500</v>
          </cell>
          <cell r="AO2795">
            <v>5142500</v>
          </cell>
          <cell r="AP2795">
            <v>5142500</v>
          </cell>
          <cell r="AQ2795">
            <v>4962500</v>
          </cell>
          <cell r="AT2795">
            <v>180000</v>
          </cell>
        </row>
        <row r="2796">
          <cell r="P2796" t="str">
            <v>4009</v>
          </cell>
          <cell r="X2796" t="str">
            <v>RENOVACIÓN</v>
          </cell>
          <cell r="AB2796" t="str">
            <v>X</v>
          </cell>
          <cell r="AM2796">
            <v>0</v>
          </cell>
          <cell r="AN2796">
            <v>0</v>
          </cell>
          <cell r="AO2796">
            <v>0</v>
          </cell>
          <cell r="AP2796">
            <v>33615.705750000001</v>
          </cell>
          <cell r="AQ2796">
            <v>33615.705750000001</v>
          </cell>
          <cell r="AT2796">
            <v>0</v>
          </cell>
        </row>
        <row r="2797">
          <cell r="P2797" t="str">
            <v>4006</v>
          </cell>
          <cell r="X2797" t="str">
            <v>RENOVACIÓN</v>
          </cell>
          <cell r="AB2797" t="str">
            <v>X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T2797">
            <v>0</v>
          </cell>
        </row>
        <row r="2798">
          <cell r="P2798" t="str">
            <v>4006</v>
          </cell>
          <cell r="X2798" t="str">
            <v>RENOVACIÓN</v>
          </cell>
          <cell r="AB2798" t="str">
            <v>X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T2798">
            <v>0</v>
          </cell>
        </row>
        <row r="2799">
          <cell r="P2799" t="str">
            <v>4002</v>
          </cell>
          <cell r="X2799" t="str">
            <v>RENOVACIÓN</v>
          </cell>
          <cell r="AB2799" t="str">
            <v>X</v>
          </cell>
          <cell r="AM2799">
            <v>0</v>
          </cell>
          <cell r="AN2799">
            <v>605000</v>
          </cell>
          <cell r="AO2799">
            <v>0</v>
          </cell>
          <cell r="AP2799">
            <v>0</v>
          </cell>
          <cell r="AQ2799">
            <v>0</v>
          </cell>
          <cell r="AT2799">
            <v>0</v>
          </cell>
        </row>
        <row r="2800">
          <cell r="P2800" t="str">
            <v>4002</v>
          </cell>
          <cell r="X2800" t="str">
            <v>RENOVACIÓN</v>
          </cell>
          <cell r="AB2800" t="str">
            <v>X</v>
          </cell>
          <cell r="AM2800">
            <v>0</v>
          </cell>
          <cell r="AN2800">
            <v>3932500</v>
          </cell>
          <cell r="AO2800">
            <v>0</v>
          </cell>
          <cell r="AP2800">
            <v>0</v>
          </cell>
          <cell r="AQ2800">
            <v>0</v>
          </cell>
          <cell r="AT2800">
            <v>0</v>
          </cell>
        </row>
        <row r="2801">
          <cell r="P2801" t="str">
            <v>0001</v>
          </cell>
          <cell r="X2801" t="str">
            <v>RENOVACIÓN</v>
          </cell>
          <cell r="AE2801" t="str">
            <v>X</v>
          </cell>
          <cell r="AM2801">
            <v>175450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T2801">
            <v>175450</v>
          </cell>
        </row>
        <row r="2802">
          <cell r="P2802" t="str">
            <v>0003</v>
          </cell>
          <cell r="X2802" t="str">
            <v>RENOVACIÓN</v>
          </cell>
          <cell r="AA2802" t="str">
            <v>X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T2802">
            <v>0</v>
          </cell>
        </row>
        <row r="2803">
          <cell r="P2803" t="str">
            <v>9014</v>
          </cell>
          <cell r="X2803" t="str">
            <v>RENOVACIÓN</v>
          </cell>
          <cell r="AD2803" t="str">
            <v>X</v>
          </cell>
          <cell r="AM2803">
            <v>181500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T2803">
            <v>181500</v>
          </cell>
        </row>
        <row r="2804">
          <cell r="P2804" t="str">
            <v>9014</v>
          </cell>
          <cell r="AD2804" t="str">
            <v>X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T2804">
            <v>0</v>
          </cell>
        </row>
        <row r="2805">
          <cell r="P2805" t="str">
            <v>9014</v>
          </cell>
          <cell r="AD2805" t="str">
            <v>X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T2805">
            <v>0</v>
          </cell>
        </row>
        <row r="2806">
          <cell r="P2806" t="str">
            <v>3014</v>
          </cell>
          <cell r="X2806" t="str">
            <v>RENOVACIÓN</v>
          </cell>
          <cell r="AD2806" t="str">
            <v>X</v>
          </cell>
          <cell r="AM2806">
            <v>3443909.029842352</v>
          </cell>
          <cell r="AN2806">
            <v>1936861.2422883261</v>
          </cell>
          <cell r="AO2806">
            <v>2112736.6733444477</v>
          </cell>
          <cell r="AP2806">
            <v>1335016.0545248799</v>
          </cell>
          <cell r="AQ2806">
            <v>0</v>
          </cell>
          <cell r="AT2806">
            <v>3443909.029842352</v>
          </cell>
        </row>
        <row r="2807">
          <cell r="P2807" t="str">
            <v>4003</v>
          </cell>
          <cell r="X2807" t="str">
            <v>RENOVACIÓN</v>
          </cell>
          <cell r="AD2807" t="str">
            <v>X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T2807">
            <v>0</v>
          </cell>
        </row>
        <row r="2808">
          <cell r="P2808" t="str">
            <v>4022</v>
          </cell>
          <cell r="X2808" t="str">
            <v>RENOVACIÓN</v>
          </cell>
          <cell r="AA2808" t="str">
            <v>X</v>
          </cell>
          <cell r="AB2808" t="str">
            <v>X</v>
          </cell>
          <cell r="AC2808" t="str">
            <v>X</v>
          </cell>
          <cell r="AD2808" t="str">
            <v>X</v>
          </cell>
          <cell r="AM2808">
            <v>0</v>
          </cell>
          <cell r="AN2808">
            <v>1913999.9999999977</v>
          </cell>
          <cell r="AO2808">
            <v>1258199.2</v>
          </cell>
          <cell r="AP2808">
            <v>0</v>
          </cell>
          <cell r="AQ2808">
            <v>0</v>
          </cell>
          <cell r="AT2808">
            <v>0</v>
          </cell>
        </row>
        <row r="2809">
          <cell r="P2809" t="str">
            <v>4002</v>
          </cell>
          <cell r="X2809" t="str">
            <v>RENOVACIÓN</v>
          </cell>
          <cell r="AC2809" t="str">
            <v>X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T2809">
            <v>0</v>
          </cell>
        </row>
        <row r="2810">
          <cell r="P2810" t="str">
            <v>4002</v>
          </cell>
          <cell r="X2810" t="str">
            <v>RENOVACIÓN</v>
          </cell>
          <cell r="AC2810" t="str">
            <v>X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T2810">
            <v>0</v>
          </cell>
        </row>
        <row r="2811">
          <cell r="P2811" t="str">
            <v>4002</v>
          </cell>
          <cell r="X2811" t="str">
            <v>RENOVACIÓN</v>
          </cell>
          <cell r="AA2811" t="str">
            <v>X</v>
          </cell>
          <cell r="AB2811" t="str">
            <v>X</v>
          </cell>
          <cell r="AC2811" t="str">
            <v>X</v>
          </cell>
          <cell r="AD2811" t="str">
            <v>X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T2811">
            <v>0</v>
          </cell>
        </row>
        <row r="2812">
          <cell r="P2812" t="str">
            <v>4002</v>
          </cell>
          <cell r="X2812" t="str">
            <v>RENOVACIÓN</v>
          </cell>
          <cell r="AA2812" t="str">
            <v>X</v>
          </cell>
          <cell r="AB2812" t="str">
            <v>X</v>
          </cell>
          <cell r="AC2812" t="str">
            <v>X</v>
          </cell>
          <cell r="AD2812" t="str">
            <v>X</v>
          </cell>
          <cell r="AM2812">
            <v>11524723.800000001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T2812">
            <v>2881180.95</v>
          </cell>
        </row>
        <row r="2813">
          <cell r="P2813" t="str">
            <v>3008</v>
          </cell>
          <cell r="X2813" t="str">
            <v>RENOVACIÓN</v>
          </cell>
          <cell r="AB2813" t="str">
            <v>X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T2813">
            <v>0</v>
          </cell>
        </row>
        <row r="2814">
          <cell r="P2814" t="str">
            <v>3018</v>
          </cell>
          <cell r="X2814" t="str">
            <v>RENOVACIÓN</v>
          </cell>
          <cell r="AA2814" t="str">
            <v>X</v>
          </cell>
          <cell r="AB2814" t="str">
            <v>X</v>
          </cell>
          <cell r="AC2814" t="str">
            <v>X</v>
          </cell>
          <cell r="AD2814" t="str">
            <v>X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T2814">
            <v>0</v>
          </cell>
        </row>
        <row r="2815">
          <cell r="P2815" t="str">
            <v>4056</v>
          </cell>
          <cell r="X2815" t="str">
            <v>RENOVACIÓN</v>
          </cell>
          <cell r="AA2815" t="str">
            <v>X</v>
          </cell>
          <cell r="AB2815" t="str">
            <v>X</v>
          </cell>
          <cell r="AC2815" t="str">
            <v>X</v>
          </cell>
          <cell r="AD2815" t="str">
            <v>X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T2815">
            <v>0</v>
          </cell>
        </row>
        <row r="2816">
          <cell r="P2816" t="str">
            <v>4056</v>
          </cell>
          <cell r="X2816" t="str">
            <v>RENOVACIÓN</v>
          </cell>
          <cell r="AA2816" t="str">
            <v>X</v>
          </cell>
          <cell r="AB2816" t="str">
            <v>X</v>
          </cell>
          <cell r="AC2816" t="str">
            <v>X</v>
          </cell>
          <cell r="AD2816" t="str">
            <v>X</v>
          </cell>
          <cell r="AM2816">
            <v>0</v>
          </cell>
          <cell r="AN2816">
            <v>9665000</v>
          </cell>
          <cell r="AO2816">
            <v>7999999.9999999953</v>
          </cell>
          <cell r="AP2816">
            <v>9360000.0000000056</v>
          </cell>
          <cell r="AQ2816">
            <v>18540.900000000001</v>
          </cell>
          <cell r="AT2816">
            <v>0</v>
          </cell>
        </row>
        <row r="2817">
          <cell r="P2817" t="str">
            <v>4022</v>
          </cell>
          <cell r="X2817" t="str">
            <v>RENOVACIÓN</v>
          </cell>
          <cell r="AC2817" t="str">
            <v>X</v>
          </cell>
          <cell r="AM2817">
            <v>2200000</v>
          </cell>
          <cell r="AN2817">
            <v>1391500</v>
          </cell>
          <cell r="AO2817">
            <v>4031500</v>
          </cell>
          <cell r="AP2817">
            <v>0</v>
          </cell>
          <cell r="AQ2817">
            <v>0</v>
          </cell>
          <cell r="AT2817">
            <v>2200000</v>
          </cell>
        </row>
        <row r="2818">
          <cell r="P2818" t="str">
            <v>4005</v>
          </cell>
          <cell r="X2818" t="str">
            <v>RENOVACIÓN</v>
          </cell>
          <cell r="AC2818" t="str">
            <v>X</v>
          </cell>
          <cell r="AM2818">
            <v>0</v>
          </cell>
          <cell r="AN2818">
            <v>767234.88820000004</v>
          </cell>
          <cell r="AO2818">
            <v>767234.88820000004</v>
          </cell>
          <cell r="AP2818">
            <v>0</v>
          </cell>
          <cell r="AQ2818">
            <v>0</v>
          </cell>
          <cell r="AT2818">
            <v>0</v>
          </cell>
        </row>
        <row r="2819">
          <cell r="P2819" t="str">
            <v>4005</v>
          </cell>
          <cell r="X2819" t="str">
            <v>RENOVACIÓN</v>
          </cell>
          <cell r="AC2819" t="str">
            <v>X</v>
          </cell>
          <cell r="AM2819">
            <v>0</v>
          </cell>
          <cell r="AN2819">
            <v>363000</v>
          </cell>
          <cell r="AO2819">
            <v>2178000</v>
          </cell>
          <cell r="AP2819">
            <v>0</v>
          </cell>
          <cell r="AQ2819">
            <v>0</v>
          </cell>
          <cell r="AT2819">
            <v>0</v>
          </cell>
        </row>
        <row r="2820">
          <cell r="P2820" t="str">
            <v>4005</v>
          </cell>
          <cell r="X2820" t="str">
            <v>RENOVACIÓN</v>
          </cell>
          <cell r="AC2820" t="str">
            <v>X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T2820">
            <v>0</v>
          </cell>
        </row>
        <row r="2821">
          <cell r="P2821" t="str">
            <v>4058</v>
          </cell>
          <cell r="X2821" t="str">
            <v>RENOVACIÓN</v>
          </cell>
          <cell r="AA2821" t="str">
            <v>X</v>
          </cell>
          <cell r="AB2821" t="str">
            <v>X</v>
          </cell>
          <cell r="AC2821" t="str">
            <v>X</v>
          </cell>
          <cell r="AD2821" t="str">
            <v>X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T2821">
            <v>0</v>
          </cell>
        </row>
        <row r="2822">
          <cell r="P2822" t="str">
            <v>9054</v>
          </cell>
          <cell r="X2822" t="str">
            <v>RENOVACIÓN</v>
          </cell>
          <cell r="AA2822" t="str">
            <v>X</v>
          </cell>
          <cell r="AB2822" t="str">
            <v>X</v>
          </cell>
          <cell r="AC2822" t="str">
            <v>X</v>
          </cell>
          <cell r="AD2822" t="str">
            <v>X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T2822">
            <v>0</v>
          </cell>
        </row>
        <row r="2823">
          <cell r="P2823" t="str">
            <v>4074</v>
          </cell>
          <cell r="X2823" t="str">
            <v>RENOVACIÓN</v>
          </cell>
          <cell r="AA2823" t="str">
            <v>X</v>
          </cell>
          <cell r="AB2823" t="str">
            <v>X</v>
          </cell>
          <cell r="AC2823" t="str">
            <v>X</v>
          </cell>
          <cell r="AD2823" t="str">
            <v>X</v>
          </cell>
          <cell r="AM2823">
            <v>302500</v>
          </cell>
          <cell r="AN2823">
            <v>758000</v>
          </cell>
          <cell r="AO2823">
            <v>1130000</v>
          </cell>
          <cell r="AP2823">
            <v>630000</v>
          </cell>
          <cell r="AQ2823">
            <v>420000</v>
          </cell>
          <cell r="AT2823">
            <v>75625</v>
          </cell>
        </row>
        <row r="2824">
          <cell r="P2824" t="str">
            <v>4074</v>
          </cell>
          <cell r="X2824" t="str">
            <v>RENOVACIÓN</v>
          </cell>
          <cell r="AA2824" t="str">
            <v>X</v>
          </cell>
          <cell r="AB2824" t="str">
            <v>X</v>
          </cell>
          <cell r="AC2824" t="str">
            <v>X</v>
          </cell>
          <cell r="AD2824" t="str">
            <v>X</v>
          </cell>
          <cell r="AM2824">
            <v>242000</v>
          </cell>
          <cell r="AN2824">
            <v>235000</v>
          </cell>
          <cell r="AO2824">
            <v>2025000</v>
          </cell>
          <cell r="AP2824">
            <v>630000</v>
          </cell>
          <cell r="AQ2824">
            <v>840000</v>
          </cell>
          <cell r="AT2824">
            <v>60500</v>
          </cell>
        </row>
        <row r="2825">
          <cell r="P2825" t="str">
            <v>4073</v>
          </cell>
          <cell r="X2825" t="str">
            <v>RENOVACIÓN</v>
          </cell>
          <cell r="AA2825" t="str">
            <v>X</v>
          </cell>
          <cell r="AB2825" t="str">
            <v>X</v>
          </cell>
          <cell r="AC2825" t="str">
            <v>X</v>
          </cell>
          <cell r="AD2825" t="str">
            <v>X</v>
          </cell>
          <cell r="AM2825">
            <v>1210000</v>
          </cell>
          <cell r="AN2825">
            <v>18150000</v>
          </cell>
          <cell r="AO2825">
            <v>42350000</v>
          </cell>
          <cell r="AP2825">
            <v>48400000</v>
          </cell>
          <cell r="AQ2825">
            <v>48874500</v>
          </cell>
          <cell r="AT2825">
            <v>302500</v>
          </cell>
        </row>
        <row r="2826">
          <cell r="P2826" t="str">
            <v>4073</v>
          </cell>
          <cell r="X2826" t="str">
            <v>RENOVACIÓN</v>
          </cell>
          <cell r="AA2826" t="str">
            <v>X</v>
          </cell>
          <cell r="AB2826" t="str">
            <v>X</v>
          </cell>
          <cell r="AC2826" t="str">
            <v>X</v>
          </cell>
          <cell r="AD2826" t="str">
            <v>X</v>
          </cell>
          <cell r="AM2826">
            <v>1210000</v>
          </cell>
          <cell r="AN2826">
            <v>12100000</v>
          </cell>
          <cell r="AO2826">
            <v>18150000</v>
          </cell>
          <cell r="AP2826">
            <v>24200000</v>
          </cell>
          <cell r="AQ2826">
            <v>43245000</v>
          </cell>
          <cell r="AT2826">
            <v>302500</v>
          </cell>
        </row>
        <row r="2827">
          <cell r="P2827" t="str">
            <v>9052</v>
          </cell>
          <cell r="X2827" t="str">
            <v>RENOVACIÓN</v>
          </cell>
          <cell r="AA2827" t="str">
            <v>X</v>
          </cell>
          <cell r="AB2827" t="str">
            <v>X</v>
          </cell>
          <cell r="AC2827" t="str">
            <v>X</v>
          </cell>
          <cell r="AD2827" t="str">
            <v>X</v>
          </cell>
          <cell r="AM2827">
            <v>1694670</v>
          </cell>
          <cell r="AN2827">
            <v>22632500</v>
          </cell>
          <cell r="AO2827">
            <v>34700000</v>
          </cell>
          <cell r="AP2827">
            <v>23631763.599999994</v>
          </cell>
          <cell r="AQ2827">
            <v>44179970</v>
          </cell>
          <cell r="AT2827">
            <v>423667.5</v>
          </cell>
        </row>
        <row r="2828">
          <cell r="P2828" t="str">
            <v>9054</v>
          </cell>
          <cell r="X2828" t="str">
            <v>RENOVACIÓN</v>
          </cell>
          <cell r="AA2828" t="str">
            <v>X</v>
          </cell>
          <cell r="AB2828" t="str">
            <v>X</v>
          </cell>
          <cell r="AC2828" t="str">
            <v>X</v>
          </cell>
          <cell r="AD2828" t="str">
            <v>X</v>
          </cell>
          <cell r="AM2828">
            <v>1499999.999999996</v>
          </cell>
          <cell r="AN2828">
            <v>25000000.000000015</v>
          </cell>
          <cell r="AO2828">
            <v>24000000.00000006</v>
          </cell>
          <cell r="AP2828">
            <v>31911655.999999996</v>
          </cell>
          <cell r="AQ2828">
            <v>0</v>
          </cell>
          <cell r="AT2828">
            <v>374999.99999999901</v>
          </cell>
        </row>
        <row r="2829">
          <cell r="P2829" t="str">
            <v>4074</v>
          </cell>
          <cell r="X2829" t="str">
            <v>RENOVACIÓN</v>
          </cell>
          <cell r="AA2829" t="str">
            <v>X</v>
          </cell>
          <cell r="AB2829" t="str">
            <v>X</v>
          </cell>
          <cell r="AC2829" t="str">
            <v>X</v>
          </cell>
          <cell r="AD2829" t="str">
            <v>X</v>
          </cell>
          <cell r="AM2829">
            <v>121000</v>
          </cell>
          <cell r="AN2829">
            <v>210000</v>
          </cell>
          <cell r="AO2829">
            <v>1420000</v>
          </cell>
          <cell r="AP2829">
            <v>1760000</v>
          </cell>
          <cell r="AQ2829">
            <v>1540000</v>
          </cell>
          <cell r="AT2829">
            <v>30250</v>
          </cell>
        </row>
        <row r="2830">
          <cell r="P2830" t="str">
            <v>4006</v>
          </cell>
          <cell r="X2830" t="str">
            <v>RENOVACIÓN</v>
          </cell>
          <cell r="AB2830" t="str">
            <v>X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T2830">
            <v>0</v>
          </cell>
        </row>
        <row r="2831">
          <cell r="P2831" t="str">
            <v>4006</v>
          </cell>
          <cell r="X2831" t="str">
            <v>RENOVACIÓN</v>
          </cell>
          <cell r="AB2831" t="str">
            <v>X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T2831">
            <v>0</v>
          </cell>
        </row>
        <row r="2832">
          <cell r="P2832" t="str">
            <v>4038</v>
          </cell>
          <cell r="X2832" t="str">
            <v>RENOVACIÓN</v>
          </cell>
          <cell r="AB2832" t="str">
            <v>X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T2832">
            <v>0</v>
          </cell>
        </row>
        <row r="2833">
          <cell r="P2833" t="str">
            <v>9014</v>
          </cell>
          <cell r="X2833" t="str">
            <v>N/A</v>
          </cell>
          <cell r="AE2833" t="str">
            <v>X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T2833">
            <v>0</v>
          </cell>
        </row>
        <row r="2834">
          <cell r="P2834" t="str">
            <v>9014</v>
          </cell>
          <cell r="X2834" t="str">
            <v>N/A</v>
          </cell>
          <cell r="AE2834" t="str">
            <v>X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T2834">
            <v>0</v>
          </cell>
        </row>
        <row r="2835">
          <cell r="P2835" t="str">
            <v>9015</v>
          </cell>
          <cell r="X2835" t="str">
            <v>RENOVACIÓN</v>
          </cell>
          <cell r="AD2835" t="str">
            <v>X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T2835">
            <v>0</v>
          </cell>
        </row>
        <row r="2836">
          <cell r="P2836" t="str">
            <v>4005</v>
          </cell>
          <cell r="X2836" t="str">
            <v>RENOVACIÓN</v>
          </cell>
          <cell r="AC2836" t="str">
            <v>X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T2836">
            <v>0</v>
          </cell>
        </row>
        <row r="2837">
          <cell r="P2837" t="str">
            <v>3014</v>
          </cell>
          <cell r="X2837" t="str">
            <v>RENOVACIÓN</v>
          </cell>
          <cell r="AA2837" t="str">
            <v>X</v>
          </cell>
          <cell r="AB2837" t="str">
            <v>X</v>
          </cell>
          <cell r="AC2837" t="str">
            <v>X</v>
          </cell>
          <cell r="AD2837" t="str">
            <v>X</v>
          </cell>
          <cell r="AM2837">
            <v>290400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T2837">
            <v>72600</v>
          </cell>
        </row>
        <row r="2838">
          <cell r="P2838" t="str">
            <v>9014</v>
          </cell>
          <cell r="X2838" t="str">
            <v>RENOVACIÓN</v>
          </cell>
          <cell r="AD2838" t="str">
            <v>X</v>
          </cell>
          <cell r="AM2838">
            <v>121000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T2838">
            <v>121000</v>
          </cell>
        </row>
        <row r="2839">
          <cell r="P2839" t="str">
            <v>9005</v>
          </cell>
          <cell r="X2839" t="str">
            <v>RENOVACIÓN</v>
          </cell>
          <cell r="AB2839" t="str">
            <v>X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T2839">
            <v>0</v>
          </cell>
        </row>
        <row r="2840">
          <cell r="P2840" t="str">
            <v>3019</v>
          </cell>
          <cell r="X2840" t="str">
            <v>RENOVACIÓN</v>
          </cell>
          <cell r="AB2840" t="str">
            <v>X</v>
          </cell>
          <cell r="AM2840">
            <v>13820680</v>
          </cell>
          <cell r="AN2840">
            <v>2902342.8</v>
          </cell>
          <cell r="AO2840">
            <v>0</v>
          </cell>
          <cell r="AP2840">
            <v>0</v>
          </cell>
          <cell r="AQ2840">
            <v>0</v>
          </cell>
          <cell r="AT2840">
            <v>13820680</v>
          </cell>
        </row>
        <row r="2841">
          <cell r="P2841" t="str">
            <v>3019</v>
          </cell>
          <cell r="X2841" t="str">
            <v>RENOVACIÓN</v>
          </cell>
          <cell r="AB2841" t="str">
            <v>X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T2841">
            <v>0</v>
          </cell>
        </row>
        <row r="2842">
          <cell r="P2842" t="str">
            <v>3019</v>
          </cell>
          <cell r="X2842" t="str">
            <v>RENOVACIÓN</v>
          </cell>
          <cell r="AB2842" t="str">
            <v>X</v>
          </cell>
          <cell r="AM2842">
            <v>0</v>
          </cell>
          <cell r="AN2842">
            <v>1206269.796875</v>
          </cell>
          <cell r="AO2842">
            <v>1206269.796875</v>
          </cell>
          <cell r="AP2842">
            <v>1206269.796875</v>
          </cell>
          <cell r="AQ2842">
            <v>1206269.796875</v>
          </cell>
          <cell r="AT2842">
            <v>0</v>
          </cell>
        </row>
        <row r="2843">
          <cell r="P2843" t="str">
            <v>3019</v>
          </cell>
          <cell r="X2843" t="str">
            <v>RENOVACIÓN</v>
          </cell>
          <cell r="AB2843" t="str">
            <v>X</v>
          </cell>
          <cell r="AM2843">
            <v>0</v>
          </cell>
          <cell r="AN2843">
            <v>649529.890625</v>
          </cell>
          <cell r="AO2843">
            <v>649529.890625</v>
          </cell>
          <cell r="AP2843">
            <v>649529.890625</v>
          </cell>
          <cell r="AQ2843">
            <v>649529.890625</v>
          </cell>
          <cell r="AT2843">
            <v>0</v>
          </cell>
        </row>
        <row r="2844">
          <cell r="P2844" t="str">
            <v>3019</v>
          </cell>
          <cell r="X2844" t="str">
            <v>RENOVACIÓN</v>
          </cell>
          <cell r="AB2844" t="str">
            <v>X</v>
          </cell>
          <cell r="AM2844">
            <v>0</v>
          </cell>
          <cell r="AN2844">
            <v>3609595.264825</v>
          </cell>
          <cell r="AO2844">
            <v>3609595.264825</v>
          </cell>
          <cell r="AP2844">
            <v>3609595.264825</v>
          </cell>
          <cell r="AQ2844">
            <v>3609595.264825</v>
          </cell>
          <cell r="AT2844">
            <v>0</v>
          </cell>
        </row>
        <row r="2845">
          <cell r="P2845" t="str">
            <v>9005</v>
          </cell>
          <cell r="X2845" t="str">
            <v>RENOVACIÓN</v>
          </cell>
          <cell r="AB2845" t="str">
            <v>X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T2845">
            <v>0</v>
          </cell>
        </row>
        <row r="2846">
          <cell r="P2846" t="str">
            <v>4002</v>
          </cell>
          <cell r="X2846" t="str">
            <v>RENOVACIÓN</v>
          </cell>
          <cell r="AB2846" t="str">
            <v>X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T2846">
            <v>0</v>
          </cell>
        </row>
        <row r="2847">
          <cell r="P2847" t="str">
            <v>4015</v>
          </cell>
          <cell r="X2847" t="str">
            <v>RENOVACIÓN</v>
          </cell>
          <cell r="AA2847" t="str">
            <v>X</v>
          </cell>
          <cell r="AB2847" t="str">
            <v>X</v>
          </cell>
          <cell r="AC2847" t="str">
            <v>X</v>
          </cell>
          <cell r="AD2847" t="str">
            <v>X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2102000.0000000023</v>
          </cell>
          <cell r="AT2847">
            <v>0</v>
          </cell>
        </row>
        <row r="2848">
          <cell r="P2848" t="str">
            <v>9014</v>
          </cell>
          <cell r="AD2848" t="str">
            <v>X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T2848">
            <v>0</v>
          </cell>
        </row>
        <row r="2849">
          <cell r="P2849" t="str">
            <v>3005</v>
          </cell>
          <cell r="X2849" t="str">
            <v>RENOVACIÓN</v>
          </cell>
          <cell r="AD2849" t="str">
            <v>X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T2849">
            <v>0</v>
          </cell>
        </row>
        <row r="2850">
          <cell r="P2850" t="str">
            <v>4006</v>
          </cell>
          <cell r="X2850" t="str">
            <v>RENOVACIÓN</v>
          </cell>
          <cell r="AA2850" t="str">
            <v>X</v>
          </cell>
          <cell r="AB2850" t="str">
            <v>X</v>
          </cell>
          <cell r="AC2850" t="str">
            <v>X</v>
          </cell>
          <cell r="AD2850" t="str">
            <v>X</v>
          </cell>
          <cell r="AM2850">
            <v>0</v>
          </cell>
          <cell r="AN2850">
            <v>45797.804250000001</v>
          </cell>
          <cell r="AO2850">
            <v>45797.804250000001</v>
          </cell>
          <cell r="AP2850">
            <v>45797.804250000001</v>
          </cell>
          <cell r="AQ2850">
            <v>45797.804250000001</v>
          </cell>
          <cell r="AT2850">
            <v>0</v>
          </cell>
        </row>
        <row r="2851">
          <cell r="P2851" t="str">
            <v>4002</v>
          </cell>
          <cell r="X2851" t="str">
            <v>RENOVACIÓN</v>
          </cell>
          <cell r="AB2851" t="str">
            <v>X</v>
          </cell>
          <cell r="AM2851">
            <v>0</v>
          </cell>
          <cell r="AN2851">
            <v>1262.1449500000001</v>
          </cell>
          <cell r="AO2851">
            <v>1262.1449500000001</v>
          </cell>
          <cell r="AP2851">
            <v>1262.1449500000001</v>
          </cell>
          <cell r="AQ2851">
            <v>1262.1449500000001</v>
          </cell>
          <cell r="AT2851">
            <v>0</v>
          </cell>
        </row>
        <row r="2852">
          <cell r="P2852" t="str">
            <v>9012</v>
          </cell>
          <cell r="X2852" t="str">
            <v>RENOVACIÓN</v>
          </cell>
          <cell r="AA2852" t="str">
            <v>X</v>
          </cell>
          <cell r="AM2852">
            <v>300000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T2852">
            <v>300000</v>
          </cell>
        </row>
        <row r="2853">
          <cell r="P2853" t="str">
            <v>4032</v>
          </cell>
          <cell r="X2853" t="str">
            <v>RENOVACIÓN</v>
          </cell>
          <cell r="AA2853" t="str">
            <v>X</v>
          </cell>
          <cell r="AM2853">
            <v>0</v>
          </cell>
          <cell r="AN2853">
            <v>86110.5</v>
          </cell>
          <cell r="AO2853">
            <v>0</v>
          </cell>
          <cell r="AP2853">
            <v>0</v>
          </cell>
          <cell r="AQ2853">
            <v>0</v>
          </cell>
          <cell r="AT2853">
            <v>0</v>
          </cell>
        </row>
        <row r="2854">
          <cell r="P2854" t="str">
            <v>3007</v>
          </cell>
          <cell r="X2854" t="str">
            <v>RENOVACIÓN</v>
          </cell>
          <cell r="AA2854" t="str">
            <v>X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T2854">
            <v>0</v>
          </cell>
        </row>
        <row r="2855">
          <cell r="P2855" t="str">
            <v>9012</v>
          </cell>
          <cell r="X2855" t="str">
            <v>RENOVACIÓN</v>
          </cell>
          <cell r="AA2855" t="str">
            <v>X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T2855">
            <v>0</v>
          </cell>
        </row>
        <row r="2856">
          <cell r="P2856" t="str">
            <v>9012</v>
          </cell>
          <cell r="X2856" t="str">
            <v>RENOVACIÓN</v>
          </cell>
          <cell r="AA2856" t="str">
            <v>X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T2856">
            <v>0</v>
          </cell>
        </row>
        <row r="2857">
          <cell r="P2857" t="str">
            <v>0003</v>
          </cell>
          <cell r="X2857" t="str">
            <v>RENOVACIÓN</v>
          </cell>
          <cell r="AA2857" t="str">
            <v>X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T2857">
            <v>0</v>
          </cell>
        </row>
        <row r="2858">
          <cell r="P2858" t="str">
            <v>0003</v>
          </cell>
          <cell r="X2858" t="str">
            <v>RENOVACIÓN</v>
          </cell>
          <cell r="AA2858" t="str">
            <v>X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T2858">
            <v>0</v>
          </cell>
        </row>
        <row r="2859">
          <cell r="P2859" t="str">
            <v>3004</v>
          </cell>
          <cell r="X2859" t="str">
            <v>RENOVACIÓN</v>
          </cell>
          <cell r="AA2859" t="str">
            <v>X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T2859">
            <v>0</v>
          </cell>
        </row>
        <row r="2860">
          <cell r="P2860" t="str">
            <v>4005</v>
          </cell>
          <cell r="X2860" t="str">
            <v>RENOVACIÓN</v>
          </cell>
          <cell r="AC2860" t="str">
            <v>X</v>
          </cell>
          <cell r="AM2860">
            <v>0</v>
          </cell>
          <cell r="AN2860">
            <v>17141.068725000001</v>
          </cell>
          <cell r="AO2860">
            <v>17141.068725000001</v>
          </cell>
          <cell r="AP2860">
            <v>17141.068725000001</v>
          </cell>
          <cell r="AQ2860">
            <v>17141.068725000001</v>
          </cell>
          <cell r="AT2860">
            <v>0</v>
          </cell>
        </row>
        <row r="2861">
          <cell r="P2861" t="str">
            <v>3014</v>
          </cell>
          <cell r="X2861" t="str">
            <v>RENOVACIÓN</v>
          </cell>
          <cell r="AC2861" t="str">
            <v>X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T2861">
            <v>0</v>
          </cell>
        </row>
        <row r="2862">
          <cell r="P2862" t="str">
            <v>4032</v>
          </cell>
          <cell r="X2862" t="str">
            <v>RENOVACIÓN</v>
          </cell>
          <cell r="AA2862" t="str">
            <v>X</v>
          </cell>
          <cell r="AM2862">
            <v>0</v>
          </cell>
          <cell r="AN2862">
            <v>124813.92</v>
          </cell>
          <cell r="AO2862">
            <v>0</v>
          </cell>
          <cell r="AP2862">
            <v>0</v>
          </cell>
          <cell r="AQ2862">
            <v>0</v>
          </cell>
          <cell r="AT2862">
            <v>0</v>
          </cell>
        </row>
        <row r="2863">
          <cell r="P2863" t="str">
            <v>4022</v>
          </cell>
          <cell r="X2863" t="str">
            <v>RENOVACIÓN</v>
          </cell>
          <cell r="AA2863" t="str">
            <v>X</v>
          </cell>
          <cell r="AM2863">
            <v>0</v>
          </cell>
          <cell r="AN2863">
            <v>1767606.3206999998</v>
          </cell>
          <cell r="AO2863">
            <v>0</v>
          </cell>
          <cell r="AP2863">
            <v>0</v>
          </cell>
          <cell r="AQ2863">
            <v>0</v>
          </cell>
          <cell r="AT2863">
            <v>0</v>
          </cell>
        </row>
        <row r="2864">
          <cell r="P2864" t="str">
            <v>4005</v>
          </cell>
          <cell r="X2864" t="str">
            <v>RENOVACIÓN</v>
          </cell>
          <cell r="AC2864" t="str">
            <v>X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T2864">
            <v>0</v>
          </cell>
        </row>
        <row r="2865">
          <cell r="P2865" t="str">
            <v>3007</v>
          </cell>
          <cell r="X2865" t="str">
            <v>RENOVACIÓN</v>
          </cell>
          <cell r="AA2865" t="str">
            <v>X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T2865">
            <v>0</v>
          </cell>
        </row>
        <row r="2866">
          <cell r="P2866" t="str">
            <v>3007</v>
          </cell>
          <cell r="X2866" t="str">
            <v>RENOVACIÓN</v>
          </cell>
          <cell r="AA2866" t="str">
            <v>X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T2866">
            <v>0</v>
          </cell>
        </row>
        <row r="2867">
          <cell r="P2867" t="str">
            <v>3007</v>
          </cell>
          <cell r="X2867" t="str">
            <v>RENOVACIÓN</v>
          </cell>
          <cell r="AC2867" t="str">
            <v>X</v>
          </cell>
          <cell r="AM2867">
            <v>0</v>
          </cell>
          <cell r="AN2867">
            <v>33275</v>
          </cell>
          <cell r="AO2867">
            <v>33275</v>
          </cell>
          <cell r="AP2867">
            <v>33275</v>
          </cell>
          <cell r="AQ2867">
            <v>33275</v>
          </cell>
          <cell r="AT2867">
            <v>0</v>
          </cell>
        </row>
        <row r="2868">
          <cell r="P2868" t="str">
            <v>4002</v>
          </cell>
          <cell r="X2868" t="str">
            <v>RENOVACIÓN</v>
          </cell>
          <cell r="AD2868" t="str">
            <v>X</v>
          </cell>
          <cell r="AM2868">
            <v>0</v>
          </cell>
          <cell r="AN2868">
            <v>34835.122574999994</v>
          </cell>
          <cell r="AO2868">
            <v>34835.122574999994</v>
          </cell>
          <cell r="AP2868">
            <v>34835.122574999994</v>
          </cell>
          <cell r="AQ2868">
            <v>34835.122574999994</v>
          </cell>
          <cell r="AT2868">
            <v>0</v>
          </cell>
        </row>
        <row r="2869">
          <cell r="P2869" t="str">
            <v>9013</v>
          </cell>
          <cell r="AD2869" t="str">
            <v>X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T2869">
            <v>0</v>
          </cell>
        </row>
        <row r="2870">
          <cell r="P2870" t="str">
            <v>4005</v>
          </cell>
          <cell r="X2870" t="str">
            <v>RENOVACIÓN</v>
          </cell>
          <cell r="AC2870" t="str">
            <v>X</v>
          </cell>
          <cell r="AM2870">
            <v>0</v>
          </cell>
          <cell r="AN2870">
            <v>1514.22425</v>
          </cell>
          <cell r="AO2870">
            <v>1514.22425</v>
          </cell>
          <cell r="AP2870">
            <v>1514.22425</v>
          </cell>
          <cell r="AQ2870">
            <v>1514.22425</v>
          </cell>
          <cell r="AT2870">
            <v>0</v>
          </cell>
        </row>
        <row r="2871">
          <cell r="P2871" t="str">
            <v>4002</v>
          </cell>
          <cell r="X2871" t="str">
            <v>RENOVACIÓN</v>
          </cell>
          <cell r="AC2871" t="str">
            <v>X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T2871">
            <v>0</v>
          </cell>
        </row>
        <row r="2872">
          <cell r="P2872" t="str">
            <v>4002</v>
          </cell>
          <cell r="X2872" t="str">
            <v>RENOVACIÓN</v>
          </cell>
          <cell r="AA2872" t="str">
            <v>X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T2872">
            <v>0</v>
          </cell>
        </row>
        <row r="2873">
          <cell r="P2873" t="str">
            <v>4002</v>
          </cell>
          <cell r="X2873" t="str">
            <v>RENOVACIÓN</v>
          </cell>
          <cell r="AA2873" t="str">
            <v>X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T2873">
            <v>0</v>
          </cell>
        </row>
        <row r="2874">
          <cell r="P2874" t="str">
            <v>4002</v>
          </cell>
          <cell r="X2874" t="str">
            <v>RENOVACIÓN</v>
          </cell>
          <cell r="AB2874" t="str">
            <v>X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T2874">
            <v>0</v>
          </cell>
        </row>
        <row r="2875">
          <cell r="P2875" t="str">
            <v>4002</v>
          </cell>
          <cell r="X2875" t="str">
            <v>RENOVACIÓN</v>
          </cell>
          <cell r="AA2875" t="str">
            <v>X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T2875">
            <v>0</v>
          </cell>
        </row>
        <row r="2876">
          <cell r="P2876" t="str">
            <v>3004</v>
          </cell>
          <cell r="X2876" t="str">
            <v>RENOVACIÓN</v>
          </cell>
          <cell r="AA2876" t="str">
            <v>X</v>
          </cell>
          <cell r="AM2876">
            <v>0</v>
          </cell>
          <cell r="AN2876">
            <v>39759.571499999998</v>
          </cell>
          <cell r="AO2876">
            <v>39759.571499999998</v>
          </cell>
          <cell r="AP2876">
            <v>39759.571499999998</v>
          </cell>
          <cell r="AQ2876">
            <v>39759.571499999998</v>
          </cell>
          <cell r="AT2876">
            <v>0</v>
          </cell>
        </row>
        <row r="2877">
          <cell r="P2877" t="str">
            <v>4009</v>
          </cell>
          <cell r="X2877" t="str">
            <v>RENOVACIÓN</v>
          </cell>
          <cell r="AB2877" t="str">
            <v>X</v>
          </cell>
          <cell r="AM2877">
            <v>0</v>
          </cell>
          <cell r="AN2877">
            <v>847000</v>
          </cell>
          <cell r="AO2877">
            <v>0</v>
          </cell>
          <cell r="AP2877">
            <v>0</v>
          </cell>
          <cell r="AQ2877">
            <v>0</v>
          </cell>
          <cell r="AT2877">
            <v>0</v>
          </cell>
        </row>
        <row r="2878">
          <cell r="P2878" t="str">
            <v>4006</v>
          </cell>
          <cell r="X2878" t="str">
            <v>RENOVACIÓN</v>
          </cell>
          <cell r="AB2878" t="str">
            <v>X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T2878">
            <v>0</v>
          </cell>
        </row>
        <row r="2879">
          <cell r="P2879" t="str">
            <v>4002</v>
          </cell>
          <cell r="X2879" t="str">
            <v>RENOVACIÓN</v>
          </cell>
          <cell r="AA2879" t="str">
            <v>X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T2879">
            <v>0</v>
          </cell>
        </row>
        <row r="2880">
          <cell r="P2880" t="str">
            <v>4002</v>
          </cell>
          <cell r="X2880" t="str">
            <v>RENOVACIÓN</v>
          </cell>
          <cell r="AA2880" t="str">
            <v>X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T2880">
            <v>0</v>
          </cell>
        </row>
        <row r="2881">
          <cell r="P2881" t="str">
            <v>4012</v>
          </cell>
          <cell r="X2881" t="str">
            <v>RENOVACIÓN</v>
          </cell>
          <cell r="AA2881" t="str">
            <v>X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T2881">
            <v>0</v>
          </cell>
        </row>
        <row r="2882">
          <cell r="P2882" t="str">
            <v>0010</v>
          </cell>
          <cell r="X2882" t="str">
            <v>RENOVACIÓN</v>
          </cell>
          <cell r="AA2882" t="str">
            <v>X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T2882">
            <v>0</v>
          </cell>
        </row>
        <row r="2883">
          <cell r="P2883" t="str">
            <v>4002</v>
          </cell>
          <cell r="X2883" t="str">
            <v>RENOVACIÓN</v>
          </cell>
          <cell r="AA2883" t="str">
            <v>X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T2883">
            <v>0</v>
          </cell>
        </row>
        <row r="2884">
          <cell r="P2884" t="str">
            <v>9012</v>
          </cell>
          <cell r="X2884" t="str">
            <v>RENOVACIÓN</v>
          </cell>
          <cell r="AA2884" t="str">
            <v>X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T2884">
            <v>0</v>
          </cell>
        </row>
        <row r="2885">
          <cell r="P2885" t="str">
            <v>4005</v>
          </cell>
          <cell r="X2885" t="str">
            <v>UPGRADE</v>
          </cell>
          <cell r="AC2885" t="str">
            <v>X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T2885">
            <v>0</v>
          </cell>
        </row>
        <row r="2886">
          <cell r="P2886" t="str">
            <v>9012</v>
          </cell>
          <cell r="X2886" t="str">
            <v>RENOVACIÓN</v>
          </cell>
          <cell r="AA2886" t="str">
            <v>X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T2886">
            <v>0</v>
          </cell>
        </row>
        <row r="2887">
          <cell r="P2887" t="str">
            <v>9012</v>
          </cell>
          <cell r="AA2887" t="str">
            <v>X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T2887">
            <v>0</v>
          </cell>
        </row>
        <row r="2888">
          <cell r="P2888" t="str">
            <v>0005</v>
          </cell>
          <cell r="X2888" t="str">
            <v>N/A</v>
          </cell>
          <cell r="AA2888" t="str">
            <v>X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T2888">
            <v>0</v>
          </cell>
        </row>
        <row r="2889">
          <cell r="P2889" t="str">
            <v>3008</v>
          </cell>
          <cell r="X2889" t="str">
            <v>RENOVACIÓN</v>
          </cell>
          <cell r="AC2889" t="str">
            <v>X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T2889">
            <v>0</v>
          </cell>
        </row>
        <row r="2890">
          <cell r="P2890" t="str">
            <v>4005</v>
          </cell>
          <cell r="X2890" t="str">
            <v>RENOVACIÓN</v>
          </cell>
          <cell r="AC2890" t="str">
            <v>X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T2890">
            <v>0</v>
          </cell>
        </row>
        <row r="2891">
          <cell r="P2891" t="str">
            <v>4002</v>
          </cell>
          <cell r="X2891" t="str">
            <v>RENOVACIÓN</v>
          </cell>
          <cell r="AA2891" t="str">
            <v>X</v>
          </cell>
          <cell r="AM2891">
            <v>0</v>
          </cell>
          <cell r="AN2891">
            <v>30250</v>
          </cell>
          <cell r="AO2891">
            <v>30250</v>
          </cell>
          <cell r="AP2891">
            <v>30250</v>
          </cell>
          <cell r="AQ2891">
            <v>30250</v>
          </cell>
          <cell r="AT2891">
            <v>0</v>
          </cell>
        </row>
        <row r="2892">
          <cell r="P2892" t="str">
            <v>4038</v>
          </cell>
          <cell r="X2892" t="str">
            <v>RENOVACIÓN</v>
          </cell>
          <cell r="AC2892" t="str">
            <v>X</v>
          </cell>
          <cell r="AM2892">
            <v>0</v>
          </cell>
          <cell r="AN2892">
            <v>13332.1309</v>
          </cell>
          <cell r="AO2892">
            <v>13332.1309</v>
          </cell>
          <cell r="AP2892">
            <v>13332.1309</v>
          </cell>
          <cell r="AQ2892">
            <v>13332.1309</v>
          </cell>
          <cell r="AT2892">
            <v>0</v>
          </cell>
        </row>
        <row r="2893">
          <cell r="P2893" t="str">
            <v>4038</v>
          </cell>
          <cell r="X2893" t="str">
            <v>RENOVACIÓN</v>
          </cell>
          <cell r="AC2893" t="str">
            <v>X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T2893">
            <v>0</v>
          </cell>
        </row>
        <row r="2894">
          <cell r="P2894" t="str">
            <v>4005</v>
          </cell>
          <cell r="X2894" t="str">
            <v>RENOVACIÓN</v>
          </cell>
          <cell r="AC2894" t="str">
            <v>X</v>
          </cell>
          <cell r="AM2894">
            <v>0</v>
          </cell>
          <cell r="AN2894">
            <v>422.91617499999995</v>
          </cell>
          <cell r="AO2894">
            <v>422.91617499999995</v>
          </cell>
          <cell r="AP2894">
            <v>422.91617499999995</v>
          </cell>
          <cell r="AQ2894">
            <v>422.91617499999995</v>
          </cell>
          <cell r="AT2894">
            <v>0</v>
          </cell>
        </row>
        <row r="2895">
          <cell r="P2895" t="str">
            <v>9013</v>
          </cell>
          <cell r="X2895" t="str">
            <v>RENOVACIÓN</v>
          </cell>
          <cell r="AD2895" t="str">
            <v>X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T2895">
            <v>0</v>
          </cell>
        </row>
        <row r="2896">
          <cell r="P2896" t="str">
            <v>3009</v>
          </cell>
          <cell r="X2896" t="str">
            <v>RENOVACIÓN</v>
          </cell>
          <cell r="AC2896" t="str">
            <v>X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T2896">
            <v>0</v>
          </cell>
        </row>
        <row r="2897">
          <cell r="P2897" t="str">
            <v>0003</v>
          </cell>
          <cell r="X2897" t="str">
            <v>RENOVACIÓN</v>
          </cell>
          <cell r="AA2897" t="str">
            <v>X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T2897">
            <v>0</v>
          </cell>
        </row>
        <row r="2898">
          <cell r="P2898" t="str">
            <v>9013</v>
          </cell>
          <cell r="X2898" t="str">
            <v>RENOVACIÓN</v>
          </cell>
          <cell r="AD2898" t="str">
            <v>X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T2898">
            <v>0</v>
          </cell>
        </row>
        <row r="2899">
          <cell r="P2899" t="str">
            <v>9012</v>
          </cell>
          <cell r="X2899" t="str">
            <v>RENOVACIÓN</v>
          </cell>
          <cell r="AA2899" t="str">
            <v>X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T2899">
            <v>0</v>
          </cell>
        </row>
        <row r="2900">
          <cell r="P2900" t="str">
            <v>9012</v>
          </cell>
          <cell r="X2900" t="str">
            <v>RENOVACIÓN</v>
          </cell>
          <cell r="AA2900" t="str">
            <v>X</v>
          </cell>
          <cell r="AM2900">
            <v>369820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T2900">
            <v>369820</v>
          </cell>
        </row>
        <row r="2901">
          <cell r="P2901" t="str">
            <v>4006</v>
          </cell>
          <cell r="X2901" t="str">
            <v>RENOVACIÓN</v>
          </cell>
          <cell r="AB2901" t="str">
            <v>X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T2901">
            <v>0</v>
          </cell>
        </row>
        <row r="2902">
          <cell r="P2902" t="str">
            <v>4006</v>
          </cell>
          <cell r="X2902" t="str">
            <v>RENOVACIÓN</v>
          </cell>
          <cell r="AB2902" t="str">
            <v>X</v>
          </cell>
          <cell r="AM2902">
            <v>0</v>
          </cell>
          <cell r="AN2902">
            <v>26371.220974999997</v>
          </cell>
          <cell r="AO2902">
            <v>26371.220974999997</v>
          </cell>
          <cell r="AP2902">
            <v>26371.220974999997</v>
          </cell>
          <cell r="AQ2902">
            <v>26371.220974999997</v>
          </cell>
          <cell r="AT2902">
            <v>0</v>
          </cell>
        </row>
        <row r="2903">
          <cell r="P2903" t="str">
            <v>4002</v>
          </cell>
          <cell r="X2903" t="str">
            <v>RENOVACIÓN</v>
          </cell>
          <cell r="AD2903" t="str">
            <v>X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T2903">
            <v>0</v>
          </cell>
        </row>
        <row r="2904">
          <cell r="P2904" t="str">
            <v>4002</v>
          </cell>
          <cell r="X2904" t="str">
            <v>N/A</v>
          </cell>
          <cell r="AA2904" t="str">
            <v>X</v>
          </cell>
          <cell r="AB2904" t="str">
            <v>X</v>
          </cell>
          <cell r="AC2904" t="str">
            <v>X</v>
          </cell>
          <cell r="AD2904" t="str">
            <v>X</v>
          </cell>
          <cell r="AM2904">
            <v>90331403.934399992</v>
          </cell>
          <cell r="AN2904">
            <v>36250000</v>
          </cell>
          <cell r="AO2904">
            <v>30000000</v>
          </cell>
          <cell r="AP2904">
            <v>0</v>
          </cell>
          <cell r="AQ2904">
            <v>88574700.077899992</v>
          </cell>
          <cell r="AT2904">
            <v>22582850.983599998</v>
          </cell>
        </row>
        <row r="2905">
          <cell r="P2905" t="str">
            <v>0005</v>
          </cell>
          <cell r="X2905" t="str">
            <v>N/A</v>
          </cell>
          <cell r="AA2905" t="str">
            <v>X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T2905">
            <v>0</v>
          </cell>
        </row>
        <row r="2906">
          <cell r="P2906" t="str">
            <v>3032</v>
          </cell>
          <cell r="X2906" t="str">
            <v>RENOVACIÓN</v>
          </cell>
          <cell r="AD2906" t="str">
            <v>X</v>
          </cell>
          <cell r="AM2906">
            <v>36602.5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T2906">
            <v>36602.5</v>
          </cell>
        </row>
        <row r="2907">
          <cell r="P2907" t="str">
            <v>4002</v>
          </cell>
          <cell r="X2907" t="str">
            <v>UPGRADE</v>
          </cell>
          <cell r="AA2907" t="str">
            <v>X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T2907">
            <v>0</v>
          </cell>
        </row>
        <row r="2908">
          <cell r="P2908" t="str">
            <v>0003</v>
          </cell>
          <cell r="X2908" t="str">
            <v>RENOVACIÓN</v>
          </cell>
          <cell r="AA2908" t="str">
            <v>X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T2908">
            <v>0</v>
          </cell>
        </row>
        <row r="2909">
          <cell r="P2909" t="str">
            <v>0003</v>
          </cell>
          <cell r="X2909" t="str">
            <v>RENOVACIÓN</v>
          </cell>
          <cell r="AA2909" t="str">
            <v>X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T2909">
            <v>0</v>
          </cell>
        </row>
        <row r="2910">
          <cell r="P2910" t="str">
            <v>0003</v>
          </cell>
          <cell r="X2910" t="str">
            <v>RENOVACIÓN</v>
          </cell>
          <cell r="AA2910" t="str">
            <v>X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T2910">
            <v>0</v>
          </cell>
        </row>
        <row r="2911">
          <cell r="P2911" t="str">
            <v>0009</v>
          </cell>
          <cell r="X2911" t="str">
            <v>N/A</v>
          </cell>
          <cell r="AA2911" t="str">
            <v>X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T2911">
            <v>0</v>
          </cell>
        </row>
        <row r="2912">
          <cell r="P2912" t="str">
            <v>0003</v>
          </cell>
          <cell r="X2912" t="str">
            <v>UPGRADE</v>
          </cell>
          <cell r="AA2912" t="str">
            <v>X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T2912">
            <v>0</v>
          </cell>
        </row>
        <row r="2913">
          <cell r="P2913" t="str">
            <v>3004</v>
          </cell>
          <cell r="X2913" t="str">
            <v>RENOVACIÓN</v>
          </cell>
          <cell r="AA2913" t="str">
            <v>X</v>
          </cell>
          <cell r="AM2913">
            <v>0</v>
          </cell>
          <cell r="AN2913">
            <v>223850</v>
          </cell>
          <cell r="AO2913">
            <v>0</v>
          </cell>
          <cell r="AP2913">
            <v>0</v>
          </cell>
          <cell r="AQ2913">
            <v>0</v>
          </cell>
          <cell r="AT2913">
            <v>0</v>
          </cell>
        </row>
        <row r="2914">
          <cell r="P2914" t="str">
            <v>0005</v>
          </cell>
          <cell r="X2914" t="str">
            <v>N/A</v>
          </cell>
          <cell r="AE2914" t="str">
            <v>X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T2914">
            <v>0</v>
          </cell>
        </row>
        <row r="2915">
          <cell r="P2915" t="str">
            <v>0005</v>
          </cell>
          <cell r="X2915" t="str">
            <v>N/A</v>
          </cell>
          <cell r="AE2915" t="str">
            <v>X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T2915">
            <v>0</v>
          </cell>
        </row>
        <row r="2916">
          <cell r="P2916" t="str">
            <v>0005</v>
          </cell>
          <cell r="X2916" t="str">
            <v>N/A</v>
          </cell>
          <cell r="AE2916" t="str">
            <v>X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T2916">
            <v>0</v>
          </cell>
        </row>
        <row r="2917">
          <cell r="P2917" t="str">
            <v>0005</v>
          </cell>
          <cell r="X2917" t="str">
            <v>N/A</v>
          </cell>
          <cell r="AE2917" t="str">
            <v>X</v>
          </cell>
          <cell r="AM2917">
            <v>73696.695599999992</v>
          </cell>
          <cell r="AN2917">
            <v>73696.695599999992</v>
          </cell>
          <cell r="AO2917">
            <v>0</v>
          </cell>
          <cell r="AP2917">
            <v>0</v>
          </cell>
          <cell r="AQ2917">
            <v>0</v>
          </cell>
          <cell r="AT2917">
            <v>73696.695599999992</v>
          </cell>
        </row>
        <row r="2918">
          <cell r="P2918" t="str">
            <v>0005</v>
          </cell>
          <cell r="X2918" t="str">
            <v>N/A</v>
          </cell>
          <cell r="AE2918" t="str">
            <v>X</v>
          </cell>
          <cell r="AM2918">
            <v>187929.89159999997</v>
          </cell>
          <cell r="AN2918">
            <v>187929.89159999997</v>
          </cell>
          <cell r="AO2918">
            <v>36300</v>
          </cell>
          <cell r="AP2918">
            <v>0</v>
          </cell>
          <cell r="AQ2918">
            <v>0</v>
          </cell>
          <cell r="AT2918">
            <v>187929.89159999997</v>
          </cell>
        </row>
        <row r="2919">
          <cell r="P2919" t="str">
            <v>0005</v>
          </cell>
          <cell r="X2919" t="str">
            <v>N/A</v>
          </cell>
          <cell r="AE2919" t="str">
            <v>X</v>
          </cell>
          <cell r="AM2919">
            <v>235568.12399999998</v>
          </cell>
          <cell r="AN2919">
            <v>235568.12399999998</v>
          </cell>
          <cell r="AO2919">
            <v>48400</v>
          </cell>
          <cell r="AP2919">
            <v>0</v>
          </cell>
          <cell r="AQ2919">
            <v>0</v>
          </cell>
          <cell r="AT2919">
            <v>235568.12399999998</v>
          </cell>
        </row>
        <row r="2920">
          <cell r="P2920" t="str">
            <v>0005</v>
          </cell>
          <cell r="X2920" t="str">
            <v>N/A</v>
          </cell>
          <cell r="AE2920" t="str">
            <v>X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T2920">
            <v>0</v>
          </cell>
        </row>
        <row r="2921">
          <cell r="P2921" t="str">
            <v>4009</v>
          </cell>
          <cell r="X2921" t="str">
            <v>RENOVACIÓN</v>
          </cell>
          <cell r="AA2921" t="str">
            <v>X</v>
          </cell>
          <cell r="AB2921" t="str">
            <v>X</v>
          </cell>
          <cell r="AM2921">
            <v>58820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T2921">
            <v>29410</v>
          </cell>
        </row>
        <row r="2922">
          <cell r="P2922" t="str">
            <v>9012</v>
          </cell>
          <cell r="X2922" t="str">
            <v>RENOVACIÓN</v>
          </cell>
          <cell r="AA2922" t="str">
            <v>X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T2922">
            <v>0</v>
          </cell>
        </row>
        <row r="2923">
          <cell r="P2923" t="str">
            <v>9012</v>
          </cell>
          <cell r="X2923" t="str">
            <v>RENOVACIÓN</v>
          </cell>
          <cell r="AA2923" t="str">
            <v>X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T2923">
            <v>0</v>
          </cell>
        </row>
        <row r="2924">
          <cell r="P2924" t="str">
            <v>4038</v>
          </cell>
          <cell r="X2924" t="str">
            <v>RENOVACIÓN</v>
          </cell>
          <cell r="AA2924" t="str">
            <v>X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T2924">
            <v>0</v>
          </cell>
        </row>
        <row r="2925">
          <cell r="P2925" t="str">
            <v>3032</v>
          </cell>
          <cell r="X2925" t="str">
            <v>RENOVACIÓN</v>
          </cell>
          <cell r="AA2925" t="str">
            <v>X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T2925">
            <v>0</v>
          </cell>
        </row>
        <row r="2926">
          <cell r="P2926" t="str">
            <v>4009</v>
          </cell>
          <cell r="X2926" t="str">
            <v>RENOVACIÓN</v>
          </cell>
          <cell r="AB2926" t="str">
            <v>X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T2926">
            <v>0</v>
          </cell>
        </row>
        <row r="2927">
          <cell r="P2927" t="str">
            <v>0003</v>
          </cell>
          <cell r="X2927" t="str">
            <v>UPGRADE</v>
          </cell>
          <cell r="AA2927" t="str">
            <v>X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T2927">
            <v>0</v>
          </cell>
        </row>
        <row r="2928">
          <cell r="P2928" t="str">
            <v>9020</v>
          </cell>
          <cell r="AA2928" t="str">
            <v>X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T2928">
            <v>0</v>
          </cell>
        </row>
        <row r="2929">
          <cell r="P2929" t="str">
            <v>0005</v>
          </cell>
          <cell r="X2929" t="str">
            <v>N/A</v>
          </cell>
          <cell r="AA2929" t="str">
            <v>X</v>
          </cell>
          <cell r="AM2929">
            <v>4235</v>
          </cell>
          <cell r="AN2929">
            <v>10984.452599999999</v>
          </cell>
          <cell r="AO2929">
            <v>0</v>
          </cell>
          <cell r="AP2929">
            <v>0</v>
          </cell>
          <cell r="AQ2929">
            <v>0</v>
          </cell>
          <cell r="AT2929">
            <v>4235</v>
          </cell>
        </row>
        <row r="2930">
          <cell r="P2930" t="str">
            <v>0008</v>
          </cell>
          <cell r="X2930" t="str">
            <v>N/A</v>
          </cell>
          <cell r="AE2930" t="str">
            <v>X</v>
          </cell>
          <cell r="AM2930">
            <v>0</v>
          </cell>
          <cell r="AN2930">
            <v>602580</v>
          </cell>
          <cell r="AO2930">
            <v>0</v>
          </cell>
          <cell r="AP2930">
            <v>0</v>
          </cell>
          <cell r="AQ2930">
            <v>0</v>
          </cell>
          <cell r="AT2930">
            <v>0</v>
          </cell>
        </row>
        <row r="2931">
          <cell r="P2931" t="str">
            <v>9013</v>
          </cell>
          <cell r="X2931" t="str">
            <v>RENOVACIÓN</v>
          </cell>
          <cell r="AD2931" t="str">
            <v>X</v>
          </cell>
          <cell r="AM2931">
            <v>0</v>
          </cell>
          <cell r="AN2931">
            <v>361757.65849880537</v>
          </cell>
          <cell r="AO2931">
            <v>394606.82845336705</v>
          </cell>
          <cell r="AP2931">
            <v>634660.66768425587</v>
          </cell>
          <cell r="AQ2931">
            <v>142317.26</v>
          </cell>
          <cell r="AT2931">
            <v>0</v>
          </cell>
        </row>
        <row r="2932">
          <cell r="P2932" t="str">
            <v>4002</v>
          </cell>
          <cell r="X2932" t="str">
            <v>RENOVACIÓN</v>
          </cell>
          <cell r="AD2932" t="str">
            <v>X</v>
          </cell>
          <cell r="AM2932">
            <v>0</v>
          </cell>
          <cell r="AN2932">
            <v>9847.0041999999994</v>
          </cell>
          <cell r="AO2932">
            <v>9847.0041999999994</v>
          </cell>
          <cell r="AP2932">
            <v>9847.0041999999994</v>
          </cell>
          <cell r="AQ2932">
            <v>9847.0041999999994</v>
          </cell>
          <cell r="AT2932">
            <v>0</v>
          </cell>
        </row>
        <row r="2933">
          <cell r="P2933" t="str">
            <v>4002</v>
          </cell>
          <cell r="X2933" t="str">
            <v>RENOVACIÓN</v>
          </cell>
          <cell r="AD2933" t="str">
            <v>X</v>
          </cell>
          <cell r="AM2933">
            <v>0</v>
          </cell>
          <cell r="AN2933">
            <v>7003.8551000000007</v>
          </cell>
          <cell r="AO2933">
            <v>7003.8551000000007</v>
          </cell>
          <cell r="AP2933">
            <v>7003.8551000000007</v>
          </cell>
          <cell r="AQ2933">
            <v>7003.8551000000007</v>
          </cell>
          <cell r="AT2933">
            <v>0</v>
          </cell>
        </row>
        <row r="2934">
          <cell r="P2934" t="str">
            <v>4002</v>
          </cell>
          <cell r="X2934" t="str">
            <v>RENOVACIÓN</v>
          </cell>
          <cell r="AD2934" t="str">
            <v>X</v>
          </cell>
          <cell r="AM2934">
            <v>0</v>
          </cell>
          <cell r="AN2934">
            <v>9014.8629999999994</v>
          </cell>
          <cell r="AO2934">
            <v>9014.8629999999994</v>
          </cell>
          <cell r="AP2934">
            <v>9014.8629999999994</v>
          </cell>
          <cell r="AQ2934">
            <v>9014.8629999999994</v>
          </cell>
          <cell r="AT2934">
            <v>0</v>
          </cell>
        </row>
        <row r="2935">
          <cell r="P2935" t="str">
            <v>0001</v>
          </cell>
          <cell r="X2935" t="str">
            <v>UPGRADE</v>
          </cell>
          <cell r="AD2935" t="str">
            <v>X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T2935">
            <v>0</v>
          </cell>
        </row>
        <row r="2936">
          <cell r="P2936" t="str">
            <v>0009</v>
          </cell>
          <cell r="X2936" t="str">
            <v>N/A</v>
          </cell>
          <cell r="AE2936" t="str">
            <v>X</v>
          </cell>
          <cell r="AM2936">
            <v>9073.7899999999991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T2936">
            <v>9073.7899999999991</v>
          </cell>
        </row>
        <row r="2937">
          <cell r="P2937" t="str">
            <v>4002</v>
          </cell>
          <cell r="X2937" t="str">
            <v>N/A</v>
          </cell>
          <cell r="AE2937" t="str">
            <v>X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T2937">
            <v>0</v>
          </cell>
        </row>
        <row r="2938">
          <cell r="P2938" t="str">
            <v>4002</v>
          </cell>
          <cell r="X2938" t="str">
            <v>N/A</v>
          </cell>
          <cell r="AE2938" t="str">
            <v>X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T2938">
            <v>0</v>
          </cell>
        </row>
        <row r="2939">
          <cell r="P2939" t="str">
            <v>4002</v>
          </cell>
          <cell r="X2939" t="str">
            <v>N/A</v>
          </cell>
          <cell r="AE2939" t="str">
            <v>X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T2939">
            <v>0</v>
          </cell>
        </row>
        <row r="2940">
          <cell r="P2940" t="str">
            <v>4002</v>
          </cell>
          <cell r="X2940" t="str">
            <v>N/A</v>
          </cell>
          <cell r="AE2940" t="str">
            <v>X</v>
          </cell>
          <cell r="AM2940">
            <v>601491</v>
          </cell>
          <cell r="AN2940">
            <v>0</v>
          </cell>
          <cell r="AO2940">
            <v>319960.3</v>
          </cell>
          <cell r="AP2940">
            <v>0</v>
          </cell>
          <cell r="AQ2940">
            <v>0</v>
          </cell>
          <cell r="AT2940">
            <v>601491</v>
          </cell>
        </row>
        <row r="2941">
          <cell r="P2941" t="str">
            <v>3032</v>
          </cell>
          <cell r="X2941" t="str">
            <v>N/A</v>
          </cell>
          <cell r="AA2941" t="str">
            <v>X</v>
          </cell>
          <cell r="AM2941">
            <v>681181.6</v>
          </cell>
          <cell r="AN2941">
            <v>567647.29999999993</v>
          </cell>
          <cell r="AO2941">
            <v>0</v>
          </cell>
          <cell r="AP2941">
            <v>0</v>
          </cell>
          <cell r="AQ2941">
            <v>0</v>
          </cell>
          <cell r="AT2941">
            <v>681181.6</v>
          </cell>
        </row>
        <row r="2942">
          <cell r="P2942" t="str">
            <v>0008</v>
          </cell>
          <cell r="X2942" t="str">
            <v>N/A</v>
          </cell>
          <cell r="AE2942" t="str">
            <v>X</v>
          </cell>
          <cell r="AM2942">
            <v>0</v>
          </cell>
          <cell r="AN2942">
            <v>0</v>
          </cell>
          <cell r="AO2942">
            <v>0</v>
          </cell>
          <cell r="AP2942">
            <v>27104</v>
          </cell>
          <cell r="AQ2942">
            <v>0</v>
          </cell>
          <cell r="AT2942">
            <v>0</v>
          </cell>
        </row>
        <row r="2943">
          <cell r="P2943" t="str">
            <v>9020</v>
          </cell>
          <cell r="AE2943" t="str">
            <v>X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T2943">
            <v>0</v>
          </cell>
        </row>
        <row r="2944">
          <cell r="P2944" t="str">
            <v>4012</v>
          </cell>
          <cell r="AA2944" t="str">
            <v>X</v>
          </cell>
          <cell r="AB2944" t="str">
            <v>X</v>
          </cell>
          <cell r="AC2944" t="str">
            <v>X</v>
          </cell>
          <cell r="AD2944" t="str">
            <v>X</v>
          </cell>
          <cell r="AE2944" t="str">
            <v>X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T2944">
            <v>0</v>
          </cell>
        </row>
        <row r="2945">
          <cell r="P2945" t="str">
            <v>0003</v>
          </cell>
          <cell r="X2945" t="str">
            <v>N/A</v>
          </cell>
          <cell r="AA2945" t="str">
            <v>X</v>
          </cell>
          <cell r="AB2945" t="str">
            <v>X</v>
          </cell>
          <cell r="AC2945" t="str">
            <v>X</v>
          </cell>
          <cell r="AD2945" t="str">
            <v>X</v>
          </cell>
          <cell r="AE2945" t="str">
            <v>X</v>
          </cell>
          <cell r="AM2945">
            <v>484000</v>
          </cell>
          <cell r="AN2945">
            <v>249260</v>
          </cell>
          <cell r="AO2945">
            <v>0</v>
          </cell>
          <cell r="AP2945">
            <v>0</v>
          </cell>
          <cell r="AQ2945">
            <v>0</v>
          </cell>
          <cell r="AT2945">
            <v>96800</v>
          </cell>
        </row>
        <row r="2946">
          <cell r="P2946" t="str">
            <v>0003</v>
          </cell>
          <cell r="X2946" t="str">
            <v>N/A</v>
          </cell>
          <cell r="AA2946" t="str">
            <v>X</v>
          </cell>
          <cell r="AB2946" t="str">
            <v>X</v>
          </cell>
          <cell r="AC2946" t="str">
            <v>X</v>
          </cell>
          <cell r="AD2946" t="str">
            <v>X</v>
          </cell>
          <cell r="AE2946" t="str">
            <v>X</v>
          </cell>
          <cell r="AM2946">
            <v>592900</v>
          </cell>
          <cell r="AN2946">
            <v>70928.989999999991</v>
          </cell>
          <cell r="AO2946">
            <v>0</v>
          </cell>
          <cell r="AP2946">
            <v>0</v>
          </cell>
          <cell r="AQ2946">
            <v>0</v>
          </cell>
          <cell r="AT2946">
            <v>118580</v>
          </cell>
        </row>
        <row r="2947">
          <cell r="P2947" t="str">
            <v>9079</v>
          </cell>
          <cell r="X2947" t="str">
            <v>UPGRADE</v>
          </cell>
          <cell r="AA2947" t="str">
            <v>X</v>
          </cell>
          <cell r="AB2947" t="str">
            <v>X</v>
          </cell>
          <cell r="AC2947" t="str">
            <v>X</v>
          </cell>
          <cell r="AD2947" t="str">
            <v>X</v>
          </cell>
          <cell r="AE2947" t="str">
            <v>X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T2947">
            <v>0</v>
          </cell>
        </row>
        <row r="2948">
          <cell r="P2948" t="str">
            <v>0008</v>
          </cell>
          <cell r="X2948" t="str">
            <v>N/A</v>
          </cell>
          <cell r="AE2948" t="str">
            <v>X</v>
          </cell>
          <cell r="AM2948">
            <v>54071.548300000002</v>
          </cell>
          <cell r="AN2948">
            <v>0</v>
          </cell>
          <cell r="AO2948">
            <v>0</v>
          </cell>
          <cell r="AP2948">
            <v>78.504799999999989</v>
          </cell>
          <cell r="AQ2948">
            <v>0</v>
          </cell>
          <cell r="AT2948">
            <v>54071.548300000002</v>
          </cell>
        </row>
        <row r="2949">
          <cell r="P2949" t="str">
            <v>0003</v>
          </cell>
          <cell r="X2949" t="str">
            <v>N/A</v>
          </cell>
          <cell r="AA2949" t="str">
            <v>X</v>
          </cell>
          <cell r="AB2949" t="str">
            <v>X</v>
          </cell>
          <cell r="AC2949" t="str">
            <v>X</v>
          </cell>
          <cell r="AD2949" t="str">
            <v>X</v>
          </cell>
          <cell r="AE2949" t="str">
            <v>X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T2949">
            <v>0</v>
          </cell>
        </row>
        <row r="2950">
          <cell r="P2950" t="str">
            <v>0003</v>
          </cell>
          <cell r="X2950" t="str">
            <v>UPGRADE</v>
          </cell>
          <cell r="AA2950" t="str">
            <v>X</v>
          </cell>
          <cell r="AB2950" t="str">
            <v>X</v>
          </cell>
          <cell r="AC2950" t="str">
            <v>X</v>
          </cell>
          <cell r="AD2950" t="str">
            <v>X</v>
          </cell>
          <cell r="AE2950" t="str">
            <v>X</v>
          </cell>
          <cell r="AM2950">
            <v>0</v>
          </cell>
          <cell r="AN2950">
            <v>149999.99999999959</v>
          </cell>
          <cell r="AO2950">
            <v>1000000.0000000005</v>
          </cell>
          <cell r="AP2950">
            <v>1999999.9999999988</v>
          </cell>
          <cell r="AQ2950">
            <v>0</v>
          </cell>
          <cell r="AT2950">
            <v>0</v>
          </cell>
        </row>
        <row r="2951">
          <cell r="P2951" t="str">
            <v>4032</v>
          </cell>
          <cell r="AE2951" t="str">
            <v>X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T2951">
            <v>0</v>
          </cell>
        </row>
        <row r="2952">
          <cell r="P2952" t="str">
            <v>4032</v>
          </cell>
          <cell r="AE2952" t="str">
            <v>X</v>
          </cell>
          <cell r="AM2952">
            <v>0</v>
          </cell>
          <cell r="AN2952">
            <v>5126.1000000000004</v>
          </cell>
          <cell r="AO2952">
            <v>0</v>
          </cell>
          <cell r="AP2952">
            <v>0</v>
          </cell>
          <cell r="AQ2952">
            <v>0</v>
          </cell>
          <cell r="AT2952">
            <v>0</v>
          </cell>
        </row>
        <row r="2953">
          <cell r="P2953" t="str">
            <v>4002</v>
          </cell>
          <cell r="X2953" t="str">
            <v>UPGRADE</v>
          </cell>
          <cell r="AB2953" t="str">
            <v>X</v>
          </cell>
          <cell r="AM2953">
            <v>400064.13533917675</v>
          </cell>
          <cell r="AN2953">
            <v>1628697.3027441578</v>
          </cell>
          <cell r="AO2953">
            <v>3339465.2419242952</v>
          </cell>
          <cell r="AP2953">
            <v>7069528.3155923663</v>
          </cell>
          <cell r="AQ2953">
            <v>0</v>
          </cell>
          <cell r="AT2953">
            <v>400064.13533917675</v>
          </cell>
        </row>
        <row r="2954">
          <cell r="P2954" t="str">
            <v>0008</v>
          </cell>
          <cell r="X2954" t="str">
            <v>N/A</v>
          </cell>
          <cell r="AE2954" t="str">
            <v>X</v>
          </cell>
          <cell r="AM2954">
            <v>0</v>
          </cell>
          <cell r="AN2954">
            <v>0</v>
          </cell>
          <cell r="AO2954">
            <v>0</v>
          </cell>
          <cell r="AP2954">
            <v>125531.48629999999</v>
          </cell>
          <cell r="AQ2954">
            <v>0</v>
          </cell>
          <cell r="AT2954">
            <v>0</v>
          </cell>
        </row>
        <row r="2955">
          <cell r="P2955" t="str">
            <v>0005</v>
          </cell>
          <cell r="X2955" t="str">
            <v>N/A</v>
          </cell>
          <cell r="AA2955" t="str">
            <v>X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T2955">
            <v>0</v>
          </cell>
        </row>
        <row r="2956">
          <cell r="P2956" t="str">
            <v>0003</v>
          </cell>
          <cell r="X2956" t="str">
            <v>N/A</v>
          </cell>
          <cell r="AE2956" t="str">
            <v>X</v>
          </cell>
          <cell r="AM2956">
            <v>0</v>
          </cell>
          <cell r="AN2956">
            <v>268849.89999999997</v>
          </cell>
          <cell r="AO2956">
            <v>244427.25999999998</v>
          </cell>
          <cell r="AP2956">
            <v>0</v>
          </cell>
          <cell r="AQ2956">
            <v>0</v>
          </cell>
          <cell r="AT2956">
            <v>0</v>
          </cell>
        </row>
        <row r="2957">
          <cell r="P2957" t="str">
            <v>9020</v>
          </cell>
          <cell r="X2957" t="str">
            <v>N/A</v>
          </cell>
          <cell r="AE2957" t="str">
            <v>X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T2957">
            <v>0</v>
          </cell>
        </row>
        <row r="2958">
          <cell r="P2958" t="str">
            <v>4002</v>
          </cell>
          <cell r="X2958" t="str">
            <v>UPGRADE</v>
          </cell>
          <cell r="AD2958" t="str">
            <v>X</v>
          </cell>
          <cell r="AM2958">
            <v>0</v>
          </cell>
          <cell r="AN2958">
            <v>50733.188549999999</v>
          </cell>
          <cell r="AO2958">
            <v>50733.188549999999</v>
          </cell>
          <cell r="AP2958">
            <v>50733.188549999999</v>
          </cell>
          <cell r="AQ2958">
            <v>50733.188549999999</v>
          </cell>
          <cell r="AT2958">
            <v>0</v>
          </cell>
        </row>
        <row r="2959">
          <cell r="P2959" t="str">
            <v>0009</v>
          </cell>
          <cell r="X2959" t="str">
            <v>N/A</v>
          </cell>
          <cell r="AE2959" t="str">
            <v>X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T2959">
            <v>0</v>
          </cell>
        </row>
        <row r="2960">
          <cell r="P2960" t="str">
            <v>0009</v>
          </cell>
          <cell r="X2960" t="str">
            <v>N/A</v>
          </cell>
          <cell r="AE2960" t="str">
            <v>X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T2960">
            <v>0</v>
          </cell>
        </row>
        <row r="2961">
          <cell r="P2961" t="str">
            <v>9072</v>
          </cell>
          <cell r="X2961" t="str">
            <v>UPGRADE</v>
          </cell>
          <cell r="AA2961" t="str">
            <v>X</v>
          </cell>
          <cell r="AB2961" t="str">
            <v>X</v>
          </cell>
          <cell r="AC2961" t="str">
            <v>X</v>
          </cell>
          <cell r="AD2961" t="str">
            <v>X</v>
          </cell>
          <cell r="AM2961">
            <v>79000</v>
          </cell>
          <cell r="AN2961">
            <v>1500000</v>
          </cell>
          <cell r="AO2961">
            <v>500000</v>
          </cell>
          <cell r="AP2961">
            <v>0</v>
          </cell>
          <cell r="AQ2961">
            <v>0</v>
          </cell>
          <cell r="AT2961">
            <v>19750</v>
          </cell>
        </row>
        <row r="2962">
          <cell r="P2962" t="str">
            <v>9020</v>
          </cell>
          <cell r="X2962" t="str">
            <v>UPGRADE</v>
          </cell>
          <cell r="AE2962" t="str">
            <v>X</v>
          </cell>
          <cell r="AM2962">
            <v>1850000.0060000001</v>
          </cell>
          <cell r="AN2962">
            <v>3099549.5</v>
          </cell>
          <cell r="AO2962">
            <v>3099549.5</v>
          </cell>
          <cell r="AP2962">
            <v>4889549.5000000037</v>
          </cell>
          <cell r="AQ2962">
            <v>6049549.5</v>
          </cell>
          <cell r="AT2962">
            <v>1850000.0060000001</v>
          </cell>
        </row>
        <row r="2963">
          <cell r="P2963" t="str">
            <v>3008</v>
          </cell>
          <cell r="X2963" t="str">
            <v>UPGRADE</v>
          </cell>
          <cell r="AA2963" t="str">
            <v>X</v>
          </cell>
          <cell r="AB2963" t="str">
            <v>X</v>
          </cell>
          <cell r="AC2963" t="str">
            <v>X</v>
          </cell>
          <cell r="AD2963" t="str">
            <v>X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T2963">
            <v>0</v>
          </cell>
        </row>
        <row r="2964">
          <cell r="P2964" t="str">
            <v>4005</v>
          </cell>
          <cell r="X2964" t="str">
            <v>UPGRADE</v>
          </cell>
          <cell r="AC2964" t="str">
            <v>X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T2964">
            <v>0</v>
          </cell>
        </row>
        <row r="2965">
          <cell r="P2965" t="str">
            <v>4005</v>
          </cell>
          <cell r="X2965" t="str">
            <v>UPGRADE</v>
          </cell>
          <cell r="AC2965" t="str">
            <v>X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T2965">
            <v>0</v>
          </cell>
        </row>
        <row r="2966">
          <cell r="P2966" t="str">
            <v>4090</v>
          </cell>
          <cell r="X2966" t="str">
            <v>UPGRADE</v>
          </cell>
          <cell r="AA2966" t="str">
            <v>X</v>
          </cell>
          <cell r="AB2966" t="str">
            <v>X</v>
          </cell>
          <cell r="AC2966" t="str">
            <v>X</v>
          </cell>
          <cell r="AD2966" t="str">
            <v>X</v>
          </cell>
          <cell r="AM2966">
            <v>1300000</v>
          </cell>
          <cell r="AN2966">
            <v>28689055.159999996</v>
          </cell>
          <cell r="AO2966">
            <v>23550000</v>
          </cell>
          <cell r="AP2966">
            <v>15326000</v>
          </cell>
          <cell r="AQ2966">
            <v>10974000</v>
          </cell>
          <cell r="AT2966">
            <v>325000</v>
          </cell>
        </row>
        <row r="2967">
          <cell r="P2967" t="str">
            <v>0019</v>
          </cell>
          <cell r="X2967" t="str">
            <v>UPGRADE</v>
          </cell>
          <cell r="AA2967" t="str">
            <v>X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T2967">
            <v>0</v>
          </cell>
        </row>
        <row r="2968">
          <cell r="P2968" t="str">
            <v>9068</v>
          </cell>
          <cell r="X2968" t="str">
            <v>UPGRADE</v>
          </cell>
          <cell r="AA2968" t="str">
            <v>X</v>
          </cell>
          <cell r="AM2968">
            <v>869000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T2968">
            <v>869000</v>
          </cell>
        </row>
        <row r="2969">
          <cell r="P2969" t="str">
            <v>9070</v>
          </cell>
          <cell r="X2969" t="str">
            <v>UPGRADE</v>
          </cell>
          <cell r="AA2969" t="str">
            <v>X</v>
          </cell>
          <cell r="AM2969">
            <v>802000</v>
          </cell>
          <cell r="AN2969">
            <v>2500000</v>
          </cell>
          <cell r="AO2969">
            <v>2500000</v>
          </cell>
          <cell r="AP2969">
            <v>0</v>
          </cell>
          <cell r="AQ2969">
            <v>0</v>
          </cell>
          <cell r="AT2969">
            <v>802000</v>
          </cell>
        </row>
        <row r="2970">
          <cell r="P2970" t="str">
            <v>9062</v>
          </cell>
          <cell r="X2970" t="str">
            <v>UPGRADE</v>
          </cell>
          <cell r="AA2970" t="str">
            <v>X</v>
          </cell>
          <cell r="AM2970">
            <v>92000</v>
          </cell>
          <cell r="AN2970">
            <v>1100000</v>
          </cell>
          <cell r="AO2970">
            <v>0</v>
          </cell>
          <cell r="AP2970">
            <v>0</v>
          </cell>
          <cell r="AQ2970">
            <v>0</v>
          </cell>
          <cell r="AT2970">
            <v>92000</v>
          </cell>
        </row>
        <row r="2971">
          <cell r="P2971" t="str">
            <v>9067</v>
          </cell>
          <cell r="X2971" t="str">
            <v>UPGRADE</v>
          </cell>
          <cell r="AA2971" t="str">
            <v>X</v>
          </cell>
          <cell r="AM2971">
            <v>88000</v>
          </cell>
          <cell r="AN2971">
            <v>1100000</v>
          </cell>
          <cell r="AO2971">
            <v>0</v>
          </cell>
          <cell r="AP2971">
            <v>0</v>
          </cell>
          <cell r="AQ2971">
            <v>0</v>
          </cell>
          <cell r="AT2971">
            <v>88000</v>
          </cell>
        </row>
        <row r="2972">
          <cell r="P2972" t="str">
            <v>9066</v>
          </cell>
          <cell r="X2972" t="str">
            <v>UPGRADE</v>
          </cell>
          <cell r="AA2972" t="str">
            <v>X</v>
          </cell>
          <cell r="AM2972">
            <v>89000</v>
          </cell>
          <cell r="AN2972">
            <v>1100000</v>
          </cell>
          <cell r="AO2972">
            <v>0</v>
          </cell>
          <cell r="AP2972">
            <v>0</v>
          </cell>
          <cell r="AQ2972">
            <v>0</v>
          </cell>
          <cell r="AT2972">
            <v>89000</v>
          </cell>
        </row>
        <row r="2973">
          <cell r="P2973" t="str">
            <v>9058</v>
          </cell>
          <cell r="X2973" t="str">
            <v>UPGRADE</v>
          </cell>
          <cell r="AA2973" t="str">
            <v>X</v>
          </cell>
          <cell r="AM2973">
            <v>711000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T2973">
            <v>711000</v>
          </cell>
        </row>
        <row r="2974">
          <cell r="P2974" t="str">
            <v>9065</v>
          </cell>
          <cell r="X2974" t="str">
            <v>UPGRADE</v>
          </cell>
          <cell r="AA2974" t="str">
            <v>X</v>
          </cell>
          <cell r="AM2974">
            <v>91000</v>
          </cell>
          <cell r="AN2974">
            <v>1100000</v>
          </cell>
          <cell r="AO2974">
            <v>0</v>
          </cell>
          <cell r="AP2974">
            <v>0</v>
          </cell>
          <cell r="AQ2974">
            <v>0</v>
          </cell>
          <cell r="AT2974">
            <v>91000</v>
          </cell>
        </row>
        <row r="2975">
          <cell r="P2975" t="str">
            <v>9061</v>
          </cell>
          <cell r="X2975" t="str">
            <v>UPGRADE</v>
          </cell>
          <cell r="AA2975" t="str">
            <v>X</v>
          </cell>
          <cell r="AM2975">
            <v>88000</v>
          </cell>
          <cell r="AN2975">
            <v>1100000</v>
          </cell>
          <cell r="AO2975">
            <v>0</v>
          </cell>
          <cell r="AP2975">
            <v>0</v>
          </cell>
          <cell r="AQ2975">
            <v>0</v>
          </cell>
          <cell r="AT2975">
            <v>88000</v>
          </cell>
        </row>
        <row r="2976">
          <cell r="P2976" t="str">
            <v>9064</v>
          </cell>
          <cell r="X2976" t="str">
            <v>UPGRADE</v>
          </cell>
          <cell r="AA2976" t="str">
            <v>X</v>
          </cell>
          <cell r="AM2976">
            <v>95000</v>
          </cell>
          <cell r="AN2976">
            <v>1100000</v>
          </cell>
          <cell r="AO2976">
            <v>0</v>
          </cell>
          <cell r="AP2976">
            <v>0</v>
          </cell>
          <cell r="AQ2976">
            <v>0</v>
          </cell>
          <cell r="AT2976">
            <v>95000</v>
          </cell>
        </row>
        <row r="2977">
          <cell r="P2977" t="str">
            <v>9063</v>
          </cell>
          <cell r="X2977" t="str">
            <v>UPGRADE</v>
          </cell>
          <cell r="AA2977" t="str">
            <v>X</v>
          </cell>
          <cell r="AM2977">
            <v>83000</v>
          </cell>
          <cell r="AN2977">
            <v>1100000</v>
          </cell>
          <cell r="AO2977">
            <v>0</v>
          </cell>
          <cell r="AP2977">
            <v>0</v>
          </cell>
          <cell r="AQ2977">
            <v>0</v>
          </cell>
          <cell r="AT2977">
            <v>83000</v>
          </cell>
        </row>
        <row r="2978">
          <cell r="P2978" t="str">
            <v>3032</v>
          </cell>
          <cell r="X2978" t="str">
            <v>RENOVACIÓN</v>
          </cell>
          <cell r="AC2978" t="str">
            <v>X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T2978">
            <v>0</v>
          </cell>
        </row>
        <row r="2979">
          <cell r="P2979" t="str">
            <v>0003</v>
          </cell>
          <cell r="X2979" t="str">
            <v>RENOVACIÓN</v>
          </cell>
          <cell r="AA2979" t="str">
            <v>X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T2979">
            <v>0</v>
          </cell>
        </row>
        <row r="2980">
          <cell r="P2980" t="str">
            <v>0003</v>
          </cell>
          <cell r="X2980" t="str">
            <v>RENOVACIÓN</v>
          </cell>
          <cell r="AA2980" t="str">
            <v>X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T2980">
            <v>0</v>
          </cell>
        </row>
        <row r="2981">
          <cell r="P2981" t="str">
            <v>0003</v>
          </cell>
          <cell r="X2981" t="str">
            <v>RENOVACIÓN</v>
          </cell>
          <cell r="AA2981" t="str">
            <v>X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T2981">
            <v>0</v>
          </cell>
        </row>
        <row r="2982">
          <cell r="P2982" t="str">
            <v>0005</v>
          </cell>
          <cell r="X2982" t="str">
            <v>RENOVACIÓN</v>
          </cell>
          <cell r="AA2982" t="str">
            <v>X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T2982">
            <v>0</v>
          </cell>
        </row>
        <row r="2983">
          <cell r="P2983" t="str">
            <v>0008</v>
          </cell>
          <cell r="X2983" t="str">
            <v>N/A</v>
          </cell>
          <cell r="AE2983" t="str">
            <v>X</v>
          </cell>
          <cell r="AM2983">
            <v>0</v>
          </cell>
          <cell r="AN2983">
            <v>0</v>
          </cell>
          <cell r="AO2983">
            <v>0</v>
          </cell>
          <cell r="AP2983">
            <v>50159.594099999995</v>
          </cell>
          <cell r="AQ2983">
            <v>0</v>
          </cell>
          <cell r="AT2983">
            <v>0</v>
          </cell>
        </row>
        <row r="2984">
          <cell r="P2984" t="str">
            <v>0001</v>
          </cell>
          <cell r="X2984" t="str">
            <v>N/A</v>
          </cell>
          <cell r="AE2984" t="str">
            <v>X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T2984">
            <v>0</v>
          </cell>
        </row>
        <row r="2985">
          <cell r="P2985" t="str">
            <v>4005</v>
          </cell>
          <cell r="X2985" t="str">
            <v>UPGRADE</v>
          </cell>
          <cell r="AC2985" t="str">
            <v>X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T2985">
            <v>0</v>
          </cell>
        </row>
        <row r="2986">
          <cell r="P2986" t="str">
            <v>9013</v>
          </cell>
          <cell r="X2986" t="str">
            <v>RENOVACIÓN</v>
          </cell>
          <cell r="AD2986" t="str">
            <v>X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T2986">
            <v>0</v>
          </cell>
        </row>
        <row r="2987">
          <cell r="P2987" t="str">
            <v>0005</v>
          </cell>
          <cell r="X2987" t="str">
            <v>N/A</v>
          </cell>
          <cell r="AE2987" t="str">
            <v>X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T2987">
            <v>0</v>
          </cell>
        </row>
        <row r="2988">
          <cell r="P2988" t="str">
            <v>0008</v>
          </cell>
          <cell r="X2988" t="str">
            <v>N/A</v>
          </cell>
          <cell r="AE2988" t="str">
            <v>X</v>
          </cell>
          <cell r="AM2988">
            <v>0</v>
          </cell>
          <cell r="AN2988">
            <v>0</v>
          </cell>
          <cell r="AO2988">
            <v>0</v>
          </cell>
          <cell r="AP2988">
            <v>53807.49</v>
          </cell>
          <cell r="AQ2988">
            <v>0</v>
          </cell>
          <cell r="AT2988">
            <v>0</v>
          </cell>
        </row>
        <row r="2989">
          <cell r="P2989" t="str">
            <v>0008</v>
          </cell>
          <cell r="X2989" t="str">
            <v>N/A</v>
          </cell>
          <cell r="AE2989" t="str">
            <v>X</v>
          </cell>
          <cell r="AM2989">
            <v>0</v>
          </cell>
          <cell r="AN2989">
            <v>0</v>
          </cell>
          <cell r="AO2989">
            <v>0</v>
          </cell>
          <cell r="AP2989">
            <v>3557.4</v>
          </cell>
          <cell r="AQ2989">
            <v>0</v>
          </cell>
          <cell r="AT2989">
            <v>0</v>
          </cell>
        </row>
        <row r="2990">
          <cell r="P2990" t="str">
            <v>0008</v>
          </cell>
          <cell r="X2990" t="str">
            <v>N/A</v>
          </cell>
          <cell r="AE2990" t="str">
            <v>X</v>
          </cell>
          <cell r="AM2990">
            <v>0</v>
          </cell>
          <cell r="AN2990">
            <v>0</v>
          </cell>
          <cell r="AO2990">
            <v>0</v>
          </cell>
          <cell r="AP2990">
            <v>72593.95</v>
          </cell>
          <cell r="AQ2990">
            <v>0</v>
          </cell>
          <cell r="AT2990">
            <v>0</v>
          </cell>
        </row>
        <row r="2991">
          <cell r="P2991" t="str">
            <v>0001</v>
          </cell>
          <cell r="AE2991" t="str">
            <v>X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T2991">
            <v>0</v>
          </cell>
        </row>
        <row r="2992">
          <cell r="P2992" t="str">
            <v>4005</v>
          </cell>
          <cell r="X2992" t="str">
            <v>UPGRADE</v>
          </cell>
          <cell r="AC2992" t="str">
            <v>X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T2992">
            <v>0</v>
          </cell>
        </row>
        <row r="2993">
          <cell r="P2993" t="str">
            <v>9020</v>
          </cell>
          <cell r="X2993" t="str">
            <v>N/A</v>
          </cell>
          <cell r="AE2993" t="str">
            <v>X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T2993">
            <v>0</v>
          </cell>
        </row>
        <row r="2994">
          <cell r="P2994" t="str">
            <v>9020</v>
          </cell>
          <cell r="X2994" t="str">
            <v>N/A</v>
          </cell>
          <cell r="AE2994" t="str">
            <v>X</v>
          </cell>
          <cell r="AM2994">
            <v>0</v>
          </cell>
          <cell r="AN2994">
            <v>60120.7618</v>
          </cell>
          <cell r="AO2994">
            <v>60120.7618</v>
          </cell>
          <cell r="AP2994">
            <v>60120.7618</v>
          </cell>
          <cell r="AQ2994">
            <v>60120.7618</v>
          </cell>
          <cell r="AT2994">
            <v>0</v>
          </cell>
        </row>
        <row r="2995">
          <cell r="P2995" t="str">
            <v>0002</v>
          </cell>
          <cell r="X2995" t="str">
            <v>N/A</v>
          </cell>
          <cell r="AE2995" t="str">
            <v>X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T2995">
            <v>0</v>
          </cell>
        </row>
        <row r="2996">
          <cell r="P2996" t="str">
            <v>9013</v>
          </cell>
          <cell r="AD2996" t="str">
            <v>X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T2996">
            <v>0</v>
          </cell>
        </row>
        <row r="2997">
          <cell r="P2997" t="str">
            <v>0003</v>
          </cell>
          <cell r="X2997" t="str">
            <v>N/A</v>
          </cell>
          <cell r="AE2997" t="str">
            <v>X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T2997">
            <v>0</v>
          </cell>
        </row>
        <row r="2998">
          <cell r="P2998" t="str">
            <v>0001</v>
          </cell>
          <cell r="AE2998" t="str">
            <v>X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T2998">
            <v>0</v>
          </cell>
        </row>
        <row r="2999">
          <cell r="P2999" t="str">
            <v>0003</v>
          </cell>
          <cell r="X2999" t="str">
            <v>N/A</v>
          </cell>
          <cell r="AE2999" t="str">
            <v>X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T2999">
            <v>0</v>
          </cell>
        </row>
        <row r="3000">
          <cell r="P3000" t="str">
            <v>9020</v>
          </cell>
          <cell r="X3000" t="str">
            <v>N/A</v>
          </cell>
          <cell r="AE3000" t="str">
            <v>X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T3000">
            <v>0</v>
          </cell>
        </row>
        <row r="3001">
          <cell r="P3001" t="str">
            <v>0001</v>
          </cell>
          <cell r="AA3001" t="str">
            <v>X</v>
          </cell>
          <cell r="AB3001" t="str">
            <v>X</v>
          </cell>
          <cell r="AC3001" t="str">
            <v>X</v>
          </cell>
          <cell r="AD3001" t="str">
            <v>X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T3001">
            <v>0</v>
          </cell>
        </row>
        <row r="3002">
          <cell r="P3002" t="str">
            <v>0003</v>
          </cell>
          <cell r="X3002" t="str">
            <v>N/A</v>
          </cell>
          <cell r="AA3002" t="str">
            <v>X</v>
          </cell>
          <cell r="AB3002" t="str">
            <v>X</v>
          </cell>
          <cell r="AC3002" t="str">
            <v>X</v>
          </cell>
          <cell r="AD3002" t="str">
            <v>X</v>
          </cell>
          <cell r="AE3002" t="str">
            <v>X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T3002">
            <v>0</v>
          </cell>
        </row>
        <row r="3003">
          <cell r="P3003" t="str">
            <v>0003</v>
          </cell>
          <cell r="X3003" t="str">
            <v>UPGRADE</v>
          </cell>
          <cell r="AC3003" t="str">
            <v>X</v>
          </cell>
          <cell r="AD3003" t="str">
            <v>X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T3003">
            <v>0</v>
          </cell>
        </row>
        <row r="3004">
          <cell r="P3004" t="str">
            <v>0010</v>
          </cell>
          <cell r="X3004" t="str">
            <v>N/A</v>
          </cell>
          <cell r="AE3004" t="str">
            <v>X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T3004">
            <v>0</v>
          </cell>
        </row>
        <row r="3005">
          <cell r="P3005" t="str">
            <v>0001</v>
          </cell>
          <cell r="AA3005" t="str">
            <v>X</v>
          </cell>
          <cell r="AB3005" t="str">
            <v>X</v>
          </cell>
          <cell r="AC3005" t="str">
            <v>X</v>
          </cell>
          <cell r="AD3005" t="str">
            <v>X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T3005">
            <v>0</v>
          </cell>
        </row>
        <row r="3006">
          <cell r="P3006" t="str">
            <v>3002</v>
          </cell>
          <cell r="X3006" t="str">
            <v>N/A</v>
          </cell>
          <cell r="AE3006" t="str">
            <v>X</v>
          </cell>
          <cell r="AM3006">
            <v>973640</v>
          </cell>
          <cell r="AN3006">
            <v>3973640</v>
          </cell>
          <cell r="AO3006">
            <v>993410</v>
          </cell>
          <cell r="AP3006">
            <v>0</v>
          </cell>
          <cell r="AQ3006">
            <v>0</v>
          </cell>
          <cell r="AT3006">
            <v>973640</v>
          </cell>
        </row>
        <row r="3007">
          <cell r="P3007" t="str">
            <v>0005</v>
          </cell>
          <cell r="X3007" t="str">
            <v>N/A</v>
          </cell>
          <cell r="AE3007" t="str">
            <v>X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T3007">
            <v>0</v>
          </cell>
        </row>
        <row r="3008">
          <cell r="P3008" t="str">
            <v>0003</v>
          </cell>
          <cell r="X3008" t="str">
            <v>UPGRADE</v>
          </cell>
          <cell r="AE3008" t="str">
            <v>X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T3008">
            <v>0</v>
          </cell>
        </row>
        <row r="3009">
          <cell r="P3009" t="str">
            <v>4002</v>
          </cell>
          <cell r="X3009" t="str">
            <v>UPGRADE</v>
          </cell>
          <cell r="AE3009" t="str">
            <v>X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T3009">
            <v>0</v>
          </cell>
        </row>
        <row r="3010">
          <cell r="P3010" t="str">
            <v>4002</v>
          </cell>
          <cell r="X3010" t="str">
            <v>UPGRADE</v>
          </cell>
          <cell r="AE3010" t="str">
            <v>X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T3010">
            <v>0</v>
          </cell>
        </row>
        <row r="3011">
          <cell r="P3011" t="str">
            <v>0010</v>
          </cell>
          <cell r="X3011" t="str">
            <v>N/A</v>
          </cell>
          <cell r="AE3011" t="str">
            <v>X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T3011">
            <v>0</v>
          </cell>
        </row>
        <row r="3012">
          <cell r="P3012" t="str">
            <v>0005</v>
          </cell>
          <cell r="X3012" t="str">
            <v>N/A</v>
          </cell>
          <cell r="AE3012" t="str">
            <v>X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T3012">
            <v>0</v>
          </cell>
        </row>
        <row r="3013">
          <cell r="P3013" t="str">
            <v>9013</v>
          </cell>
          <cell r="X3013" t="str">
            <v>UPGRADE</v>
          </cell>
          <cell r="AD3013" t="str">
            <v>X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T3013">
            <v>0</v>
          </cell>
        </row>
        <row r="3014">
          <cell r="P3014" t="str">
            <v>9020</v>
          </cell>
          <cell r="AC3014" t="str">
            <v>X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T3014">
            <v>0</v>
          </cell>
        </row>
        <row r="3015">
          <cell r="P3015" t="str">
            <v>4002</v>
          </cell>
          <cell r="X3015" t="str">
            <v>UPGRADE</v>
          </cell>
          <cell r="AD3015" t="str">
            <v>X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T3015">
            <v>0</v>
          </cell>
        </row>
        <row r="3016">
          <cell r="P3016" t="str">
            <v>4006</v>
          </cell>
          <cell r="X3016" t="str">
            <v>RENOVACIÓN</v>
          </cell>
          <cell r="AB3016" t="str">
            <v>X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T3016">
            <v>0</v>
          </cell>
        </row>
        <row r="3017">
          <cell r="P3017" t="str">
            <v>0001</v>
          </cell>
          <cell r="AA3017" t="str">
            <v>X</v>
          </cell>
          <cell r="AB3017" t="str">
            <v>X</v>
          </cell>
          <cell r="AC3017" t="str">
            <v>X</v>
          </cell>
          <cell r="AD3017" t="str">
            <v>X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T3017">
            <v>0</v>
          </cell>
        </row>
        <row r="3018">
          <cell r="P3018" t="str">
            <v>0001</v>
          </cell>
          <cell r="X3018" t="str">
            <v>UPGRADE</v>
          </cell>
          <cell r="AA3018" t="str">
            <v>X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T3018">
            <v>0</v>
          </cell>
        </row>
        <row r="3019">
          <cell r="P3019" t="str">
            <v>0008</v>
          </cell>
          <cell r="X3019" t="str">
            <v>N/A</v>
          </cell>
          <cell r="AE3019" t="str">
            <v>X</v>
          </cell>
          <cell r="AM3019">
            <v>0</v>
          </cell>
          <cell r="AN3019">
            <v>0</v>
          </cell>
          <cell r="AO3019">
            <v>0</v>
          </cell>
          <cell r="AP3019">
            <v>6630.8</v>
          </cell>
          <cell r="AQ3019">
            <v>0</v>
          </cell>
          <cell r="AT3019">
            <v>0</v>
          </cell>
        </row>
        <row r="3020">
          <cell r="P3020" t="str">
            <v>0003</v>
          </cell>
          <cell r="X3020" t="str">
            <v>N/A</v>
          </cell>
          <cell r="AA3020" t="str">
            <v>X</v>
          </cell>
          <cell r="AB3020" t="str">
            <v>X</v>
          </cell>
          <cell r="AC3020" t="str">
            <v>X</v>
          </cell>
          <cell r="AD3020" t="str">
            <v>X</v>
          </cell>
          <cell r="AE3020" t="str">
            <v>X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T3020">
            <v>0</v>
          </cell>
        </row>
        <row r="3021">
          <cell r="P3021" t="str">
            <v>0005</v>
          </cell>
          <cell r="X3021" t="str">
            <v>N/A</v>
          </cell>
          <cell r="AE3021" t="str">
            <v>X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T3021">
            <v>0</v>
          </cell>
        </row>
        <row r="3022">
          <cell r="P3022" t="str">
            <v>9013</v>
          </cell>
          <cell r="X3022" t="str">
            <v>RENOVACIÓN</v>
          </cell>
          <cell r="AD3022" t="str">
            <v>X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T3022">
            <v>0</v>
          </cell>
        </row>
        <row r="3023">
          <cell r="P3023" t="str">
            <v>0003</v>
          </cell>
          <cell r="X3023" t="str">
            <v>UPGRADE</v>
          </cell>
          <cell r="AA3023" t="str">
            <v>X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T3023">
            <v>0</v>
          </cell>
        </row>
        <row r="3024">
          <cell r="P3024" t="str">
            <v>4076</v>
          </cell>
          <cell r="X3024" t="str">
            <v>RENOVACIÓN</v>
          </cell>
          <cell r="AC3024" t="str">
            <v>X</v>
          </cell>
          <cell r="AM3024">
            <v>37048.801603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T3024">
            <v>37048.801603</v>
          </cell>
        </row>
        <row r="3025">
          <cell r="P3025" t="str">
            <v>4005</v>
          </cell>
          <cell r="X3025" t="str">
            <v>RENOVACIÓN</v>
          </cell>
          <cell r="AC3025" t="str">
            <v>X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T3025">
            <v>0</v>
          </cell>
        </row>
        <row r="3026">
          <cell r="P3026" t="str">
            <v>0019</v>
          </cell>
          <cell r="X3026" t="str">
            <v>RENOVACIÓN</v>
          </cell>
          <cell r="AD3026" t="str">
            <v>X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T3026">
            <v>0</v>
          </cell>
        </row>
        <row r="3027">
          <cell r="P3027" t="str">
            <v>0005</v>
          </cell>
          <cell r="X3027" t="str">
            <v>N/A</v>
          </cell>
          <cell r="AE3027" t="str">
            <v>X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T3027">
            <v>0</v>
          </cell>
        </row>
        <row r="3028">
          <cell r="P3028" t="str">
            <v>0008</v>
          </cell>
          <cell r="X3028" t="str">
            <v>N/A</v>
          </cell>
          <cell r="AE3028" t="str">
            <v>X</v>
          </cell>
          <cell r="AM3028">
            <v>0</v>
          </cell>
          <cell r="AN3028">
            <v>0</v>
          </cell>
          <cell r="AO3028">
            <v>0</v>
          </cell>
          <cell r="AP3028">
            <v>1207.58</v>
          </cell>
          <cell r="AQ3028">
            <v>0</v>
          </cell>
          <cell r="AT3028">
            <v>0</v>
          </cell>
        </row>
        <row r="3029">
          <cell r="P3029" t="str">
            <v>4005</v>
          </cell>
          <cell r="X3029" t="str">
            <v>RENOVACIÓN</v>
          </cell>
          <cell r="AC3029" t="str">
            <v>X</v>
          </cell>
          <cell r="AM3029">
            <v>107617.4</v>
          </cell>
          <cell r="AN3029">
            <v>0</v>
          </cell>
          <cell r="AO3029">
            <v>107617.4</v>
          </cell>
          <cell r="AP3029">
            <v>0</v>
          </cell>
          <cell r="AQ3029">
            <v>0</v>
          </cell>
          <cell r="AT3029">
            <v>107617.4</v>
          </cell>
        </row>
        <row r="3030">
          <cell r="P3030" t="str">
            <v>0003</v>
          </cell>
          <cell r="X3030" t="str">
            <v>N/A</v>
          </cell>
          <cell r="AE3030" t="str">
            <v>X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T3030">
            <v>0</v>
          </cell>
        </row>
        <row r="3031">
          <cell r="P3031" t="str">
            <v>9013</v>
          </cell>
          <cell r="X3031" t="str">
            <v>RENOVACIÓN</v>
          </cell>
          <cell r="AD3031" t="str">
            <v>X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T3031">
            <v>0</v>
          </cell>
        </row>
        <row r="3032">
          <cell r="P3032" t="str">
            <v>4003</v>
          </cell>
          <cell r="X3032" t="str">
            <v>UPGRADE</v>
          </cell>
          <cell r="AA3032" t="str">
            <v>X</v>
          </cell>
          <cell r="AM3032">
            <v>0</v>
          </cell>
          <cell r="AN3032">
            <v>16482.834774999999</v>
          </cell>
          <cell r="AO3032">
            <v>16482.834774999999</v>
          </cell>
          <cell r="AP3032">
            <v>16482.834774999999</v>
          </cell>
          <cell r="AQ3032">
            <v>16482.834774999999</v>
          </cell>
          <cell r="AT3032">
            <v>0</v>
          </cell>
        </row>
        <row r="3033">
          <cell r="P3033" t="str">
            <v>4003</v>
          </cell>
          <cell r="X3033" t="str">
            <v>UPGRADE</v>
          </cell>
          <cell r="AA3033" t="str">
            <v>X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T3033">
            <v>0</v>
          </cell>
        </row>
        <row r="3034">
          <cell r="P3034" t="str">
            <v>4003</v>
          </cell>
          <cell r="X3034" t="str">
            <v>UPGRADE</v>
          </cell>
          <cell r="AA3034" t="str">
            <v>X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T3034">
            <v>0</v>
          </cell>
        </row>
        <row r="3035">
          <cell r="P3035" t="str">
            <v>9068</v>
          </cell>
          <cell r="X3035" t="str">
            <v>UPGRADE</v>
          </cell>
          <cell r="AA3035" t="str">
            <v>X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T3035">
            <v>0</v>
          </cell>
        </row>
        <row r="3036">
          <cell r="P3036" t="str">
            <v>9069</v>
          </cell>
          <cell r="X3036" t="str">
            <v>UPGRADE</v>
          </cell>
          <cell r="AA3036" t="str">
            <v>X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T3036">
            <v>0</v>
          </cell>
        </row>
        <row r="3037">
          <cell r="P3037" t="str">
            <v>3014</v>
          </cell>
          <cell r="X3037" t="str">
            <v>UPGRADE</v>
          </cell>
          <cell r="AA3037" t="str">
            <v>X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T3037">
            <v>0</v>
          </cell>
        </row>
        <row r="3038">
          <cell r="P3038" t="str">
            <v>4003</v>
          </cell>
          <cell r="X3038" t="str">
            <v>UPGRADE</v>
          </cell>
          <cell r="AA3038" t="str">
            <v>X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T3038">
            <v>0</v>
          </cell>
        </row>
        <row r="3039">
          <cell r="P3039" t="str">
            <v>9069</v>
          </cell>
          <cell r="X3039" t="str">
            <v>UPGRADE</v>
          </cell>
          <cell r="AA3039" t="str">
            <v>X</v>
          </cell>
          <cell r="AM3039">
            <v>827000</v>
          </cell>
          <cell r="AN3039">
            <v>800000</v>
          </cell>
          <cell r="AO3039">
            <v>0</v>
          </cell>
          <cell r="AP3039">
            <v>0</v>
          </cell>
          <cell r="AQ3039">
            <v>0</v>
          </cell>
          <cell r="AT3039">
            <v>827000</v>
          </cell>
        </row>
        <row r="3040">
          <cell r="P3040" t="str">
            <v>3014</v>
          </cell>
          <cell r="X3040" t="str">
            <v>UPGRADE</v>
          </cell>
          <cell r="AA3040" t="str">
            <v>X</v>
          </cell>
          <cell r="AM3040">
            <v>1500000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T3040">
            <v>1500000</v>
          </cell>
        </row>
        <row r="3041">
          <cell r="P3041" t="str">
            <v>4002</v>
          </cell>
          <cell r="X3041" t="str">
            <v>RENOVACIÓN</v>
          </cell>
          <cell r="AA3041" t="str">
            <v>X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T3041">
            <v>0</v>
          </cell>
        </row>
        <row r="3042">
          <cell r="P3042" t="str">
            <v>8000</v>
          </cell>
          <cell r="X3042" t="str">
            <v>UPGRADE</v>
          </cell>
          <cell r="AA3042" t="str">
            <v>X</v>
          </cell>
          <cell r="AM3042">
            <v>856380</v>
          </cell>
          <cell r="AN3042">
            <v>274365</v>
          </cell>
          <cell r="AO3042">
            <v>0</v>
          </cell>
          <cell r="AP3042">
            <v>0</v>
          </cell>
          <cell r="AQ3042">
            <v>0</v>
          </cell>
          <cell r="AT3042">
            <v>856380</v>
          </cell>
        </row>
        <row r="3043">
          <cell r="P3043" t="str">
            <v>4022</v>
          </cell>
          <cell r="X3043" t="str">
            <v>RENOVACIÓN</v>
          </cell>
          <cell r="AA3043" t="str">
            <v>X</v>
          </cell>
          <cell r="AB3043" t="str">
            <v>X</v>
          </cell>
          <cell r="AC3043" t="str">
            <v>X</v>
          </cell>
          <cell r="AD3043" t="str">
            <v>X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T3043">
            <v>0</v>
          </cell>
        </row>
        <row r="3044">
          <cell r="P3044" t="str">
            <v>4003</v>
          </cell>
          <cell r="X3044" t="str">
            <v>UPGRADE</v>
          </cell>
          <cell r="AA3044" t="str">
            <v>X</v>
          </cell>
          <cell r="AM3044">
            <v>0</v>
          </cell>
          <cell r="AN3044">
            <v>1881023.59555</v>
          </cell>
          <cell r="AO3044">
            <v>1881023.59555</v>
          </cell>
          <cell r="AP3044">
            <v>1881023.59555</v>
          </cell>
          <cell r="AQ3044">
            <v>1881023.59555</v>
          </cell>
          <cell r="AT3044">
            <v>0</v>
          </cell>
        </row>
        <row r="3045">
          <cell r="P3045" t="str">
            <v>4003</v>
          </cell>
          <cell r="X3045" t="str">
            <v>UPGRADE</v>
          </cell>
          <cell r="AA3045" t="str">
            <v>X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T3045">
            <v>0</v>
          </cell>
        </row>
        <row r="3046">
          <cell r="P3046" t="str">
            <v>4003</v>
          </cell>
          <cell r="X3046" t="str">
            <v>UPGRADE</v>
          </cell>
          <cell r="AA3046" t="str">
            <v>X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T3046">
            <v>0</v>
          </cell>
        </row>
        <row r="3047">
          <cell r="P3047" t="str">
            <v>9060</v>
          </cell>
          <cell r="X3047" t="str">
            <v>UPGRADE</v>
          </cell>
          <cell r="AA3047" t="str">
            <v>X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T3047">
            <v>0</v>
          </cell>
        </row>
        <row r="3048">
          <cell r="P3048" t="str">
            <v>4003</v>
          </cell>
          <cell r="X3048" t="str">
            <v>UPGRADE</v>
          </cell>
          <cell r="AA3048" t="str">
            <v>X</v>
          </cell>
          <cell r="AM3048">
            <v>0</v>
          </cell>
          <cell r="AN3048">
            <v>401.73814999999996</v>
          </cell>
          <cell r="AO3048">
            <v>401.73814999999996</v>
          </cell>
          <cell r="AP3048">
            <v>401.73814999999996</v>
          </cell>
          <cell r="AQ3048">
            <v>401.73814999999996</v>
          </cell>
          <cell r="AT3048">
            <v>0</v>
          </cell>
        </row>
        <row r="3049">
          <cell r="P3049" t="str">
            <v>4003</v>
          </cell>
          <cell r="X3049" t="str">
            <v>UPGRADE</v>
          </cell>
          <cell r="AA3049" t="str">
            <v>X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T3049">
            <v>0</v>
          </cell>
        </row>
        <row r="3050">
          <cell r="P3050" t="str">
            <v>4003</v>
          </cell>
          <cell r="X3050" t="str">
            <v>UPGRADE</v>
          </cell>
          <cell r="AA3050" t="str">
            <v>X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T3050">
            <v>0</v>
          </cell>
        </row>
        <row r="3051">
          <cell r="P3051" t="str">
            <v>4003</v>
          </cell>
          <cell r="X3051" t="str">
            <v>UPGRADE</v>
          </cell>
          <cell r="AA3051" t="str">
            <v>X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T3051">
            <v>0</v>
          </cell>
        </row>
        <row r="3052">
          <cell r="P3052" t="str">
            <v>4003</v>
          </cell>
          <cell r="X3052" t="str">
            <v>UPGRADE</v>
          </cell>
          <cell r="AA3052" t="str">
            <v>X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T3052">
            <v>0</v>
          </cell>
        </row>
        <row r="3053">
          <cell r="P3053" t="str">
            <v>3014</v>
          </cell>
          <cell r="X3053" t="str">
            <v>UPGRADE</v>
          </cell>
          <cell r="AA3053" t="str">
            <v>X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T3053">
            <v>0</v>
          </cell>
        </row>
        <row r="3054">
          <cell r="P3054" t="str">
            <v>3009</v>
          </cell>
          <cell r="X3054" t="str">
            <v>UPGRADE</v>
          </cell>
          <cell r="AA3054" t="str">
            <v>X</v>
          </cell>
          <cell r="AM3054">
            <v>0</v>
          </cell>
          <cell r="AN3054">
            <v>98945.980374999999</v>
          </cell>
          <cell r="AO3054">
            <v>98945.980374999999</v>
          </cell>
          <cell r="AP3054">
            <v>98945.980374999999</v>
          </cell>
          <cell r="AQ3054">
            <v>98945.980374999999</v>
          </cell>
          <cell r="AT3054">
            <v>0</v>
          </cell>
        </row>
        <row r="3055">
          <cell r="P3055" t="str">
            <v>3009</v>
          </cell>
          <cell r="X3055" t="str">
            <v>UPGRADE</v>
          </cell>
          <cell r="AA3055" t="str">
            <v>X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T3055">
            <v>0</v>
          </cell>
        </row>
        <row r="3056">
          <cell r="P3056" t="str">
            <v>4003</v>
          </cell>
          <cell r="X3056" t="str">
            <v>UPGRADE</v>
          </cell>
          <cell r="AA3056" t="str">
            <v>X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T3056">
            <v>0</v>
          </cell>
        </row>
        <row r="3057">
          <cell r="P3057" t="str">
            <v>4003</v>
          </cell>
          <cell r="X3057" t="str">
            <v>UPGRADE</v>
          </cell>
          <cell r="AA3057" t="str">
            <v>X</v>
          </cell>
          <cell r="AM3057">
            <v>0</v>
          </cell>
          <cell r="AN3057">
            <v>27184.918750000001</v>
          </cell>
          <cell r="AO3057">
            <v>27184.918750000001</v>
          </cell>
          <cell r="AP3057">
            <v>27184.918750000001</v>
          </cell>
          <cell r="AQ3057">
            <v>27184.918750000001</v>
          </cell>
          <cell r="AT3057">
            <v>0</v>
          </cell>
        </row>
        <row r="3058">
          <cell r="P3058" t="str">
            <v>4003</v>
          </cell>
          <cell r="X3058" t="str">
            <v>UPGRADE</v>
          </cell>
          <cell r="AA3058" t="str">
            <v>X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T3058">
            <v>0</v>
          </cell>
        </row>
        <row r="3059">
          <cell r="P3059" t="str">
            <v>4003</v>
          </cell>
          <cell r="X3059" t="str">
            <v>UPGRADE</v>
          </cell>
          <cell r="AA3059" t="str">
            <v>X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T3059">
            <v>0</v>
          </cell>
        </row>
        <row r="3060">
          <cell r="P3060" t="str">
            <v>3008</v>
          </cell>
          <cell r="X3060" t="str">
            <v>UPGRADE</v>
          </cell>
          <cell r="AA3060" t="str">
            <v>X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T3060">
            <v>0</v>
          </cell>
        </row>
        <row r="3061">
          <cell r="P3061" t="str">
            <v>4002</v>
          </cell>
          <cell r="X3061" t="str">
            <v>UPGRADE</v>
          </cell>
          <cell r="AA3061" t="str">
            <v>X</v>
          </cell>
          <cell r="AM3061">
            <v>0</v>
          </cell>
          <cell r="AN3061">
            <v>55551.39645</v>
          </cell>
          <cell r="AO3061">
            <v>55551.39645</v>
          </cell>
          <cell r="AP3061">
            <v>55551.39645</v>
          </cell>
          <cell r="AQ3061">
            <v>55551.39645</v>
          </cell>
          <cell r="AT3061">
            <v>0</v>
          </cell>
        </row>
        <row r="3062">
          <cell r="P3062" t="str">
            <v>4002</v>
          </cell>
          <cell r="X3062" t="str">
            <v>UPGRADE</v>
          </cell>
          <cell r="AA3062" t="str">
            <v>X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T3062">
            <v>0</v>
          </cell>
        </row>
        <row r="3063">
          <cell r="P3063" t="str">
            <v>0019</v>
          </cell>
          <cell r="X3063" t="str">
            <v>UPGRADE</v>
          </cell>
          <cell r="AA3063" t="str">
            <v>X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T3063">
            <v>0</v>
          </cell>
        </row>
        <row r="3064">
          <cell r="P3064" t="str">
            <v>9081</v>
          </cell>
          <cell r="X3064" t="str">
            <v>UPGRADE</v>
          </cell>
          <cell r="AA3064" t="str">
            <v>X</v>
          </cell>
          <cell r="AM3064">
            <v>366000.00000000012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T3064">
            <v>366000.00000000012</v>
          </cell>
        </row>
        <row r="3065">
          <cell r="P3065" t="str">
            <v>9062</v>
          </cell>
          <cell r="X3065" t="str">
            <v>UPGRADE</v>
          </cell>
          <cell r="AA3065" t="str">
            <v>X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T3065">
            <v>0</v>
          </cell>
        </row>
        <row r="3066">
          <cell r="P3066" t="str">
            <v>9065</v>
          </cell>
          <cell r="X3066" t="str">
            <v>UPGRADE</v>
          </cell>
          <cell r="AA3066" t="str">
            <v>X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T3066">
            <v>0</v>
          </cell>
        </row>
        <row r="3067">
          <cell r="P3067" t="str">
            <v>9067</v>
          </cell>
          <cell r="X3067" t="str">
            <v>UPGRADE</v>
          </cell>
          <cell r="AA3067" t="str">
            <v>X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T3067">
            <v>0</v>
          </cell>
        </row>
        <row r="3068">
          <cell r="P3068" t="str">
            <v>9059</v>
          </cell>
          <cell r="X3068" t="str">
            <v>UPGRADE</v>
          </cell>
          <cell r="AA3068" t="str">
            <v>X</v>
          </cell>
          <cell r="AM3068">
            <v>875000.00000000047</v>
          </cell>
          <cell r="AN3068">
            <v>200000</v>
          </cell>
          <cell r="AO3068">
            <v>0</v>
          </cell>
          <cell r="AP3068">
            <v>0</v>
          </cell>
          <cell r="AQ3068">
            <v>0</v>
          </cell>
          <cell r="AT3068">
            <v>875000.00000000047</v>
          </cell>
        </row>
        <row r="3069">
          <cell r="P3069" t="str">
            <v>9064</v>
          </cell>
          <cell r="X3069" t="str">
            <v>UPGRADE</v>
          </cell>
          <cell r="AA3069" t="str">
            <v>X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T3069">
            <v>0</v>
          </cell>
        </row>
        <row r="3070">
          <cell r="P3070" t="str">
            <v>9063</v>
          </cell>
          <cell r="X3070" t="str">
            <v>UPGRADE</v>
          </cell>
          <cell r="AA3070" t="str">
            <v>X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T3070">
            <v>0</v>
          </cell>
        </row>
        <row r="3071">
          <cell r="P3071" t="str">
            <v>9066</v>
          </cell>
          <cell r="X3071" t="str">
            <v>UPGRADE</v>
          </cell>
          <cell r="AA3071" t="str">
            <v>X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T3071">
            <v>0</v>
          </cell>
        </row>
        <row r="3072">
          <cell r="P3072" t="str">
            <v>9070</v>
          </cell>
          <cell r="X3072" t="str">
            <v>UPGRADE</v>
          </cell>
          <cell r="AA3072" t="str">
            <v>X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T3072">
            <v>0</v>
          </cell>
        </row>
        <row r="3073">
          <cell r="P3073" t="str">
            <v>9058</v>
          </cell>
          <cell r="X3073" t="str">
            <v>UPGRADE</v>
          </cell>
          <cell r="AA3073" t="str">
            <v>X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T3073">
            <v>0</v>
          </cell>
        </row>
        <row r="3074">
          <cell r="P3074" t="str">
            <v>9061</v>
          </cell>
          <cell r="X3074" t="str">
            <v>UPGRADE</v>
          </cell>
          <cell r="AA3074" t="str">
            <v>X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T3074">
            <v>0</v>
          </cell>
        </row>
        <row r="3075">
          <cell r="P3075" t="str">
            <v>4003</v>
          </cell>
          <cell r="X3075" t="str">
            <v>UPGRADE</v>
          </cell>
          <cell r="AA3075" t="str">
            <v>X</v>
          </cell>
          <cell r="AM3075">
            <v>3544200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T3075">
            <v>3544200</v>
          </cell>
        </row>
        <row r="3076">
          <cell r="P3076" t="str">
            <v>4003</v>
          </cell>
          <cell r="X3076" t="str">
            <v>UPGRADE</v>
          </cell>
          <cell r="AA3076" t="str">
            <v>X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T3076">
            <v>0</v>
          </cell>
        </row>
        <row r="3077">
          <cell r="P3077" t="str">
            <v>4003</v>
          </cell>
          <cell r="X3077" t="str">
            <v>UPGRADE</v>
          </cell>
          <cell r="AA3077" t="str">
            <v>X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T3077">
            <v>0</v>
          </cell>
        </row>
        <row r="3078">
          <cell r="P3078" t="str">
            <v>4003</v>
          </cell>
          <cell r="X3078" t="str">
            <v>UPGRADE</v>
          </cell>
          <cell r="AA3078" t="str">
            <v>X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T3078">
            <v>0</v>
          </cell>
        </row>
        <row r="3079">
          <cell r="P3079" t="str">
            <v>4003</v>
          </cell>
          <cell r="X3079" t="str">
            <v>UPGRADE</v>
          </cell>
          <cell r="AA3079" t="str">
            <v>X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T3079">
            <v>0</v>
          </cell>
        </row>
        <row r="3080">
          <cell r="P3080" t="str">
            <v>4003</v>
          </cell>
          <cell r="X3080" t="str">
            <v>UPGRADE</v>
          </cell>
          <cell r="AA3080" t="str">
            <v>X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T3080">
            <v>0</v>
          </cell>
        </row>
        <row r="3081">
          <cell r="P3081" t="str">
            <v>4003</v>
          </cell>
          <cell r="X3081" t="str">
            <v>UPGRADE</v>
          </cell>
          <cell r="AA3081" t="str">
            <v>X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T3081">
            <v>0</v>
          </cell>
        </row>
        <row r="3082">
          <cell r="P3082" t="str">
            <v>4003</v>
          </cell>
          <cell r="X3082" t="str">
            <v>UPGRADE</v>
          </cell>
          <cell r="AA3082" t="str">
            <v>X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T3082">
            <v>0</v>
          </cell>
        </row>
        <row r="3083">
          <cell r="P3083" t="str">
            <v>4003</v>
          </cell>
          <cell r="X3083" t="str">
            <v>UPGRADE</v>
          </cell>
          <cell r="AA3083" t="str">
            <v>X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T3083">
            <v>0</v>
          </cell>
        </row>
        <row r="3084">
          <cell r="P3084" t="str">
            <v>4003</v>
          </cell>
          <cell r="X3084" t="str">
            <v>UPGRADE</v>
          </cell>
          <cell r="AA3084" t="str">
            <v>X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T3084">
            <v>0</v>
          </cell>
        </row>
        <row r="3085">
          <cell r="P3085" t="str">
            <v>4003</v>
          </cell>
          <cell r="X3085" t="str">
            <v>UPGRADE</v>
          </cell>
          <cell r="AA3085" t="str">
            <v>X</v>
          </cell>
          <cell r="AM3085">
            <v>4449480.0000000009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T3085">
            <v>4449480.0000000009</v>
          </cell>
        </row>
        <row r="3086">
          <cell r="P3086" t="str">
            <v>4003</v>
          </cell>
          <cell r="X3086" t="str">
            <v>UPGRADE</v>
          </cell>
          <cell r="AA3086" t="str">
            <v>X</v>
          </cell>
          <cell r="AM3086">
            <v>1049900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T3086">
            <v>1049900</v>
          </cell>
        </row>
        <row r="3087">
          <cell r="P3087" t="str">
            <v>4003</v>
          </cell>
          <cell r="X3087" t="str">
            <v>UPGRADE</v>
          </cell>
          <cell r="AA3087" t="str">
            <v>X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T3087">
            <v>0</v>
          </cell>
        </row>
        <row r="3088">
          <cell r="P3088" t="str">
            <v>3014</v>
          </cell>
          <cell r="X3088" t="str">
            <v>UPGRADE</v>
          </cell>
          <cell r="AA3088" t="str">
            <v>X</v>
          </cell>
          <cell r="AM3088">
            <v>0</v>
          </cell>
          <cell r="AN3088">
            <v>2114807.75</v>
          </cell>
          <cell r="AO3088">
            <v>2114807.75</v>
          </cell>
          <cell r="AP3088">
            <v>2114807.75</v>
          </cell>
          <cell r="AQ3088">
            <v>2114807.75</v>
          </cell>
          <cell r="AT3088">
            <v>0</v>
          </cell>
        </row>
        <row r="3089">
          <cell r="P3089" t="str">
            <v>4075</v>
          </cell>
          <cell r="X3089" t="str">
            <v>UPGRADE</v>
          </cell>
          <cell r="AA3089" t="str">
            <v>X</v>
          </cell>
          <cell r="AM3089">
            <v>0</v>
          </cell>
          <cell r="AN3089">
            <v>1000000</v>
          </cell>
          <cell r="AO3089">
            <v>4300000</v>
          </cell>
          <cell r="AP3089">
            <v>0</v>
          </cell>
          <cell r="AT3089">
            <v>0</v>
          </cell>
        </row>
        <row r="3090">
          <cell r="P3090" t="str">
            <v>4006</v>
          </cell>
          <cell r="X3090" t="str">
            <v>RENOVACIÓN</v>
          </cell>
          <cell r="AB3090" t="str">
            <v>X</v>
          </cell>
          <cell r="AM3090">
            <v>140090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T3090">
            <v>140090</v>
          </cell>
        </row>
        <row r="3091">
          <cell r="P3091" t="str">
            <v>4006</v>
          </cell>
          <cell r="X3091" t="str">
            <v>RENOVACIÓN</v>
          </cell>
          <cell r="AB3091" t="str">
            <v>X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T3091">
            <v>0</v>
          </cell>
        </row>
        <row r="3092">
          <cell r="P3092" t="str">
            <v>3009</v>
          </cell>
          <cell r="X3092" t="str">
            <v>RENOVACIÓN</v>
          </cell>
          <cell r="AB3092" t="str">
            <v>X</v>
          </cell>
          <cell r="AM3092">
            <v>0</v>
          </cell>
          <cell r="AN3092">
            <v>316193.25539999997</v>
          </cell>
          <cell r="AO3092">
            <v>316193.25539999997</v>
          </cell>
          <cell r="AP3092">
            <v>316193.25539999997</v>
          </cell>
          <cell r="AQ3092">
            <v>316193.25539999997</v>
          </cell>
          <cell r="AT3092">
            <v>0</v>
          </cell>
        </row>
        <row r="3093">
          <cell r="P3093" t="str">
            <v>9020</v>
          </cell>
          <cell r="X3093" t="str">
            <v>N/A</v>
          </cell>
          <cell r="AE3093" t="str">
            <v>X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T3093">
            <v>0</v>
          </cell>
        </row>
        <row r="3094">
          <cell r="P3094" t="str">
            <v>4001</v>
          </cell>
          <cell r="X3094" t="str">
            <v>RENOVACIÓN</v>
          </cell>
          <cell r="AD3094" t="str">
            <v>X</v>
          </cell>
          <cell r="AM3094">
            <v>0</v>
          </cell>
          <cell r="AN3094">
            <v>42725.738274999996</v>
          </cell>
          <cell r="AO3094">
            <v>42725.738274999996</v>
          </cell>
          <cell r="AP3094">
            <v>42725.738274999996</v>
          </cell>
          <cell r="AQ3094">
            <v>42725.738274999996</v>
          </cell>
          <cell r="AT3094">
            <v>0</v>
          </cell>
        </row>
        <row r="3095">
          <cell r="P3095" t="str">
            <v>3009</v>
          </cell>
          <cell r="X3095" t="str">
            <v>RENOVACIÓN</v>
          </cell>
          <cell r="AD3095" t="str">
            <v>X</v>
          </cell>
          <cell r="AM3095">
            <v>0</v>
          </cell>
          <cell r="AN3095">
            <v>29053.500575000002</v>
          </cell>
          <cell r="AO3095">
            <v>29053.500575000002</v>
          </cell>
          <cell r="AP3095">
            <v>29053.500575000002</v>
          </cell>
          <cell r="AQ3095">
            <v>29053.500575000002</v>
          </cell>
          <cell r="AT3095">
            <v>0</v>
          </cell>
        </row>
        <row r="3096">
          <cell r="P3096" t="str">
            <v>9014</v>
          </cell>
          <cell r="X3096" t="str">
            <v>RENOVACIÓN</v>
          </cell>
          <cell r="AD3096" t="str">
            <v>X</v>
          </cell>
          <cell r="AM3096">
            <v>1232692.7877</v>
          </cell>
          <cell r="AN3096">
            <v>242000</v>
          </cell>
          <cell r="AO3096">
            <v>0</v>
          </cell>
          <cell r="AP3096">
            <v>0</v>
          </cell>
          <cell r="AQ3096">
            <v>0</v>
          </cell>
          <cell r="AT3096">
            <v>1232692.7877</v>
          </cell>
        </row>
        <row r="3097">
          <cell r="P3097" t="str">
            <v>4002</v>
          </cell>
          <cell r="X3097" t="str">
            <v>RENOVACIÓN</v>
          </cell>
          <cell r="AD3097" t="str">
            <v>X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T3097">
            <v>0</v>
          </cell>
        </row>
        <row r="3098">
          <cell r="P3098" t="str">
            <v>4006</v>
          </cell>
          <cell r="X3098" t="str">
            <v>RENOVACIÓN</v>
          </cell>
          <cell r="AB3098" t="str">
            <v>X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T3098">
            <v>0</v>
          </cell>
        </row>
        <row r="3099">
          <cell r="P3099" t="str">
            <v>3005</v>
          </cell>
          <cell r="X3099" t="str">
            <v>RENOVACIÓN</v>
          </cell>
          <cell r="AD3099" t="str">
            <v>X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T3099">
            <v>0</v>
          </cell>
        </row>
        <row r="3100">
          <cell r="P3100" t="str">
            <v>3005</v>
          </cell>
          <cell r="X3100" t="str">
            <v>RENOVACIÓN</v>
          </cell>
          <cell r="AD3100" t="str">
            <v>X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T3100">
            <v>0</v>
          </cell>
        </row>
        <row r="3101">
          <cell r="P3101" t="str">
            <v>3005</v>
          </cell>
          <cell r="X3101" t="str">
            <v>RENOVACIÓN</v>
          </cell>
          <cell r="AD3101" t="str">
            <v>X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T3101">
            <v>0</v>
          </cell>
        </row>
        <row r="3102">
          <cell r="P3102" t="str">
            <v>3005</v>
          </cell>
          <cell r="X3102" t="str">
            <v>RENOVACIÓN</v>
          </cell>
          <cell r="AD3102" t="str">
            <v>X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T3102">
            <v>0</v>
          </cell>
        </row>
        <row r="3103">
          <cell r="P3103" t="str">
            <v>3014</v>
          </cell>
          <cell r="X3103" t="str">
            <v>RENOVACIÓN</v>
          </cell>
          <cell r="AD3103" t="str">
            <v>X</v>
          </cell>
          <cell r="AM3103">
            <v>0</v>
          </cell>
          <cell r="AN3103">
            <v>64211.593325000002</v>
          </cell>
          <cell r="AO3103">
            <v>64211.593325000002</v>
          </cell>
          <cell r="AP3103">
            <v>64211.593325000002</v>
          </cell>
          <cell r="AQ3103">
            <v>64211.593325000002</v>
          </cell>
          <cell r="AT3103">
            <v>0</v>
          </cell>
        </row>
        <row r="3104">
          <cell r="P3104" t="str">
            <v>4006</v>
          </cell>
          <cell r="X3104" t="str">
            <v>RENOVACIÓN</v>
          </cell>
          <cell r="AB3104" t="str">
            <v>X</v>
          </cell>
          <cell r="AM3104">
            <v>0</v>
          </cell>
          <cell r="AN3104">
            <v>280306.04084999999</v>
          </cell>
          <cell r="AO3104">
            <v>280306.04084999999</v>
          </cell>
          <cell r="AP3104">
            <v>280306.04084999999</v>
          </cell>
          <cell r="AQ3104">
            <v>280306.04084999999</v>
          </cell>
          <cell r="AT3104">
            <v>0</v>
          </cell>
        </row>
        <row r="3105">
          <cell r="P3105" t="str">
            <v>9020</v>
          </cell>
          <cell r="X3105" t="str">
            <v>RENOVACIÓN</v>
          </cell>
          <cell r="AB3105" t="str">
            <v>X</v>
          </cell>
          <cell r="AM3105">
            <v>0</v>
          </cell>
          <cell r="AN3105">
            <v>1822.626025</v>
          </cell>
          <cell r="AO3105">
            <v>1822.626025</v>
          </cell>
          <cell r="AP3105">
            <v>1822.626025</v>
          </cell>
          <cell r="AQ3105">
            <v>1822.626025</v>
          </cell>
          <cell r="AT3105">
            <v>0</v>
          </cell>
        </row>
        <row r="3106">
          <cell r="P3106" t="str">
            <v>4006</v>
          </cell>
          <cell r="X3106" t="str">
            <v>RENOVACIÓN</v>
          </cell>
          <cell r="AB3106" t="str">
            <v>X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T3106">
            <v>0</v>
          </cell>
        </row>
        <row r="3107">
          <cell r="P3107" t="str">
            <v>4006</v>
          </cell>
          <cell r="X3107" t="str">
            <v>RENOVACIÓN</v>
          </cell>
          <cell r="AB3107" t="str">
            <v>X</v>
          </cell>
          <cell r="AM3107">
            <v>0</v>
          </cell>
          <cell r="AN3107">
            <v>2216.9014999999999</v>
          </cell>
          <cell r="AO3107">
            <v>2216.9014999999999</v>
          </cell>
          <cell r="AP3107">
            <v>2216.9014999999999</v>
          </cell>
          <cell r="AQ3107">
            <v>2216.9014999999999</v>
          </cell>
          <cell r="AT3107">
            <v>0</v>
          </cell>
        </row>
        <row r="3108">
          <cell r="P3108" t="str">
            <v>4005</v>
          </cell>
          <cell r="X3108" t="str">
            <v>RENOVACIÓN</v>
          </cell>
          <cell r="AC3108" t="str">
            <v>X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707310</v>
          </cell>
          <cell r="AT3108">
            <v>0</v>
          </cell>
        </row>
        <row r="3109">
          <cell r="P3109" t="str">
            <v>0003</v>
          </cell>
          <cell r="X3109" t="str">
            <v>N/A</v>
          </cell>
          <cell r="AE3109" t="str">
            <v>X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T3109">
            <v>0</v>
          </cell>
        </row>
        <row r="3110">
          <cell r="P3110" t="str">
            <v>4006</v>
          </cell>
          <cell r="X3110" t="str">
            <v>RENOVACIÓN</v>
          </cell>
          <cell r="AB3110" t="str">
            <v>X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T3110">
            <v>0</v>
          </cell>
        </row>
        <row r="3111">
          <cell r="P3111" t="str">
            <v>4006</v>
          </cell>
          <cell r="X3111" t="str">
            <v>RENOVACIÓN</v>
          </cell>
          <cell r="AB3111" t="str">
            <v>X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T3111">
            <v>0</v>
          </cell>
        </row>
        <row r="3112">
          <cell r="P3112" t="str">
            <v>4005</v>
          </cell>
          <cell r="X3112" t="str">
            <v>RENOVACIÓN</v>
          </cell>
          <cell r="AC3112" t="str">
            <v>X</v>
          </cell>
          <cell r="AM3112">
            <v>1084870</v>
          </cell>
          <cell r="AN3112">
            <v>0</v>
          </cell>
          <cell r="AO3112">
            <v>0</v>
          </cell>
          <cell r="AP3112">
            <v>0</v>
          </cell>
          <cell r="AQ3112">
            <v>227822</v>
          </cell>
          <cell r="AT3112">
            <v>1084870</v>
          </cell>
        </row>
        <row r="3113">
          <cell r="P3113" t="str">
            <v>9013</v>
          </cell>
          <cell r="X3113" t="str">
            <v>RENOVACIÓN</v>
          </cell>
          <cell r="AD3113" t="str">
            <v>X</v>
          </cell>
          <cell r="AM3113">
            <v>0</v>
          </cell>
          <cell r="AN3113">
            <v>29303.314150000002</v>
          </cell>
          <cell r="AO3113">
            <v>29303.314150000002</v>
          </cell>
          <cell r="AP3113">
            <v>29303.314150000002</v>
          </cell>
          <cell r="AQ3113">
            <v>29303.314150000002</v>
          </cell>
          <cell r="AT3113">
            <v>0</v>
          </cell>
        </row>
        <row r="3114">
          <cell r="P3114" t="str">
            <v>9020</v>
          </cell>
          <cell r="AA3114" t="str">
            <v>X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T3114">
            <v>0</v>
          </cell>
        </row>
        <row r="3115">
          <cell r="P3115" t="str">
            <v>3007</v>
          </cell>
          <cell r="X3115" t="str">
            <v>RENOVACIÓN</v>
          </cell>
          <cell r="AC3115" t="str">
            <v>X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T3115">
            <v>0</v>
          </cell>
        </row>
        <row r="3116">
          <cell r="P3116" t="str">
            <v>3015</v>
          </cell>
          <cell r="X3116" t="str">
            <v>RENOVACIÓN</v>
          </cell>
          <cell r="AB3116" t="str">
            <v>X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T3116">
            <v>0</v>
          </cell>
        </row>
        <row r="3117">
          <cell r="P3117" t="str">
            <v>3007</v>
          </cell>
          <cell r="X3117" t="str">
            <v>RENOVACIÓN</v>
          </cell>
          <cell r="AD3117" t="str">
            <v>X</v>
          </cell>
          <cell r="AM3117">
            <v>972599.72642249323</v>
          </cell>
          <cell r="AN3117">
            <v>2392405.6638709246</v>
          </cell>
          <cell r="AO3117">
            <v>4321982.0928878365</v>
          </cell>
          <cell r="AP3117">
            <v>9374012.5168187432</v>
          </cell>
          <cell r="AQ3117">
            <v>0</v>
          </cell>
          <cell r="AT3117">
            <v>972599.72642249323</v>
          </cell>
        </row>
        <row r="3118">
          <cell r="P3118" t="str">
            <v>9013</v>
          </cell>
          <cell r="X3118" t="str">
            <v>RENOVACIÓN</v>
          </cell>
          <cell r="AD3118" t="str">
            <v>X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T3118">
            <v>0</v>
          </cell>
        </row>
        <row r="3119">
          <cell r="P3119" t="str">
            <v>9013</v>
          </cell>
          <cell r="X3119" t="str">
            <v>RENOVACIÓN</v>
          </cell>
          <cell r="AD3119" t="str">
            <v>X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T3119">
            <v>0</v>
          </cell>
        </row>
        <row r="3120">
          <cell r="P3120" t="str">
            <v>3007</v>
          </cell>
          <cell r="X3120" t="str">
            <v>RENOVACIÓN</v>
          </cell>
          <cell r="AB3120" t="str">
            <v>X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T3120">
            <v>0</v>
          </cell>
        </row>
        <row r="3121">
          <cell r="P3121" t="str">
            <v>9013</v>
          </cell>
          <cell r="X3121" t="str">
            <v>RENOVACIÓN</v>
          </cell>
          <cell r="AD3121" t="str">
            <v>X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T3121">
            <v>0</v>
          </cell>
        </row>
        <row r="3122">
          <cell r="P3122" t="str">
            <v>9013</v>
          </cell>
          <cell r="X3122" t="str">
            <v>RENOVACIÓN</v>
          </cell>
          <cell r="AD3122" t="str">
            <v>X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T3122">
            <v>0</v>
          </cell>
        </row>
        <row r="3123">
          <cell r="P3123" t="str">
            <v>3005</v>
          </cell>
          <cell r="X3123" t="str">
            <v>RENOVACIÓN</v>
          </cell>
          <cell r="AD3123" t="str">
            <v>X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T3123">
            <v>0</v>
          </cell>
        </row>
        <row r="3124">
          <cell r="P3124" t="str">
            <v>3005</v>
          </cell>
          <cell r="X3124" t="str">
            <v>RENOVACIÓN</v>
          </cell>
          <cell r="AD3124" t="str">
            <v>X</v>
          </cell>
          <cell r="AM3124">
            <v>21360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T3124">
            <v>21360</v>
          </cell>
        </row>
        <row r="3125">
          <cell r="P3125" t="str">
            <v>3007</v>
          </cell>
          <cell r="X3125" t="str">
            <v>RENOVACIÓN</v>
          </cell>
          <cell r="AB3125" t="str">
            <v>X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T3125">
            <v>0</v>
          </cell>
        </row>
        <row r="3126">
          <cell r="P3126" t="str">
            <v>4009</v>
          </cell>
          <cell r="X3126" t="str">
            <v>RENOVACIÓN</v>
          </cell>
          <cell r="AB3126" t="str">
            <v>X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T3126">
            <v>0</v>
          </cell>
        </row>
        <row r="3127">
          <cell r="P3127" t="str">
            <v>3007</v>
          </cell>
          <cell r="X3127" t="str">
            <v>RENOVACIÓN</v>
          </cell>
          <cell r="AB3127" t="str">
            <v>X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T3127">
            <v>0</v>
          </cell>
        </row>
        <row r="3128">
          <cell r="P3128" t="str">
            <v>9013</v>
          </cell>
          <cell r="X3128" t="str">
            <v>RENOVACIÓN</v>
          </cell>
          <cell r="AD3128" t="str">
            <v>X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T3128">
            <v>0</v>
          </cell>
        </row>
        <row r="3129">
          <cell r="P3129" t="str">
            <v>3007</v>
          </cell>
          <cell r="X3129" t="str">
            <v>RENOVACIÓN</v>
          </cell>
          <cell r="AD3129" t="str">
            <v>X</v>
          </cell>
          <cell r="AM3129">
            <v>0</v>
          </cell>
          <cell r="AN3129">
            <v>244764.52632500001</v>
          </cell>
          <cell r="AO3129">
            <v>244764.52632500001</v>
          </cell>
          <cell r="AP3129">
            <v>244764.52632500001</v>
          </cell>
          <cell r="AQ3129">
            <v>244764.52632500001</v>
          </cell>
          <cell r="AT3129">
            <v>0</v>
          </cell>
        </row>
        <row r="3130">
          <cell r="P3130" t="str">
            <v>9053</v>
          </cell>
          <cell r="X3130" t="str">
            <v>RENOVACIÓN</v>
          </cell>
          <cell r="AD3130" t="str">
            <v>X</v>
          </cell>
          <cell r="AM3130">
            <v>417861.39999999997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T3130">
            <v>417861.39999999997</v>
          </cell>
        </row>
        <row r="3131">
          <cell r="P3131" t="str">
            <v>4012</v>
          </cell>
          <cell r="X3131" t="str">
            <v>RENOVACIÓN</v>
          </cell>
          <cell r="AD3131" t="str">
            <v>X</v>
          </cell>
          <cell r="AM3131">
            <v>280590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T3131">
            <v>280590</v>
          </cell>
        </row>
        <row r="3132">
          <cell r="P3132" t="str">
            <v>4005</v>
          </cell>
          <cell r="X3132" t="str">
            <v>RENOVACIÓN</v>
          </cell>
          <cell r="AC3132" t="str">
            <v>X</v>
          </cell>
          <cell r="AM3132">
            <v>0</v>
          </cell>
          <cell r="AN3132">
            <v>237.3536</v>
          </cell>
          <cell r="AO3132">
            <v>237.3536</v>
          </cell>
          <cell r="AP3132">
            <v>237.3536</v>
          </cell>
          <cell r="AQ3132">
            <v>237.3536</v>
          </cell>
          <cell r="AT3132">
            <v>0</v>
          </cell>
        </row>
        <row r="3133">
          <cell r="P3133" t="str">
            <v>0005</v>
          </cell>
          <cell r="X3133" t="str">
            <v>N/A</v>
          </cell>
          <cell r="AE3133" t="str">
            <v>X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T3133">
            <v>0</v>
          </cell>
        </row>
        <row r="3134">
          <cell r="P3134" t="str">
            <v>3007</v>
          </cell>
          <cell r="X3134" t="str">
            <v>RENOVACIÓN</v>
          </cell>
          <cell r="AB3134" t="str">
            <v>X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T3134">
            <v>0</v>
          </cell>
        </row>
        <row r="3135">
          <cell r="P3135" t="str">
            <v>4006</v>
          </cell>
          <cell r="X3135" t="str">
            <v>RENOVACIÓN</v>
          </cell>
          <cell r="AB3135" t="str">
            <v>X</v>
          </cell>
          <cell r="AM3135">
            <v>0</v>
          </cell>
          <cell r="AN3135">
            <v>17830.254474999998</v>
          </cell>
          <cell r="AO3135">
            <v>17830.254474999998</v>
          </cell>
          <cell r="AP3135">
            <v>17830.254474999998</v>
          </cell>
          <cell r="AQ3135">
            <v>17830.254474999998</v>
          </cell>
          <cell r="AT3135">
            <v>0</v>
          </cell>
        </row>
        <row r="3136">
          <cell r="P3136" t="str">
            <v>4006</v>
          </cell>
          <cell r="X3136" t="str">
            <v>RENOVACIÓN</v>
          </cell>
          <cell r="AB3136" t="str">
            <v>X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T3136">
            <v>0</v>
          </cell>
        </row>
        <row r="3137">
          <cell r="P3137" t="str">
            <v>4006</v>
          </cell>
          <cell r="X3137" t="str">
            <v>RENOVACIÓN</v>
          </cell>
          <cell r="AB3137" t="str">
            <v>X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T3137">
            <v>0</v>
          </cell>
        </row>
        <row r="3138">
          <cell r="P3138" t="str">
            <v>4006</v>
          </cell>
          <cell r="X3138" t="str">
            <v>RENOVACIÓN</v>
          </cell>
          <cell r="AB3138" t="str">
            <v>X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T3138">
            <v>0</v>
          </cell>
        </row>
        <row r="3139">
          <cell r="P3139" t="str">
            <v>4006</v>
          </cell>
          <cell r="X3139" t="str">
            <v>RENOVACIÓN</v>
          </cell>
          <cell r="AB3139" t="str">
            <v>X</v>
          </cell>
          <cell r="AM3139">
            <v>1118680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T3139">
            <v>1118680</v>
          </cell>
        </row>
        <row r="3140">
          <cell r="P3140" t="str">
            <v>3032</v>
          </cell>
          <cell r="X3140" t="str">
            <v>RENOVACIÓN</v>
          </cell>
          <cell r="AB3140" t="str">
            <v>X</v>
          </cell>
          <cell r="AM3140">
            <v>0</v>
          </cell>
          <cell r="AN3140">
            <v>0</v>
          </cell>
          <cell r="AO3140">
            <v>1961894</v>
          </cell>
          <cell r="AP3140">
            <v>0</v>
          </cell>
          <cell r="AQ3140">
            <v>0</v>
          </cell>
          <cell r="AT3140">
            <v>0</v>
          </cell>
        </row>
        <row r="3141">
          <cell r="P3141" t="str">
            <v>4063</v>
          </cell>
          <cell r="X3141" t="str">
            <v>RENOVACIÓN</v>
          </cell>
          <cell r="AB3141" t="str">
            <v>X</v>
          </cell>
          <cell r="AM3141">
            <v>221440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T3141">
            <v>221440</v>
          </cell>
        </row>
        <row r="3142">
          <cell r="P3142" t="str">
            <v>4006</v>
          </cell>
          <cell r="X3142" t="str">
            <v>RENOVACIÓN</v>
          </cell>
          <cell r="AB3142" t="str">
            <v>X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T3142">
            <v>0</v>
          </cell>
        </row>
        <row r="3143">
          <cell r="P3143" t="str">
            <v>4006</v>
          </cell>
          <cell r="X3143" t="str">
            <v>RENOVACIÓN</v>
          </cell>
          <cell r="AB3143" t="str">
            <v>X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T3143">
            <v>0</v>
          </cell>
        </row>
        <row r="3144">
          <cell r="P3144" t="str">
            <v>4077</v>
          </cell>
          <cell r="X3144" t="str">
            <v>RENOVACIÓN</v>
          </cell>
          <cell r="AB3144" t="str">
            <v>X</v>
          </cell>
          <cell r="AM3144">
            <v>0</v>
          </cell>
          <cell r="AN3144">
            <v>1897473.5999999999</v>
          </cell>
          <cell r="AO3144">
            <v>0</v>
          </cell>
          <cell r="AP3144">
            <v>0</v>
          </cell>
          <cell r="AQ3144">
            <v>0</v>
          </cell>
          <cell r="AT3144">
            <v>0</v>
          </cell>
        </row>
        <row r="3145">
          <cell r="P3145" t="str">
            <v>4006</v>
          </cell>
          <cell r="X3145" t="str">
            <v>RENOVACIÓN</v>
          </cell>
          <cell r="AB3145" t="str">
            <v>X</v>
          </cell>
          <cell r="AM3145">
            <v>0</v>
          </cell>
          <cell r="AN3145">
            <v>252091.47259999998</v>
          </cell>
          <cell r="AO3145">
            <v>252091.47259999998</v>
          </cell>
          <cell r="AP3145">
            <v>252091.47259999998</v>
          </cell>
          <cell r="AQ3145">
            <v>252091.47259999998</v>
          </cell>
          <cell r="AT3145">
            <v>0</v>
          </cell>
        </row>
        <row r="3146">
          <cell r="P3146" t="str">
            <v>3032</v>
          </cell>
          <cell r="X3146" t="str">
            <v>RENOVACIÓN</v>
          </cell>
          <cell r="AB3146" t="str">
            <v>X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T3146">
            <v>0</v>
          </cell>
        </row>
        <row r="3147">
          <cell r="P3147" t="str">
            <v>3032</v>
          </cell>
          <cell r="X3147" t="str">
            <v>RENOVACIÓN</v>
          </cell>
          <cell r="AB3147" t="str">
            <v>X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T3147">
            <v>0</v>
          </cell>
        </row>
        <row r="3148">
          <cell r="P3148" t="str">
            <v>3032</v>
          </cell>
          <cell r="X3148" t="str">
            <v>RENOVACIÓN</v>
          </cell>
          <cell r="AB3148" t="str">
            <v>X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T3148">
            <v>0</v>
          </cell>
        </row>
        <row r="3149">
          <cell r="P3149" t="str">
            <v>4005</v>
          </cell>
          <cell r="X3149" t="str">
            <v>RENOVACIÓN</v>
          </cell>
          <cell r="AC3149" t="str">
            <v>X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T3149">
            <v>0</v>
          </cell>
        </row>
        <row r="3150">
          <cell r="P3150" t="str">
            <v>4005</v>
          </cell>
          <cell r="X3150" t="str">
            <v>RENOVACIÓN</v>
          </cell>
          <cell r="AC3150" t="str">
            <v>X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T3150">
            <v>0</v>
          </cell>
        </row>
        <row r="3151">
          <cell r="P3151" t="str">
            <v>9013</v>
          </cell>
          <cell r="X3151" t="str">
            <v>RENOVACIÓN</v>
          </cell>
          <cell r="AD3151" t="str">
            <v>X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T3151">
            <v>0</v>
          </cell>
        </row>
        <row r="3152">
          <cell r="P3152" t="str">
            <v>9013</v>
          </cell>
          <cell r="X3152" t="str">
            <v>RENOVACIÓN</v>
          </cell>
          <cell r="AD3152" t="str">
            <v>X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T3152">
            <v>0</v>
          </cell>
        </row>
        <row r="3153">
          <cell r="P3153" t="str">
            <v>4002</v>
          </cell>
          <cell r="X3153" t="str">
            <v>RENOVACIÓN</v>
          </cell>
          <cell r="AC3153" t="str">
            <v>X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T3153">
            <v>0</v>
          </cell>
        </row>
        <row r="3154">
          <cell r="P3154" t="str">
            <v>4063</v>
          </cell>
          <cell r="X3154" t="str">
            <v>RENOVACIÓN</v>
          </cell>
          <cell r="AB3154" t="str">
            <v>X</v>
          </cell>
          <cell r="AM3154">
            <v>0</v>
          </cell>
          <cell r="AN3154">
            <v>181077.380275</v>
          </cell>
          <cell r="AO3154">
            <v>181077.380275</v>
          </cell>
          <cell r="AP3154">
            <v>181077.380275</v>
          </cell>
          <cell r="AQ3154">
            <v>181077.380275</v>
          </cell>
          <cell r="AT3154">
            <v>0</v>
          </cell>
        </row>
        <row r="3155">
          <cell r="P3155" t="str">
            <v>3009</v>
          </cell>
          <cell r="X3155" t="str">
            <v>RENOVACIÓN</v>
          </cell>
          <cell r="AD3155" t="str">
            <v>X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T3155">
            <v>0</v>
          </cell>
        </row>
        <row r="3156">
          <cell r="P3156" t="str">
            <v>3009</v>
          </cell>
          <cell r="X3156" t="str">
            <v>RENOVACIÓN</v>
          </cell>
          <cell r="AD3156" t="str">
            <v>X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T3156">
            <v>0</v>
          </cell>
        </row>
        <row r="3157">
          <cell r="P3157" t="str">
            <v>3009</v>
          </cell>
          <cell r="X3157" t="str">
            <v>RENOVACIÓN</v>
          </cell>
          <cell r="AD3157" t="str">
            <v>X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T3157">
            <v>0</v>
          </cell>
        </row>
        <row r="3158">
          <cell r="P3158" t="str">
            <v>3007</v>
          </cell>
          <cell r="X3158" t="str">
            <v>RENOVACIÓN</v>
          </cell>
          <cell r="AD3158" t="str">
            <v>X</v>
          </cell>
          <cell r="AM3158">
            <v>0</v>
          </cell>
          <cell r="AN3158">
            <v>143384.86689999999</v>
          </cell>
          <cell r="AO3158">
            <v>143384.86689999999</v>
          </cell>
          <cell r="AP3158">
            <v>143384.86689999999</v>
          </cell>
          <cell r="AQ3158">
            <v>143384.86689999999</v>
          </cell>
          <cell r="AT3158">
            <v>0</v>
          </cell>
        </row>
        <row r="3159">
          <cell r="P3159" t="str">
            <v>3007</v>
          </cell>
          <cell r="X3159" t="str">
            <v>RENOVACIÓN</v>
          </cell>
          <cell r="AD3159" t="str">
            <v>X</v>
          </cell>
          <cell r="AM3159">
            <v>0</v>
          </cell>
          <cell r="AN3159">
            <v>249623.263175</v>
          </cell>
          <cell r="AO3159">
            <v>249623.263175</v>
          </cell>
          <cell r="AP3159">
            <v>249623.263175</v>
          </cell>
          <cell r="AQ3159">
            <v>249623.263175</v>
          </cell>
          <cell r="AT3159">
            <v>0</v>
          </cell>
        </row>
        <row r="3160">
          <cell r="P3160" t="str">
            <v>9013</v>
          </cell>
          <cell r="X3160" t="str">
            <v>RENOVACIÓN</v>
          </cell>
          <cell r="AD3160" t="str">
            <v>X</v>
          </cell>
          <cell r="AM3160">
            <v>1484430</v>
          </cell>
          <cell r="AN3160">
            <v>0</v>
          </cell>
          <cell r="AO3160">
            <v>0</v>
          </cell>
          <cell r="AP3160">
            <v>0</v>
          </cell>
          <cell r="AQ3160">
            <v>311730</v>
          </cell>
          <cell r="AT3160">
            <v>1484430</v>
          </cell>
        </row>
        <row r="3161">
          <cell r="P3161" t="str">
            <v>4012</v>
          </cell>
          <cell r="X3161" t="str">
            <v>RENOVACIÓN</v>
          </cell>
          <cell r="AB3161" t="str">
            <v>X</v>
          </cell>
          <cell r="AM3161">
            <v>0</v>
          </cell>
          <cell r="AN3161">
            <v>41227.782475</v>
          </cell>
          <cell r="AO3161">
            <v>41227.782475</v>
          </cell>
          <cell r="AP3161">
            <v>41227.782475</v>
          </cell>
          <cell r="AQ3161">
            <v>41227.782475</v>
          </cell>
          <cell r="AT3161">
            <v>0</v>
          </cell>
        </row>
        <row r="3162">
          <cell r="P3162" t="str">
            <v>3032</v>
          </cell>
          <cell r="X3162" t="str">
            <v>RENOVACIÓN</v>
          </cell>
          <cell r="AB3162" t="str">
            <v>X</v>
          </cell>
          <cell r="AM3162">
            <v>0</v>
          </cell>
          <cell r="AN3162">
            <v>0</v>
          </cell>
          <cell r="AO3162">
            <v>0</v>
          </cell>
          <cell r="AP3162">
            <v>1602463.5</v>
          </cell>
          <cell r="AQ3162">
            <v>0</v>
          </cell>
          <cell r="AT3162">
            <v>0</v>
          </cell>
        </row>
        <row r="3163">
          <cell r="P3163" t="str">
            <v>4006</v>
          </cell>
          <cell r="X3163" t="str">
            <v>RENOVACIÓN</v>
          </cell>
          <cell r="AB3163" t="str">
            <v>X</v>
          </cell>
          <cell r="AM3163">
            <v>0</v>
          </cell>
          <cell r="AN3163">
            <v>4133.1180000000004</v>
          </cell>
          <cell r="AO3163">
            <v>4133.1180000000004</v>
          </cell>
          <cell r="AP3163">
            <v>4133.1180000000004</v>
          </cell>
          <cell r="AQ3163">
            <v>4133.1180000000004</v>
          </cell>
          <cell r="AT3163">
            <v>0</v>
          </cell>
        </row>
        <row r="3164">
          <cell r="P3164" t="str">
            <v>4063</v>
          </cell>
          <cell r="X3164" t="str">
            <v>RENOVACIÓN</v>
          </cell>
          <cell r="AB3164" t="str">
            <v>X</v>
          </cell>
          <cell r="AM3164">
            <v>410000</v>
          </cell>
          <cell r="AN3164">
            <v>97534.5</v>
          </cell>
          <cell r="AO3164">
            <v>496100</v>
          </cell>
          <cell r="AP3164">
            <v>0</v>
          </cell>
          <cell r="AQ3164">
            <v>0</v>
          </cell>
          <cell r="AT3164">
            <v>410000</v>
          </cell>
        </row>
        <row r="3165">
          <cell r="P3165" t="str">
            <v>4006</v>
          </cell>
          <cell r="X3165" t="str">
            <v>RENOVACIÓN</v>
          </cell>
          <cell r="AB3165" t="str">
            <v>X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T3165">
            <v>0</v>
          </cell>
        </row>
        <row r="3166">
          <cell r="P3166" t="str">
            <v>4002</v>
          </cell>
          <cell r="X3166" t="str">
            <v>RENOVACIÓN</v>
          </cell>
          <cell r="AB3166" t="str">
            <v>X</v>
          </cell>
          <cell r="AM3166">
            <v>300000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T3166">
            <v>300000</v>
          </cell>
        </row>
        <row r="3167">
          <cell r="P3167" t="str">
            <v>4002</v>
          </cell>
          <cell r="X3167" t="str">
            <v>RENOVACIÓN</v>
          </cell>
          <cell r="AB3167" t="str">
            <v>X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T3167">
            <v>0</v>
          </cell>
        </row>
        <row r="3168">
          <cell r="P3168" t="str">
            <v>4002</v>
          </cell>
          <cell r="X3168" t="str">
            <v>RENOVACIÓN</v>
          </cell>
          <cell r="AB3168" t="str">
            <v>X</v>
          </cell>
          <cell r="AM3168">
            <v>2420000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T3168">
            <v>2420000</v>
          </cell>
        </row>
        <row r="3169">
          <cell r="P3169" t="str">
            <v>4009</v>
          </cell>
          <cell r="X3169" t="str">
            <v>RENOVACIÓN</v>
          </cell>
          <cell r="AB3169" t="str">
            <v>X</v>
          </cell>
          <cell r="AM3169">
            <v>0</v>
          </cell>
          <cell r="AN3169">
            <v>847000</v>
          </cell>
          <cell r="AO3169">
            <v>0</v>
          </cell>
          <cell r="AP3169">
            <v>0</v>
          </cell>
          <cell r="AQ3169">
            <v>0</v>
          </cell>
          <cell r="AT3169">
            <v>0</v>
          </cell>
        </row>
        <row r="3170">
          <cell r="P3170" t="str">
            <v>4006</v>
          </cell>
          <cell r="X3170" t="str">
            <v>RENOVACIÓN</v>
          </cell>
          <cell r="AB3170" t="str">
            <v>X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T3170">
            <v>0</v>
          </cell>
        </row>
        <row r="3171">
          <cell r="P3171" t="str">
            <v>4009</v>
          </cell>
          <cell r="X3171" t="str">
            <v>RENOVACIÓN</v>
          </cell>
          <cell r="AB3171" t="str">
            <v>X</v>
          </cell>
          <cell r="AM3171">
            <v>0</v>
          </cell>
          <cell r="AN3171">
            <v>732050</v>
          </cell>
          <cell r="AO3171">
            <v>0</v>
          </cell>
          <cell r="AP3171">
            <v>0</v>
          </cell>
          <cell r="AQ3171">
            <v>0</v>
          </cell>
          <cell r="AT3171">
            <v>0</v>
          </cell>
        </row>
        <row r="3172">
          <cell r="P3172" t="str">
            <v>4006</v>
          </cell>
          <cell r="X3172" t="str">
            <v>RENOVACIÓN</v>
          </cell>
          <cell r="AB3172" t="str">
            <v>X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T3172">
            <v>0</v>
          </cell>
        </row>
        <row r="3173">
          <cell r="P3173" t="str">
            <v>3032</v>
          </cell>
          <cell r="X3173" t="str">
            <v>RENOVACIÓN</v>
          </cell>
          <cell r="AB3173" t="str">
            <v>X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T3173">
            <v>0</v>
          </cell>
        </row>
        <row r="3174">
          <cell r="P3174" t="str">
            <v>3032</v>
          </cell>
          <cell r="X3174" t="str">
            <v>RENOVACIÓN</v>
          </cell>
          <cell r="AB3174" t="str">
            <v>X</v>
          </cell>
          <cell r="AM3174">
            <v>0</v>
          </cell>
          <cell r="AN3174">
            <v>0</v>
          </cell>
          <cell r="AO3174">
            <v>0</v>
          </cell>
          <cell r="AP3174">
            <v>1332331</v>
          </cell>
          <cell r="AQ3174">
            <v>0</v>
          </cell>
          <cell r="AT3174">
            <v>0</v>
          </cell>
        </row>
        <row r="3175">
          <cell r="P3175" t="str">
            <v>3032</v>
          </cell>
          <cell r="X3175" t="str">
            <v>RENOVACIÓN</v>
          </cell>
          <cell r="AB3175" t="str">
            <v>X</v>
          </cell>
          <cell r="AM3175">
            <v>0</v>
          </cell>
          <cell r="AN3175">
            <v>0</v>
          </cell>
          <cell r="AO3175">
            <v>0</v>
          </cell>
          <cell r="AP3175">
            <v>1522664</v>
          </cell>
          <cell r="AQ3175">
            <v>0</v>
          </cell>
          <cell r="AT3175">
            <v>0</v>
          </cell>
        </row>
        <row r="3176">
          <cell r="P3176" t="str">
            <v>4006</v>
          </cell>
          <cell r="X3176" t="str">
            <v>RENOVACIÓN</v>
          </cell>
          <cell r="AB3176" t="str">
            <v>X</v>
          </cell>
          <cell r="AM3176">
            <v>0</v>
          </cell>
          <cell r="AN3176">
            <v>199578.07759999999</v>
          </cell>
          <cell r="AO3176">
            <v>199578.07759999999</v>
          </cell>
          <cell r="AP3176">
            <v>199578.07759999999</v>
          </cell>
          <cell r="AQ3176">
            <v>199578.07759999999</v>
          </cell>
          <cell r="AT3176">
            <v>0</v>
          </cell>
        </row>
        <row r="3177">
          <cell r="P3177" t="str">
            <v>4006</v>
          </cell>
          <cell r="X3177" t="str">
            <v>RENOVACIÓN</v>
          </cell>
          <cell r="AB3177" t="str">
            <v>X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T3177">
            <v>0</v>
          </cell>
        </row>
        <row r="3178">
          <cell r="P3178" t="str">
            <v>3032</v>
          </cell>
          <cell r="X3178" t="str">
            <v>RENOVACIÓN</v>
          </cell>
          <cell r="AB3178" t="str">
            <v>X</v>
          </cell>
          <cell r="AM3178">
            <v>0</v>
          </cell>
          <cell r="AN3178">
            <v>0</v>
          </cell>
          <cell r="AO3178">
            <v>0</v>
          </cell>
          <cell r="AP3178">
            <v>1917971</v>
          </cell>
          <cell r="AQ3178">
            <v>0</v>
          </cell>
          <cell r="AT3178">
            <v>0</v>
          </cell>
        </row>
        <row r="3179">
          <cell r="P3179" t="str">
            <v>4002</v>
          </cell>
          <cell r="X3179" t="str">
            <v>RENOVACIÓN</v>
          </cell>
          <cell r="AB3179" t="str">
            <v>X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T3179">
            <v>0</v>
          </cell>
        </row>
        <row r="3180">
          <cell r="P3180" t="str">
            <v>4002</v>
          </cell>
          <cell r="X3180" t="str">
            <v>RENOVACIÓN</v>
          </cell>
          <cell r="AB3180" t="str">
            <v>X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T3180">
            <v>0</v>
          </cell>
        </row>
        <row r="3181">
          <cell r="P3181" t="str">
            <v>9013</v>
          </cell>
          <cell r="X3181" t="str">
            <v>RENOVACIÓN</v>
          </cell>
          <cell r="AD3181" t="str">
            <v>X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T3181">
            <v>0</v>
          </cell>
        </row>
        <row r="3182">
          <cell r="P3182" t="str">
            <v>4005</v>
          </cell>
          <cell r="X3182" t="str">
            <v>RENOVACIÓN</v>
          </cell>
          <cell r="AC3182" t="str">
            <v>X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T3182">
            <v>0</v>
          </cell>
        </row>
        <row r="3183">
          <cell r="P3183" t="str">
            <v>3007</v>
          </cell>
          <cell r="X3183" t="str">
            <v>RENOVACIÓN</v>
          </cell>
          <cell r="AD3183" t="str">
            <v>X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T3183">
            <v>0</v>
          </cell>
        </row>
        <row r="3184">
          <cell r="P3184" t="str">
            <v>3007</v>
          </cell>
          <cell r="X3184" t="str">
            <v>RENOVACIÓN</v>
          </cell>
          <cell r="AD3184" t="str">
            <v>X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T3184">
            <v>0</v>
          </cell>
        </row>
        <row r="3185">
          <cell r="P3185" t="str">
            <v>3007</v>
          </cell>
          <cell r="X3185" t="str">
            <v>RENOVACIÓN</v>
          </cell>
          <cell r="AD3185" t="str">
            <v>X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T3185">
            <v>0</v>
          </cell>
        </row>
        <row r="3186">
          <cell r="P3186" t="str">
            <v>3032</v>
          </cell>
          <cell r="X3186" t="str">
            <v>RENOVACIÓN</v>
          </cell>
          <cell r="AD3186" t="str">
            <v>X</v>
          </cell>
          <cell r="AM3186">
            <v>0</v>
          </cell>
          <cell r="AN3186">
            <v>0</v>
          </cell>
          <cell r="AO3186">
            <v>8052550</v>
          </cell>
          <cell r="AP3186">
            <v>0</v>
          </cell>
          <cell r="AQ3186">
            <v>0</v>
          </cell>
          <cell r="AT3186">
            <v>0</v>
          </cell>
        </row>
        <row r="3187">
          <cell r="P3187" t="str">
            <v>3032</v>
          </cell>
          <cell r="X3187" t="str">
            <v>RENOVACIÓN</v>
          </cell>
          <cell r="AD3187" t="str">
            <v>X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4392300</v>
          </cell>
          <cell r="AT3187">
            <v>0</v>
          </cell>
        </row>
        <row r="3188">
          <cell r="P3188" t="str">
            <v>9014</v>
          </cell>
          <cell r="X3188" t="str">
            <v>RENOVACIÓN</v>
          </cell>
          <cell r="AD3188" t="str">
            <v>X</v>
          </cell>
          <cell r="AM3188">
            <v>0</v>
          </cell>
          <cell r="AN3188">
            <v>136862.84589999999</v>
          </cell>
          <cell r="AO3188">
            <v>136862.84589999999</v>
          </cell>
          <cell r="AP3188">
            <v>136862.84589999999</v>
          </cell>
          <cell r="AQ3188">
            <v>136862.84589999999</v>
          </cell>
          <cell r="AT3188">
            <v>0</v>
          </cell>
        </row>
        <row r="3189">
          <cell r="P3189" t="str">
            <v>9020</v>
          </cell>
          <cell r="X3189" t="str">
            <v>RENOVACIÓN</v>
          </cell>
          <cell r="AA3189" t="str">
            <v>X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T3189">
            <v>0</v>
          </cell>
        </row>
        <row r="3190">
          <cell r="P3190" t="str">
            <v>9020</v>
          </cell>
          <cell r="X3190" t="str">
            <v>RENOVACIÓN</v>
          </cell>
          <cell r="AA3190" t="str">
            <v>X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T3190">
            <v>0</v>
          </cell>
        </row>
        <row r="3191">
          <cell r="P3191" t="str">
            <v>4005</v>
          </cell>
          <cell r="X3191" t="str">
            <v>RENOVACIÓN</v>
          </cell>
          <cell r="AC3191" t="str">
            <v>X</v>
          </cell>
          <cell r="AM3191">
            <v>0</v>
          </cell>
          <cell r="AN3191">
            <v>1694000</v>
          </cell>
          <cell r="AO3191">
            <v>0</v>
          </cell>
          <cell r="AP3191">
            <v>0</v>
          </cell>
          <cell r="AQ3191">
            <v>0</v>
          </cell>
          <cell r="AT3191">
            <v>0</v>
          </cell>
        </row>
        <row r="3192">
          <cell r="P3192" t="str">
            <v>4005</v>
          </cell>
          <cell r="X3192" t="str">
            <v>RENOVACIÓN</v>
          </cell>
          <cell r="AC3192" t="str">
            <v>X</v>
          </cell>
          <cell r="AM3192">
            <v>0</v>
          </cell>
          <cell r="AN3192">
            <v>1815000</v>
          </cell>
          <cell r="AO3192">
            <v>2420000</v>
          </cell>
          <cell r="AP3192">
            <v>0</v>
          </cell>
          <cell r="AQ3192">
            <v>0</v>
          </cell>
          <cell r="AT3192">
            <v>0</v>
          </cell>
        </row>
        <row r="3193">
          <cell r="P3193" t="str">
            <v>4005</v>
          </cell>
          <cell r="X3193" t="str">
            <v>RENOVACIÓN</v>
          </cell>
          <cell r="AC3193" t="str">
            <v>X</v>
          </cell>
          <cell r="AM3193">
            <v>485944.01383000001</v>
          </cell>
          <cell r="AN3193">
            <v>0</v>
          </cell>
          <cell r="AO3193">
            <v>1929707.9761196214</v>
          </cell>
          <cell r="AP3193">
            <v>1929707.9761196214</v>
          </cell>
          <cell r="AQ3193">
            <v>0</v>
          </cell>
          <cell r="AT3193">
            <v>485944.01383000001</v>
          </cell>
        </row>
        <row r="3194">
          <cell r="P3194" t="str">
            <v>4005</v>
          </cell>
          <cell r="X3194" t="str">
            <v>RENOVACIÓN</v>
          </cell>
          <cell r="AC3194" t="str">
            <v>X</v>
          </cell>
          <cell r="AM3194">
            <v>485944.01383000001</v>
          </cell>
          <cell r="AN3194">
            <v>0</v>
          </cell>
          <cell r="AO3194">
            <v>962193.44458409154</v>
          </cell>
          <cell r="AP3194">
            <v>962193.44458409154</v>
          </cell>
          <cell r="AQ3194">
            <v>0</v>
          </cell>
          <cell r="AT3194">
            <v>485944.01383000001</v>
          </cell>
        </row>
        <row r="3195">
          <cell r="P3195" t="str">
            <v>4005</v>
          </cell>
          <cell r="X3195" t="str">
            <v>RENOVACIÓN</v>
          </cell>
          <cell r="AC3195" t="str">
            <v>X</v>
          </cell>
          <cell r="AM3195">
            <v>485944.01383000001</v>
          </cell>
          <cell r="AN3195">
            <v>0</v>
          </cell>
          <cell r="AO3195">
            <v>1898680.4508365761</v>
          </cell>
          <cell r="AP3195">
            <v>1898680.4508365761</v>
          </cell>
          <cell r="AQ3195">
            <v>0</v>
          </cell>
          <cell r="AT3195">
            <v>485944.01383000001</v>
          </cell>
        </row>
        <row r="3196">
          <cell r="P3196" t="str">
            <v>3032</v>
          </cell>
          <cell r="X3196" t="str">
            <v>RENOVACIÓN</v>
          </cell>
          <cell r="AC3196" t="str">
            <v>X</v>
          </cell>
          <cell r="AM3196">
            <v>0</v>
          </cell>
          <cell r="AN3196">
            <v>0</v>
          </cell>
          <cell r="AO3196">
            <v>0</v>
          </cell>
          <cell r="AP3196">
            <v>512435</v>
          </cell>
          <cell r="AQ3196">
            <v>0</v>
          </cell>
          <cell r="AT3196">
            <v>0</v>
          </cell>
        </row>
        <row r="3197">
          <cell r="P3197" t="str">
            <v>4002</v>
          </cell>
          <cell r="X3197" t="str">
            <v>RENOVACIÓN</v>
          </cell>
          <cell r="AC3197" t="str">
            <v>X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T3197">
            <v>0</v>
          </cell>
        </row>
        <row r="3198">
          <cell r="P3198" t="str">
            <v>4002</v>
          </cell>
          <cell r="X3198" t="str">
            <v>RENOVACIÓN</v>
          </cell>
          <cell r="AC3198" t="str">
            <v>X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T3198">
            <v>0</v>
          </cell>
        </row>
        <row r="3199">
          <cell r="P3199" t="str">
            <v>3008</v>
          </cell>
          <cell r="X3199" t="str">
            <v>RENOVACIÓN</v>
          </cell>
          <cell r="AB3199" t="str">
            <v>X</v>
          </cell>
          <cell r="AM3199">
            <v>0</v>
          </cell>
          <cell r="AN3199">
            <v>21358.148624999998</v>
          </cell>
          <cell r="AO3199">
            <v>21358.148624999998</v>
          </cell>
          <cell r="AP3199">
            <v>21358.148624999998</v>
          </cell>
          <cell r="AQ3199">
            <v>21358.148624999998</v>
          </cell>
          <cell r="AT3199">
            <v>0</v>
          </cell>
        </row>
        <row r="3200">
          <cell r="P3200" t="str">
            <v>4005</v>
          </cell>
          <cell r="X3200" t="str">
            <v>RENOVACIÓN</v>
          </cell>
          <cell r="AC3200" t="str">
            <v>X</v>
          </cell>
          <cell r="AM3200">
            <v>0</v>
          </cell>
          <cell r="AN3200">
            <v>847000</v>
          </cell>
          <cell r="AO3200">
            <v>0</v>
          </cell>
          <cell r="AP3200">
            <v>0</v>
          </cell>
          <cell r="AQ3200">
            <v>0</v>
          </cell>
          <cell r="AT3200">
            <v>0</v>
          </cell>
        </row>
        <row r="3201">
          <cell r="P3201" t="str">
            <v>0009</v>
          </cell>
          <cell r="X3201" t="str">
            <v>N/A</v>
          </cell>
          <cell r="AA3201" t="str">
            <v>X</v>
          </cell>
          <cell r="AM3201">
            <v>874227.41999999993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T3201">
            <v>874227.41999999993</v>
          </cell>
        </row>
        <row r="3202">
          <cell r="P3202" t="str">
            <v>0005</v>
          </cell>
          <cell r="X3202" t="str">
            <v>N/A</v>
          </cell>
          <cell r="AA3202" t="str">
            <v>X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T3202">
            <v>0</v>
          </cell>
        </row>
        <row r="3203">
          <cell r="P3203" t="str">
            <v>3007</v>
          </cell>
          <cell r="X3203" t="str">
            <v>RENOVACIÓN</v>
          </cell>
          <cell r="AD3203" t="str">
            <v>X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T3203">
            <v>0</v>
          </cell>
        </row>
        <row r="3204">
          <cell r="P3204" t="str">
            <v>4005</v>
          </cell>
          <cell r="X3204" t="str">
            <v>RENOVACIÓN</v>
          </cell>
          <cell r="AC3204" t="str">
            <v>X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T3204">
            <v>0</v>
          </cell>
        </row>
        <row r="3205">
          <cell r="P3205" t="str">
            <v>4006</v>
          </cell>
          <cell r="X3205" t="str">
            <v>RENOVACIÓN</v>
          </cell>
          <cell r="AB3205" t="str">
            <v>X</v>
          </cell>
          <cell r="AM3205">
            <v>0</v>
          </cell>
          <cell r="AN3205">
            <v>930059.69979999994</v>
          </cell>
          <cell r="AO3205">
            <v>930059.69979999994</v>
          </cell>
          <cell r="AP3205">
            <v>930059.69979999994</v>
          </cell>
          <cell r="AQ3205">
            <v>930059.69979999994</v>
          </cell>
          <cell r="AT3205">
            <v>0</v>
          </cell>
        </row>
        <row r="3206">
          <cell r="P3206" t="str">
            <v>4005</v>
          </cell>
          <cell r="X3206" t="str">
            <v>RENOVACIÓN</v>
          </cell>
          <cell r="AC3206" t="str">
            <v>X</v>
          </cell>
          <cell r="AM3206">
            <v>417450</v>
          </cell>
          <cell r="AN3206">
            <v>681242.1</v>
          </cell>
          <cell r="AO3206">
            <v>0</v>
          </cell>
          <cell r="AP3206">
            <v>0</v>
          </cell>
          <cell r="AQ3206">
            <v>0</v>
          </cell>
          <cell r="AT3206">
            <v>417450</v>
          </cell>
        </row>
        <row r="3207">
          <cell r="P3207" t="str">
            <v>0003</v>
          </cell>
          <cell r="X3207" t="str">
            <v>RENOVACIÓN</v>
          </cell>
          <cell r="AA3207" t="str">
            <v>X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T3207">
            <v>0</v>
          </cell>
        </row>
        <row r="3208">
          <cell r="P3208" t="str">
            <v>3021</v>
          </cell>
          <cell r="X3208" t="str">
            <v>RENOVACIÓN</v>
          </cell>
          <cell r="AB3208" t="str">
            <v>X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T3208">
            <v>0</v>
          </cell>
        </row>
        <row r="3209">
          <cell r="P3209" t="str">
            <v>3021</v>
          </cell>
          <cell r="X3209" t="str">
            <v>RENOVACIÓN</v>
          </cell>
          <cell r="AB3209" t="str">
            <v>X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T3209">
            <v>0</v>
          </cell>
        </row>
        <row r="3210">
          <cell r="P3210" t="str">
            <v>3021</v>
          </cell>
          <cell r="X3210" t="str">
            <v>RENOVACIÓN</v>
          </cell>
          <cell r="AB3210" t="str">
            <v>X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T3210">
            <v>0</v>
          </cell>
        </row>
        <row r="3211">
          <cell r="P3211" t="str">
            <v>3021</v>
          </cell>
          <cell r="X3211" t="str">
            <v>RENOVACIÓN</v>
          </cell>
          <cell r="AB3211" t="str">
            <v>X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T3211">
            <v>0</v>
          </cell>
        </row>
        <row r="3212">
          <cell r="P3212" t="str">
            <v>4005</v>
          </cell>
          <cell r="X3212" t="str">
            <v>RENOVACIÓN</v>
          </cell>
          <cell r="AC3212" t="str">
            <v>X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T3212">
            <v>0</v>
          </cell>
        </row>
        <row r="3213">
          <cell r="P3213" t="str">
            <v>0001</v>
          </cell>
          <cell r="AA3213" t="str">
            <v>X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T3213">
            <v>0</v>
          </cell>
        </row>
        <row r="3214">
          <cell r="P3214" t="str">
            <v>0001</v>
          </cell>
          <cell r="AA3214" t="str">
            <v>X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T3214">
            <v>0</v>
          </cell>
        </row>
        <row r="3215">
          <cell r="P3215" t="str">
            <v>4005</v>
          </cell>
          <cell r="X3215" t="str">
            <v>RENOVACIÓN</v>
          </cell>
          <cell r="AC3215" t="str">
            <v>X</v>
          </cell>
          <cell r="AM3215">
            <v>0</v>
          </cell>
          <cell r="AN3215">
            <v>363000</v>
          </cell>
          <cell r="AO3215">
            <v>0</v>
          </cell>
          <cell r="AP3215">
            <v>0</v>
          </cell>
          <cell r="AQ3215">
            <v>0</v>
          </cell>
          <cell r="AT3215">
            <v>0</v>
          </cell>
        </row>
        <row r="3216">
          <cell r="P3216" t="str">
            <v>9013</v>
          </cell>
          <cell r="X3216" t="str">
            <v>RENOVACIÓN</v>
          </cell>
          <cell r="AD3216" t="str">
            <v>X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T3216">
            <v>0</v>
          </cell>
        </row>
        <row r="3217">
          <cell r="P3217" t="str">
            <v>4005</v>
          </cell>
          <cell r="X3217" t="str">
            <v>RENOVACIÓN</v>
          </cell>
          <cell r="AC3217" t="str">
            <v>X</v>
          </cell>
          <cell r="AM3217">
            <v>121000</v>
          </cell>
          <cell r="AN3217">
            <v>726000</v>
          </cell>
          <cell r="AO3217">
            <v>363000</v>
          </cell>
          <cell r="AP3217">
            <v>0</v>
          </cell>
          <cell r="AQ3217">
            <v>0</v>
          </cell>
          <cell r="AT3217">
            <v>121000</v>
          </cell>
        </row>
        <row r="3218">
          <cell r="P3218" t="str">
            <v>4005</v>
          </cell>
          <cell r="X3218" t="str">
            <v>RENOVACIÓN</v>
          </cell>
          <cell r="AC3218" t="str">
            <v>X</v>
          </cell>
          <cell r="AM3218">
            <v>0</v>
          </cell>
          <cell r="AN3218">
            <v>847000</v>
          </cell>
          <cell r="AO3218">
            <v>0</v>
          </cell>
          <cell r="AP3218">
            <v>0</v>
          </cell>
          <cell r="AQ3218">
            <v>0</v>
          </cell>
          <cell r="AT3218">
            <v>0</v>
          </cell>
        </row>
        <row r="3219">
          <cell r="P3219" t="str">
            <v>4005</v>
          </cell>
          <cell r="X3219" t="str">
            <v>RENOVACIÓN</v>
          </cell>
          <cell r="AC3219" t="str">
            <v>X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T3219">
            <v>0</v>
          </cell>
        </row>
        <row r="3220">
          <cell r="P3220" t="str">
            <v>9012</v>
          </cell>
          <cell r="X3220" t="str">
            <v>RENOVACIÓN</v>
          </cell>
          <cell r="AB3220" t="str">
            <v>X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T3220">
            <v>0</v>
          </cell>
        </row>
        <row r="3221">
          <cell r="P3221" t="str">
            <v>3008</v>
          </cell>
          <cell r="X3221" t="str">
            <v>RENOVACIÓN</v>
          </cell>
          <cell r="AB3221" t="str">
            <v>X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T3221">
            <v>0</v>
          </cell>
        </row>
        <row r="3222">
          <cell r="P3222" t="str">
            <v>3005</v>
          </cell>
          <cell r="X3222" t="str">
            <v>RENOVACIÓN</v>
          </cell>
          <cell r="AD3222" t="str">
            <v>X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T3222">
            <v>0</v>
          </cell>
        </row>
        <row r="3223">
          <cell r="P3223" t="str">
            <v>3005</v>
          </cell>
          <cell r="X3223" t="str">
            <v>RENOVACIÓN</v>
          </cell>
          <cell r="AD3223" t="str">
            <v>X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T3223">
            <v>0</v>
          </cell>
        </row>
        <row r="3224">
          <cell r="P3224" t="str">
            <v>3005</v>
          </cell>
          <cell r="X3224" t="str">
            <v>RENOVACIÓN</v>
          </cell>
          <cell r="AD3224" t="str">
            <v>X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T3224">
            <v>0</v>
          </cell>
        </row>
        <row r="3225">
          <cell r="P3225" t="str">
            <v>3005</v>
          </cell>
          <cell r="X3225" t="str">
            <v>RENOVACIÓN</v>
          </cell>
          <cell r="AD3225" t="str">
            <v>X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T3225">
            <v>0</v>
          </cell>
        </row>
        <row r="3226">
          <cell r="P3226" t="str">
            <v>9013</v>
          </cell>
          <cell r="X3226" t="str">
            <v>RENOVACIÓN</v>
          </cell>
          <cell r="AD3226" t="str">
            <v>X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T3226">
            <v>0</v>
          </cell>
        </row>
        <row r="3227">
          <cell r="P3227" t="str">
            <v>4002</v>
          </cell>
          <cell r="X3227" t="str">
            <v>RENOVACIÓN</v>
          </cell>
          <cell r="AC3227" t="str">
            <v>X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T3227">
            <v>0</v>
          </cell>
        </row>
        <row r="3228">
          <cell r="P3228" t="str">
            <v>4002</v>
          </cell>
          <cell r="X3228" t="str">
            <v>RENOVACIÓN</v>
          </cell>
          <cell r="AC3228" t="str">
            <v>X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T3228">
            <v>0</v>
          </cell>
        </row>
        <row r="3229">
          <cell r="P3229" t="str">
            <v>3007</v>
          </cell>
          <cell r="X3229" t="str">
            <v>RENOVACIÓN</v>
          </cell>
          <cell r="AD3229" t="str">
            <v>X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T3229">
            <v>0</v>
          </cell>
        </row>
        <row r="3230">
          <cell r="P3230" t="str">
            <v>9013</v>
          </cell>
          <cell r="X3230" t="str">
            <v>RENOVACIÓN</v>
          </cell>
          <cell r="AD3230" t="str">
            <v>X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T3230">
            <v>0</v>
          </cell>
        </row>
        <row r="3231">
          <cell r="P3231" t="str">
            <v>3009</v>
          </cell>
          <cell r="X3231" t="str">
            <v>RENOVACIÓN</v>
          </cell>
          <cell r="AD3231" t="str">
            <v>X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T3231">
            <v>0</v>
          </cell>
        </row>
        <row r="3232">
          <cell r="P3232" t="str">
            <v>3009</v>
          </cell>
          <cell r="X3232" t="str">
            <v>RENOVACIÓN</v>
          </cell>
          <cell r="AD3232" t="str">
            <v>X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T3232">
            <v>0</v>
          </cell>
        </row>
        <row r="3233">
          <cell r="P3233" t="str">
            <v>0019</v>
          </cell>
          <cell r="X3233" t="str">
            <v>RENOVACIÓN</v>
          </cell>
          <cell r="AD3233" t="str">
            <v>X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T3233">
            <v>0</v>
          </cell>
        </row>
        <row r="3234">
          <cell r="P3234" t="str">
            <v>0019</v>
          </cell>
          <cell r="X3234" t="str">
            <v>RENOVACIÓN</v>
          </cell>
          <cell r="AD3234" t="str">
            <v>X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T3234">
            <v>0</v>
          </cell>
        </row>
        <row r="3235">
          <cell r="P3235" t="str">
            <v>4006</v>
          </cell>
          <cell r="X3235" t="str">
            <v>RENOVACIÓN</v>
          </cell>
          <cell r="AB3235" t="str">
            <v>X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T3235">
            <v>0</v>
          </cell>
        </row>
        <row r="3236">
          <cell r="P3236" t="str">
            <v>4006</v>
          </cell>
          <cell r="X3236" t="str">
            <v>RENOVACIÓN</v>
          </cell>
          <cell r="AB3236" t="str">
            <v>X</v>
          </cell>
          <cell r="AM3236">
            <v>1154000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T3236">
            <v>1154000</v>
          </cell>
        </row>
        <row r="3237">
          <cell r="P3237" t="str">
            <v>4012</v>
          </cell>
          <cell r="X3237" t="str">
            <v>RENOVACIÓN</v>
          </cell>
          <cell r="AB3237" t="str">
            <v>X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T3237">
            <v>0</v>
          </cell>
        </row>
        <row r="3238">
          <cell r="P3238" t="str">
            <v>4002</v>
          </cell>
          <cell r="X3238" t="str">
            <v>RENOVACIÓN</v>
          </cell>
          <cell r="AB3238" t="str">
            <v>X</v>
          </cell>
          <cell r="AM3238">
            <v>2472030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T3238">
            <v>2472030</v>
          </cell>
        </row>
        <row r="3239">
          <cell r="P3239" t="str">
            <v>4002</v>
          </cell>
          <cell r="X3239" t="str">
            <v>RENOVACIÓN</v>
          </cell>
          <cell r="AB3239" t="str">
            <v>X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T3239">
            <v>0</v>
          </cell>
        </row>
        <row r="3240">
          <cell r="P3240" t="str">
            <v>4006</v>
          </cell>
          <cell r="X3240" t="str">
            <v>RENOVACIÓN</v>
          </cell>
          <cell r="AB3240" t="str">
            <v>X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T3240">
            <v>0</v>
          </cell>
        </row>
        <row r="3241">
          <cell r="P3241" t="str">
            <v>4006</v>
          </cell>
          <cell r="X3241" t="str">
            <v>RENOVACIÓN</v>
          </cell>
          <cell r="AB3241" t="str">
            <v>X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T3241">
            <v>0</v>
          </cell>
        </row>
        <row r="3242">
          <cell r="P3242" t="str">
            <v>4006</v>
          </cell>
          <cell r="X3242" t="str">
            <v>RENOVACIÓN</v>
          </cell>
          <cell r="AB3242" t="str">
            <v>X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T3242">
            <v>0</v>
          </cell>
        </row>
        <row r="3243">
          <cell r="P3243" t="str">
            <v>4006</v>
          </cell>
          <cell r="X3243" t="str">
            <v>RENOVACIÓN</v>
          </cell>
          <cell r="AB3243" t="str">
            <v>X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T3243">
            <v>0</v>
          </cell>
        </row>
        <row r="3244">
          <cell r="P3244" t="str">
            <v>4077</v>
          </cell>
          <cell r="X3244" t="str">
            <v>RENOVACIÓN</v>
          </cell>
          <cell r="AB3244" t="str">
            <v>X</v>
          </cell>
          <cell r="AM3244">
            <v>0</v>
          </cell>
          <cell r="AN3244">
            <v>0</v>
          </cell>
          <cell r="AO3244">
            <v>0</v>
          </cell>
          <cell r="AP3244">
            <v>2243001.1999999997</v>
          </cell>
          <cell r="AQ3244">
            <v>2861002.4000000004</v>
          </cell>
          <cell r="AT3244">
            <v>0</v>
          </cell>
        </row>
        <row r="3245">
          <cell r="P3245" t="str">
            <v>4006</v>
          </cell>
          <cell r="X3245" t="str">
            <v>RENOVACIÓN</v>
          </cell>
          <cell r="AB3245" t="str">
            <v>X</v>
          </cell>
          <cell r="AM3245">
            <v>1318440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T3245">
            <v>1318440</v>
          </cell>
        </row>
        <row r="3246">
          <cell r="P3246" t="str">
            <v>4077</v>
          </cell>
          <cell r="X3246" t="str">
            <v>RENOVACIÓN</v>
          </cell>
          <cell r="AB3246" t="str">
            <v>X</v>
          </cell>
          <cell r="AM3246">
            <v>1396352.0999999999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T3246">
            <v>1396352.0999999999</v>
          </cell>
        </row>
        <row r="3247">
          <cell r="P3247" t="str">
            <v>4002</v>
          </cell>
          <cell r="X3247" t="str">
            <v>RENOVACIÓN</v>
          </cell>
          <cell r="AB3247" t="str">
            <v>X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T3247">
            <v>0</v>
          </cell>
        </row>
        <row r="3248">
          <cell r="P3248" t="str">
            <v>4002</v>
          </cell>
          <cell r="X3248" t="str">
            <v>RENOVACIÓN</v>
          </cell>
          <cell r="AB3248" t="str">
            <v>X</v>
          </cell>
          <cell r="AM3248">
            <v>8917.6999999999989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T3248">
            <v>8917.6999999999989</v>
          </cell>
        </row>
        <row r="3249">
          <cell r="P3249" t="str">
            <v>4002</v>
          </cell>
          <cell r="X3249" t="str">
            <v>RENOVACIÓN</v>
          </cell>
          <cell r="AB3249" t="str">
            <v>X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T3249">
            <v>0</v>
          </cell>
        </row>
        <row r="3250">
          <cell r="P3250" t="str">
            <v>4006</v>
          </cell>
          <cell r="X3250" t="str">
            <v>RENOVACIÓN</v>
          </cell>
          <cell r="AB3250" t="str">
            <v>X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T3250">
            <v>0</v>
          </cell>
        </row>
        <row r="3251">
          <cell r="P3251" t="str">
            <v>4006</v>
          </cell>
          <cell r="X3251" t="str">
            <v>RENOVACIÓN</v>
          </cell>
          <cell r="AB3251" t="str">
            <v>X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T3251">
            <v>0</v>
          </cell>
        </row>
        <row r="3252">
          <cell r="P3252" t="str">
            <v>4038</v>
          </cell>
          <cell r="X3252" t="str">
            <v>RENOVACIÓN</v>
          </cell>
          <cell r="AB3252" t="str">
            <v>X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T3252">
            <v>0</v>
          </cell>
        </row>
        <row r="3253">
          <cell r="P3253" t="str">
            <v>4057</v>
          </cell>
          <cell r="X3253" t="str">
            <v>RENOVACIÓN</v>
          </cell>
          <cell r="AB3253" t="str">
            <v>X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T3253">
            <v>0</v>
          </cell>
        </row>
        <row r="3254">
          <cell r="P3254" t="str">
            <v>4006</v>
          </cell>
          <cell r="X3254" t="str">
            <v>RENOVACIÓN</v>
          </cell>
          <cell r="AB3254" t="str">
            <v>X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T3254">
            <v>0</v>
          </cell>
        </row>
        <row r="3255">
          <cell r="P3255" t="str">
            <v>4006</v>
          </cell>
          <cell r="X3255" t="str">
            <v>RENOVACIÓN</v>
          </cell>
          <cell r="AB3255" t="str">
            <v>X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T3255">
            <v>0</v>
          </cell>
        </row>
        <row r="3256">
          <cell r="P3256" t="str">
            <v>3007</v>
          </cell>
          <cell r="X3256" t="str">
            <v>RENOVACIÓN</v>
          </cell>
          <cell r="AB3256" t="str">
            <v>X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T3256">
            <v>0</v>
          </cell>
        </row>
        <row r="3257">
          <cell r="P3257" t="str">
            <v>4006</v>
          </cell>
          <cell r="X3257" t="str">
            <v>RENOVACIÓN</v>
          </cell>
          <cell r="AB3257" t="str">
            <v>X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T3257">
            <v>0</v>
          </cell>
        </row>
        <row r="3258">
          <cell r="P3258" t="str">
            <v>4006</v>
          </cell>
          <cell r="X3258" t="str">
            <v>RENOVACIÓN</v>
          </cell>
          <cell r="AB3258" t="str">
            <v>X</v>
          </cell>
          <cell r="AM3258">
            <v>1860360.48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T3258">
            <v>1860360.48</v>
          </cell>
        </row>
        <row r="3259">
          <cell r="P3259" t="str">
            <v>3008</v>
          </cell>
          <cell r="X3259" t="str">
            <v>RENOVACIÓN</v>
          </cell>
          <cell r="AB3259" t="str">
            <v>X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T3259">
            <v>0</v>
          </cell>
        </row>
        <row r="3260">
          <cell r="P3260" t="str">
            <v>4005</v>
          </cell>
          <cell r="X3260" t="str">
            <v>RENOVACIÓN</v>
          </cell>
          <cell r="AC3260" t="str">
            <v>X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T3260">
            <v>0</v>
          </cell>
        </row>
        <row r="3261">
          <cell r="P3261" t="str">
            <v>3032</v>
          </cell>
          <cell r="X3261" t="str">
            <v>RENOVACIÓN</v>
          </cell>
          <cell r="AD3261" t="str">
            <v>X</v>
          </cell>
          <cell r="AM3261">
            <v>0</v>
          </cell>
          <cell r="AN3261">
            <v>0</v>
          </cell>
          <cell r="AO3261">
            <v>853244.02531499998</v>
          </cell>
          <cell r="AP3261">
            <v>0</v>
          </cell>
          <cell r="AQ3261">
            <v>0</v>
          </cell>
          <cell r="AT3261">
            <v>0</v>
          </cell>
        </row>
        <row r="3262">
          <cell r="P3262" t="str">
            <v>3007</v>
          </cell>
          <cell r="X3262" t="str">
            <v>RENOVACIÓN</v>
          </cell>
          <cell r="AD3262" t="str">
            <v>X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T3262">
            <v>0</v>
          </cell>
        </row>
        <row r="3263">
          <cell r="P3263" t="str">
            <v>4006</v>
          </cell>
          <cell r="X3263" t="str">
            <v>RENOVACIÓN</v>
          </cell>
          <cell r="AB3263" t="str">
            <v>X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T3263">
            <v>0</v>
          </cell>
        </row>
        <row r="3264">
          <cell r="P3264" t="str">
            <v>4006</v>
          </cell>
          <cell r="X3264" t="str">
            <v>RENOVACIÓN</v>
          </cell>
          <cell r="AB3264" t="str">
            <v>X</v>
          </cell>
          <cell r="AM3264">
            <v>1260710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T3264">
            <v>1260710</v>
          </cell>
        </row>
        <row r="3265">
          <cell r="P3265" t="str">
            <v>4006</v>
          </cell>
          <cell r="X3265" t="str">
            <v>RENOVACIÓN</v>
          </cell>
          <cell r="AB3265" t="str">
            <v>X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T3265">
            <v>0</v>
          </cell>
        </row>
        <row r="3266">
          <cell r="P3266" t="str">
            <v>4006</v>
          </cell>
          <cell r="X3266" t="str">
            <v>RENOVACIÓN</v>
          </cell>
          <cell r="AB3266" t="str">
            <v>X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T3266">
            <v>0</v>
          </cell>
        </row>
        <row r="3267">
          <cell r="P3267" t="str">
            <v>3032</v>
          </cell>
          <cell r="X3267" t="str">
            <v>RENOVACIÓN</v>
          </cell>
          <cell r="AB3267" t="str">
            <v>X</v>
          </cell>
          <cell r="AM3267">
            <v>0</v>
          </cell>
          <cell r="AN3267">
            <v>0</v>
          </cell>
          <cell r="AO3267">
            <v>0</v>
          </cell>
          <cell r="AP3267">
            <v>2781790</v>
          </cell>
          <cell r="AQ3267">
            <v>0</v>
          </cell>
          <cell r="AT3267">
            <v>0</v>
          </cell>
        </row>
        <row r="3268">
          <cell r="P3268" t="str">
            <v>4006</v>
          </cell>
          <cell r="X3268" t="str">
            <v>RENOVACIÓN</v>
          </cell>
          <cell r="AB3268" t="str">
            <v>X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T3268">
            <v>0</v>
          </cell>
        </row>
        <row r="3269">
          <cell r="P3269" t="str">
            <v>4002</v>
          </cell>
          <cell r="X3269" t="str">
            <v>RENOVACIÓN</v>
          </cell>
          <cell r="AE3269" t="str">
            <v>X</v>
          </cell>
          <cell r="AM3269">
            <v>0</v>
          </cell>
          <cell r="AN3269">
            <v>24594.396474999998</v>
          </cell>
          <cell r="AO3269">
            <v>24594.396474999998</v>
          </cell>
          <cell r="AP3269">
            <v>24594.396474999998</v>
          </cell>
          <cell r="AQ3269">
            <v>24594.396474999998</v>
          </cell>
          <cell r="AT3269">
            <v>0</v>
          </cell>
        </row>
        <row r="3270">
          <cell r="P3270" t="str">
            <v>0019</v>
          </cell>
          <cell r="X3270" t="str">
            <v>RENOVACIÓN</v>
          </cell>
          <cell r="AD3270" t="str">
            <v>X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T3270">
            <v>0</v>
          </cell>
        </row>
        <row r="3271">
          <cell r="P3271" t="str">
            <v>4002</v>
          </cell>
          <cell r="X3271" t="str">
            <v>UPGRADE</v>
          </cell>
          <cell r="AD3271" t="str">
            <v>X</v>
          </cell>
          <cell r="AM3271">
            <v>9680000</v>
          </cell>
          <cell r="AN3271">
            <v>4000000</v>
          </cell>
          <cell r="AO3271">
            <v>3630000</v>
          </cell>
          <cell r="AP3271">
            <v>0</v>
          </cell>
          <cell r="AQ3271">
            <v>0</v>
          </cell>
          <cell r="AT3271">
            <v>9680000</v>
          </cell>
        </row>
        <row r="3272">
          <cell r="P3272" t="str">
            <v>9014</v>
          </cell>
          <cell r="X3272" t="str">
            <v>RENOVACIÓN</v>
          </cell>
          <cell r="AD3272" t="str">
            <v>X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T3272">
            <v>0</v>
          </cell>
        </row>
        <row r="3273">
          <cell r="P3273" t="str">
            <v>0010</v>
          </cell>
          <cell r="X3273" t="str">
            <v>RENOVACIÓN</v>
          </cell>
          <cell r="AD3273" t="str">
            <v>X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T3273">
            <v>0</v>
          </cell>
        </row>
        <row r="3274">
          <cell r="P3274" t="str">
            <v>0010</v>
          </cell>
          <cell r="X3274" t="str">
            <v>RENOVACIÓN</v>
          </cell>
          <cell r="AD3274" t="str">
            <v>X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T3274">
            <v>0</v>
          </cell>
        </row>
        <row r="3275">
          <cell r="P3275" t="str">
            <v>4005</v>
          </cell>
          <cell r="X3275" t="str">
            <v>RENOVACIÓN</v>
          </cell>
          <cell r="AC3275" t="str">
            <v>X</v>
          </cell>
          <cell r="AM3275">
            <v>0</v>
          </cell>
          <cell r="AN3275">
            <v>417.42580000000004</v>
          </cell>
          <cell r="AO3275">
            <v>417.42580000000004</v>
          </cell>
          <cell r="AP3275">
            <v>417.42580000000004</v>
          </cell>
          <cell r="AQ3275">
            <v>417.42580000000004</v>
          </cell>
          <cell r="AT3275">
            <v>0</v>
          </cell>
        </row>
        <row r="3276">
          <cell r="P3276" t="str">
            <v>9020</v>
          </cell>
          <cell r="AA3276" t="str">
            <v>X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T3276">
            <v>0</v>
          </cell>
        </row>
        <row r="3277">
          <cell r="P3277" t="str">
            <v>4006</v>
          </cell>
          <cell r="X3277" t="str">
            <v>RENOVACIÓN</v>
          </cell>
          <cell r="AB3277" t="str">
            <v>X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T3277">
            <v>0</v>
          </cell>
        </row>
        <row r="3278">
          <cell r="P3278" t="str">
            <v>4005</v>
          </cell>
          <cell r="X3278" t="str">
            <v>RENOVACIÓN</v>
          </cell>
          <cell r="AC3278" t="str">
            <v>X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T3278">
            <v>0</v>
          </cell>
        </row>
        <row r="3279">
          <cell r="P3279" t="str">
            <v>4005</v>
          </cell>
          <cell r="X3279" t="str">
            <v>RENOVACIÓN</v>
          </cell>
          <cell r="AC3279" t="str">
            <v>X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T3279">
            <v>0</v>
          </cell>
        </row>
        <row r="3280">
          <cell r="P3280" t="str">
            <v>3007</v>
          </cell>
          <cell r="X3280" t="str">
            <v>RENOVACIÓN</v>
          </cell>
          <cell r="AB3280" t="str">
            <v>X</v>
          </cell>
          <cell r="AM3280">
            <v>0</v>
          </cell>
          <cell r="AN3280">
            <v>37213.277750000001</v>
          </cell>
          <cell r="AO3280">
            <v>37213.277750000001</v>
          </cell>
          <cell r="AP3280">
            <v>37213.277750000001</v>
          </cell>
          <cell r="AQ3280">
            <v>37213.277750000001</v>
          </cell>
          <cell r="AT3280">
            <v>0</v>
          </cell>
        </row>
        <row r="3281">
          <cell r="P3281" t="str">
            <v>3007</v>
          </cell>
          <cell r="X3281" t="str">
            <v>RENOVACIÓN</v>
          </cell>
          <cell r="AB3281" t="str">
            <v>X</v>
          </cell>
          <cell r="AM3281">
            <v>1170000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T3281">
            <v>1170000</v>
          </cell>
        </row>
        <row r="3282">
          <cell r="P3282" t="str">
            <v>3007</v>
          </cell>
          <cell r="X3282" t="str">
            <v>RENOVACIÓN</v>
          </cell>
          <cell r="AB3282" t="str">
            <v>X</v>
          </cell>
          <cell r="AM3282">
            <v>0</v>
          </cell>
          <cell r="AN3282">
            <v>12803.853975</v>
          </cell>
          <cell r="AO3282">
            <v>12803.853975</v>
          </cell>
          <cell r="AP3282">
            <v>12803.853975</v>
          </cell>
          <cell r="AQ3282">
            <v>12803.853975</v>
          </cell>
          <cell r="AT3282">
            <v>0</v>
          </cell>
        </row>
        <row r="3283">
          <cell r="P3283" t="str">
            <v>4057</v>
          </cell>
          <cell r="X3283" t="str">
            <v>RENOVACIÓN</v>
          </cell>
          <cell r="AB3283" t="str">
            <v>X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T3283">
            <v>0</v>
          </cell>
        </row>
        <row r="3284">
          <cell r="P3284" t="str">
            <v>4006</v>
          </cell>
          <cell r="X3284" t="str">
            <v>RENOVACIÓN</v>
          </cell>
          <cell r="AB3284" t="str">
            <v>X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T3284">
            <v>0</v>
          </cell>
        </row>
        <row r="3285">
          <cell r="P3285" t="str">
            <v>4006</v>
          </cell>
          <cell r="X3285" t="str">
            <v>RENOVACIÓN</v>
          </cell>
          <cell r="AB3285" t="str">
            <v>X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T3285">
            <v>0</v>
          </cell>
        </row>
        <row r="3286">
          <cell r="P3286" t="str">
            <v>0010</v>
          </cell>
          <cell r="X3286" t="str">
            <v>RENOVACIÓN</v>
          </cell>
          <cell r="AD3286" t="str">
            <v>X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T3286">
            <v>0</v>
          </cell>
        </row>
        <row r="3287">
          <cell r="P3287" t="str">
            <v>4005</v>
          </cell>
          <cell r="X3287" t="str">
            <v>RENOVACIÓN</v>
          </cell>
          <cell r="AC3287" t="str">
            <v>X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T3287">
            <v>0</v>
          </cell>
        </row>
        <row r="3288">
          <cell r="P3288" t="str">
            <v>3009</v>
          </cell>
          <cell r="X3288" t="str">
            <v>RENOVACIÓN</v>
          </cell>
          <cell r="AD3288" t="str">
            <v>X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T3288">
            <v>0</v>
          </cell>
        </row>
        <row r="3289">
          <cell r="P3289" t="str">
            <v>4005</v>
          </cell>
          <cell r="X3289" t="str">
            <v>RENOVACIÓN</v>
          </cell>
          <cell r="AC3289" t="str">
            <v>X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T3289">
            <v>0</v>
          </cell>
        </row>
        <row r="3290">
          <cell r="P3290" t="str">
            <v>4005</v>
          </cell>
          <cell r="X3290" t="str">
            <v>RENOVACIÓN</v>
          </cell>
          <cell r="AC3290" t="str">
            <v>X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T3290">
            <v>0</v>
          </cell>
        </row>
        <row r="3291">
          <cell r="P3291" t="str">
            <v>4005</v>
          </cell>
          <cell r="X3291" t="str">
            <v>RENOVACIÓN</v>
          </cell>
          <cell r="AC3291" t="str">
            <v>X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T3291">
            <v>0</v>
          </cell>
        </row>
        <row r="3292">
          <cell r="P3292" t="str">
            <v>9014</v>
          </cell>
          <cell r="X3292" t="str">
            <v>RENOVACIÓN</v>
          </cell>
          <cell r="AD3292" t="str">
            <v>X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T3292">
            <v>0</v>
          </cell>
        </row>
        <row r="3293">
          <cell r="P3293" t="str">
            <v>9014</v>
          </cell>
          <cell r="X3293" t="str">
            <v>RENOVACIÓN</v>
          </cell>
          <cell r="AD3293" t="str">
            <v>X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T3293">
            <v>0</v>
          </cell>
        </row>
        <row r="3294">
          <cell r="P3294" t="str">
            <v>0003</v>
          </cell>
          <cell r="X3294" t="str">
            <v>UPGRADE</v>
          </cell>
          <cell r="AA3294" t="str">
            <v>X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T3294">
            <v>0</v>
          </cell>
        </row>
        <row r="3295">
          <cell r="P3295" t="str">
            <v>0003</v>
          </cell>
          <cell r="X3295" t="str">
            <v>UPGRADE</v>
          </cell>
          <cell r="AA3295" t="str">
            <v>X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T3295">
            <v>0</v>
          </cell>
        </row>
        <row r="3296">
          <cell r="P3296" t="str">
            <v>0003</v>
          </cell>
          <cell r="X3296" t="str">
            <v>UPGRADE</v>
          </cell>
          <cell r="AA3296" t="str">
            <v>X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T3296">
            <v>0</v>
          </cell>
        </row>
        <row r="3297">
          <cell r="P3297" t="str">
            <v>0005</v>
          </cell>
          <cell r="X3297" t="str">
            <v>N/A</v>
          </cell>
          <cell r="AE3297" t="str">
            <v>X</v>
          </cell>
          <cell r="AM3297">
            <v>90688.507799999992</v>
          </cell>
          <cell r="AN3297">
            <v>24200</v>
          </cell>
          <cell r="AO3297">
            <v>0</v>
          </cell>
          <cell r="AP3297">
            <v>0</v>
          </cell>
          <cell r="AQ3297">
            <v>0</v>
          </cell>
          <cell r="AT3297">
            <v>90688.507799999992</v>
          </cell>
        </row>
        <row r="3298">
          <cell r="P3298" t="str">
            <v>4005</v>
          </cell>
          <cell r="X3298" t="str">
            <v>RENOVACIÓN</v>
          </cell>
          <cell r="AC3298" t="str">
            <v>X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T3298">
            <v>0</v>
          </cell>
        </row>
        <row r="3299">
          <cell r="P3299" t="str">
            <v>9013</v>
          </cell>
          <cell r="X3299" t="str">
            <v>RENOVACIÓN</v>
          </cell>
          <cell r="AD3299" t="str">
            <v>X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T3299">
            <v>0</v>
          </cell>
        </row>
        <row r="3300">
          <cell r="P3300" t="str">
            <v>0005</v>
          </cell>
          <cell r="X3300" t="str">
            <v>N/A</v>
          </cell>
          <cell r="AA3300" t="str">
            <v>X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T3300">
            <v>0</v>
          </cell>
        </row>
        <row r="3301">
          <cell r="P3301" t="str">
            <v>4071</v>
          </cell>
          <cell r="X3301" t="str">
            <v>UPGRADE</v>
          </cell>
          <cell r="AA3301" t="str">
            <v>X</v>
          </cell>
          <cell r="AB3301" t="str">
            <v>X</v>
          </cell>
          <cell r="AC3301" t="str">
            <v>X</v>
          </cell>
          <cell r="AD3301" t="str">
            <v>X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15000000</v>
          </cell>
          <cell r="AT3301">
            <v>0</v>
          </cell>
        </row>
        <row r="3302">
          <cell r="P3302" t="str">
            <v>0001</v>
          </cell>
          <cell r="X3302" t="str">
            <v>N/A</v>
          </cell>
          <cell r="AA3302" t="str">
            <v>X</v>
          </cell>
          <cell r="AB3302" t="str">
            <v>X</v>
          </cell>
          <cell r="AC3302" t="str">
            <v>X</v>
          </cell>
          <cell r="AD3302" t="str">
            <v>X</v>
          </cell>
          <cell r="AE3302" t="str">
            <v>X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T3302">
            <v>0</v>
          </cell>
        </row>
        <row r="3303">
          <cell r="P3303" t="str">
            <v>9012</v>
          </cell>
          <cell r="AA3303" t="str">
            <v>X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T3303">
            <v>0</v>
          </cell>
        </row>
        <row r="3304">
          <cell r="P3304" t="str">
            <v>0003</v>
          </cell>
          <cell r="X3304" t="str">
            <v>UPGRADE</v>
          </cell>
          <cell r="AA3304" t="str">
            <v>X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T3304">
            <v>0</v>
          </cell>
        </row>
        <row r="3305">
          <cell r="P3305" t="str">
            <v>9020</v>
          </cell>
          <cell r="X3305" t="str">
            <v>N/A</v>
          </cell>
          <cell r="AA3305" t="str">
            <v>X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T3305">
            <v>0</v>
          </cell>
        </row>
        <row r="3306">
          <cell r="P3306" t="str">
            <v>0003</v>
          </cell>
          <cell r="X3306" t="str">
            <v>UPGRADE</v>
          </cell>
          <cell r="AA3306" t="str">
            <v>X</v>
          </cell>
          <cell r="AB3306" t="str">
            <v>X</v>
          </cell>
          <cell r="AC3306" t="str">
            <v>X</v>
          </cell>
          <cell r="AD3306" t="str">
            <v>X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T3306">
            <v>0</v>
          </cell>
        </row>
        <row r="3307">
          <cell r="P3307" t="str">
            <v>3009</v>
          </cell>
          <cell r="X3307" t="str">
            <v>RENOVACIÓN</v>
          </cell>
          <cell r="AD3307" t="str">
            <v>X</v>
          </cell>
          <cell r="AM3307">
            <v>0</v>
          </cell>
          <cell r="AN3307">
            <v>223931.09722499998</v>
          </cell>
          <cell r="AO3307">
            <v>223931.09722499998</v>
          </cell>
          <cell r="AP3307">
            <v>223931.09722499998</v>
          </cell>
          <cell r="AQ3307">
            <v>223931.09722499998</v>
          </cell>
          <cell r="AT3307">
            <v>0</v>
          </cell>
        </row>
        <row r="3308">
          <cell r="P3308" t="str">
            <v>4075</v>
          </cell>
          <cell r="X3308" t="str">
            <v>UPGRADE</v>
          </cell>
          <cell r="AA3308" t="str">
            <v>X</v>
          </cell>
          <cell r="AT3308">
            <v>0</v>
          </cell>
        </row>
        <row r="3309">
          <cell r="P3309" t="str">
            <v>0003</v>
          </cell>
          <cell r="X3309" t="str">
            <v>UPGRADE</v>
          </cell>
          <cell r="AA3309" t="str">
            <v>X</v>
          </cell>
          <cell r="AB3309" t="str">
            <v>X</v>
          </cell>
          <cell r="AC3309" t="str">
            <v>X</v>
          </cell>
          <cell r="AD3309" t="str">
            <v>X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T3309">
            <v>0</v>
          </cell>
        </row>
        <row r="3310">
          <cell r="P3310" t="str">
            <v>9012</v>
          </cell>
          <cell r="X3310" t="str">
            <v>RENOVACIÓN</v>
          </cell>
          <cell r="AA3310" t="str">
            <v>X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T3310">
            <v>0</v>
          </cell>
        </row>
        <row r="3311">
          <cell r="P3311" t="str">
            <v>4002</v>
          </cell>
          <cell r="X3311" t="str">
            <v>RENOVACIÓN</v>
          </cell>
          <cell r="AD3311" t="str">
            <v>X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T3311">
            <v>0</v>
          </cell>
        </row>
        <row r="3312">
          <cell r="P3312" t="str">
            <v>0003</v>
          </cell>
          <cell r="X3312" t="str">
            <v>UPGRADE</v>
          </cell>
          <cell r="AA3312" t="str">
            <v>X</v>
          </cell>
          <cell r="AB3312" t="str">
            <v>X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T3312">
            <v>0</v>
          </cell>
        </row>
        <row r="3313">
          <cell r="P3313" t="str">
            <v>9013</v>
          </cell>
          <cell r="X3313" t="str">
            <v>RENOVACIÓN</v>
          </cell>
          <cell r="AD3313" t="str">
            <v>X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T3313">
            <v>0</v>
          </cell>
        </row>
        <row r="3314">
          <cell r="P3314" t="str">
            <v>9013</v>
          </cell>
          <cell r="X3314" t="str">
            <v>RENOVACIÓN</v>
          </cell>
          <cell r="AD3314" t="str">
            <v>X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T3314">
            <v>0</v>
          </cell>
        </row>
        <row r="3315">
          <cell r="P3315" t="str">
            <v>9013</v>
          </cell>
          <cell r="X3315" t="str">
            <v>RENOVACIÓN</v>
          </cell>
          <cell r="AD3315" t="str">
            <v>X</v>
          </cell>
          <cell r="AM3315">
            <v>0</v>
          </cell>
          <cell r="AN3315">
            <v>949850</v>
          </cell>
          <cell r="AO3315">
            <v>0</v>
          </cell>
          <cell r="AP3315">
            <v>0</v>
          </cell>
          <cell r="AQ3315">
            <v>0</v>
          </cell>
          <cell r="AT3315">
            <v>0</v>
          </cell>
        </row>
        <row r="3316">
          <cell r="P3316" t="str">
            <v>9013</v>
          </cell>
          <cell r="X3316" t="str">
            <v>RENOVACIÓN</v>
          </cell>
          <cell r="AD3316" t="str">
            <v>X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T3316">
            <v>0</v>
          </cell>
        </row>
        <row r="3317">
          <cell r="P3317" t="str">
            <v>3007</v>
          </cell>
          <cell r="X3317" t="str">
            <v>RENOVACIÓN</v>
          </cell>
          <cell r="AD3317" t="str">
            <v>X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T3317">
            <v>0</v>
          </cell>
        </row>
        <row r="3318">
          <cell r="P3318" t="str">
            <v>3007</v>
          </cell>
          <cell r="X3318" t="str">
            <v>RENOVACIÓN</v>
          </cell>
          <cell r="AD3318" t="str">
            <v>X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T3318">
            <v>0</v>
          </cell>
        </row>
        <row r="3319">
          <cell r="P3319" t="str">
            <v>0001</v>
          </cell>
          <cell r="AA3319" t="str">
            <v>X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T3319">
            <v>0</v>
          </cell>
        </row>
        <row r="3320">
          <cell r="P3320" t="str">
            <v>9012</v>
          </cell>
          <cell r="X3320" t="str">
            <v>RENOVACIÓN</v>
          </cell>
          <cell r="AA3320" t="str">
            <v>X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T3320">
            <v>0</v>
          </cell>
        </row>
        <row r="3321">
          <cell r="P3321" t="str">
            <v>4002</v>
          </cell>
          <cell r="X3321" t="str">
            <v>RENOVACIÓN</v>
          </cell>
          <cell r="AA3321" t="str">
            <v>X</v>
          </cell>
          <cell r="AM3321">
            <v>0</v>
          </cell>
          <cell r="AN3321">
            <v>10881.094399999998</v>
          </cell>
          <cell r="AO3321">
            <v>10881.094399999998</v>
          </cell>
          <cell r="AP3321">
            <v>10881.094399999998</v>
          </cell>
          <cell r="AQ3321">
            <v>10881.094399999998</v>
          </cell>
          <cell r="AT3321">
            <v>0</v>
          </cell>
        </row>
        <row r="3322">
          <cell r="P3322" t="str">
            <v>3004</v>
          </cell>
          <cell r="X3322" t="str">
            <v>RENOVACIÓN</v>
          </cell>
          <cell r="AA3322" t="str">
            <v>X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T3322">
            <v>0</v>
          </cell>
        </row>
        <row r="3323">
          <cell r="P3323" t="str">
            <v>9005</v>
          </cell>
          <cell r="X3323" t="str">
            <v>RENOVACIÓN</v>
          </cell>
          <cell r="AA3323" t="str">
            <v>X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T3323">
            <v>0</v>
          </cell>
        </row>
        <row r="3324">
          <cell r="P3324" t="str">
            <v>3008</v>
          </cell>
          <cell r="X3324" t="str">
            <v>RENOVACIÓN</v>
          </cell>
          <cell r="AA3324" t="str">
            <v>X</v>
          </cell>
          <cell r="AM3324">
            <v>1500000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T3324">
            <v>1500000</v>
          </cell>
        </row>
        <row r="3325">
          <cell r="P3325" t="str">
            <v>3032</v>
          </cell>
          <cell r="X3325" t="str">
            <v>RENOVACIÓN</v>
          </cell>
          <cell r="AA3325" t="str">
            <v>X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15391851.4</v>
          </cell>
          <cell r="AT3325">
            <v>0</v>
          </cell>
        </row>
        <row r="3326">
          <cell r="P3326" t="str">
            <v>9000</v>
          </cell>
          <cell r="X3326" t="str">
            <v>RENOVACIÓN</v>
          </cell>
          <cell r="AA3326" t="str">
            <v>X</v>
          </cell>
          <cell r="AM3326">
            <v>0</v>
          </cell>
          <cell r="AN3326">
            <v>5445000</v>
          </cell>
          <cell r="AO3326">
            <v>0</v>
          </cell>
          <cell r="AP3326">
            <v>0</v>
          </cell>
          <cell r="AQ3326">
            <v>0</v>
          </cell>
          <cell r="AT3326">
            <v>0</v>
          </cell>
        </row>
        <row r="3327">
          <cell r="P3327" t="str">
            <v>3004</v>
          </cell>
          <cell r="X3327" t="str">
            <v>RENOVACIÓN</v>
          </cell>
          <cell r="AA3327" t="str">
            <v>X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T3327">
            <v>0</v>
          </cell>
        </row>
        <row r="3328">
          <cell r="P3328" t="str">
            <v>3004</v>
          </cell>
          <cell r="X3328" t="str">
            <v>RENOVACIÓN</v>
          </cell>
          <cell r="AA3328" t="str">
            <v>X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T3328">
            <v>0</v>
          </cell>
        </row>
        <row r="3329">
          <cell r="P3329" t="str">
            <v>3004</v>
          </cell>
          <cell r="X3329" t="str">
            <v>RENOVACIÓN</v>
          </cell>
          <cell r="AA3329" t="str">
            <v>X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T3329">
            <v>0</v>
          </cell>
        </row>
        <row r="3330">
          <cell r="P3330" t="str">
            <v>4009</v>
          </cell>
          <cell r="X3330" t="str">
            <v>RENOVACIÓN</v>
          </cell>
          <cell r="AB3330" t="str">
            <v>X</v>
          </cell>
          <cell r="AM3330">
            <v>0</v>
          </cell>
          <cell r="AN3330">
            <v>0</v>
          </cell>
          <cell r="AO3330">
            <v>0</v>
          </cell>
          <cell r="AP3330">
            <v>40439.506800000003</v>
          </cell>
          <cell r="AQ3330">
            <v>40439.506800000003</v>
          </cell>
          <cell r="AT3330">
            <v>0</v>
          </cell>
        </row>
        <row r="3331">
          <cell r="P3331" t="str">
            <v>3004</v>
          </cell>
          <cell r="X3331" t="str">
            <v>RENOVACIÓN</v>
          </cell>
          <cell r="AA3331" t="str">
            <v>X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T3331">
            <v>0</v>
          </cell>
        </row>
        <row r="3332">
          <cell r="P3332" t="str">
            <v>3004</v>
          </cell>
          <cell r="X3332" t="str">
            <v>RENOVACIÓN</v>
          </cell>
          <cell r="AA3332" t="str">
            <v>X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T3332">
            <v>0</v>
          </cell>
        </row>
        <row r="3333">
          <cell r="P3333" t="str">
            <v>3004</v>
          </cell>
          <cell r="X3333" t="str">
            <v>RENOVACIÓN</v>
          </cell>
          <cell r="AA3333" t="str">
            <v>X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T3333">
            <v>0</v>
          </cell>
        </row>
        <row r="3334">
          <cell r="P3334" t="str">
            <v>9012</v>
          </cell>
          <cell r="X3334" t="str">
            <v>RENOVACIÓN</v>
          </cell>
          <cell r="AA3334" t="str">
            <v>X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T3334">
            <v>0</v>
          </cell>
        </row>
        <row r="3335">
          <cell r="P3335" t="str">
            <v>9012</v>
          </cell>
          <cell r="X3335" t="str">
            <v>RENOVACIÓN</v>
          </cell>
          <cell r="AA3335" t="str">
            <v>X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T3335">
            <v>0</v>
          </cell>
        </row>
        <row r="3336">
          <cell r="P3336" t="str">
            <v>9012</v>
          </cell>
          <cell r="X3336" t="str">
            <v>RENOVACIÓN</v>
          </cell>
          <cell r="AA3336" t="str">
            <v>X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T3336">
            <v>0</v>
          </cell>
        </row>
        <row r="3337">
          <cell r="P3337" t="str">
            <v>4002</v>
          </cell>
          <cell r="X3337" t="str">
            <v>RENOVACIÓN</v>
          </cell>
          <cell r="AA3337" t="str">
            <v>X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T3337">
            <v>0</v>
          </cell>
        </row>
        <row r="3338">
          <cell r="P3338" t="str">
            <v>3004</v>
          </cell>
          <cell r="X3338" t="str">
            <v>RENOVACIÓN</v>
          </cell>
          <cell r="AA3338" t="str">
            <v>X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T3338">
            <v>0</v>
          </cell>
        </row>
        <row r="3339">
          <cell r="P3339" t="str">
            <v>3008</v>
          </cell>
          <cell r="X3339" t="str">
            <v>RENOVACIÓN</v>
          </cell>
          <cell r="AA3339" t="str">
            <v>X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T3339">
            <v>0</v>
          </cell>
        </row>
        <row r="3340">
          <cell r="P3340" t="str">
            <v>3004</v>
          </cell>
          <cell r="X3340" t="str">
            <v>RENOVACIÓN</v>
          </cell>
          <cell r="AA3340" t="str">
            <v>X</v>
          </cell>
          <cell r="AM3340">
            <v>0</v>
          </cell>
          <cell r="AN3340">
            <v>183768.75</v>
          </cell>
          <cell r="AO3340">
            <v>183768.75</v>
          </cell>
          <cell r="AP3340">
            <v>183768.75</v>
          </cell>
          <cell r="AQ3340">
            <v>183768.75</v>
          </cell>
          <cell r="AT3340">
            <v>0</v>
          </cell>
        </row>
        <row r="3341">
          <cell r="P3341" t="str">
            <v>3004</v>
          </cell>
          <cell r="X3341" t="str">
            <v>RENOVACIÓN</v>
          </cell>
          <cell r="AA3341" t="str">
            <v>X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T3341">
            <v>0</v>
          </cell>
        </row>
        <row r="3342">
          <cell r="P3342" t="str">
            <v>3004</v>
          </cell>
          <cell r="X3342" t="str">
            <v>RENOVACIÓN</v>
          </cell>
          <cell r="AA3342" t="str">
            <v>X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T3342">
            <v>0</v>
          </cell>
        </row>
        <row r="3343">
          <cell r="P3343" t="str">
            <v>3004</v>
          </cell>
          <cell r="X3343" t="str">
            <v>RENOVACIÓN</v>
          </cell>
          <cell r="AA3343" t="str">
            <v>X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T3343">
            <v>0</v>
          </cell>
        </row>
        <row r="3344">
          <cell r="P3344" t="str">
            <v>3004</v>
          </cell>
          <cell r="X3344" t="str">
            <v>RENOVACIÓN</v>
          </cell>
          <cell r="AA3344" t="str">
            <v>X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T3344">
            <v>0</v>
          </cell>
        </row>
        <row r="3345">
          <cell r="P3345" t="str">
            <v>3008</v>
          </cell>
          <cell r="X3345" t="str">
            <v>RENOVACIÓN</v>
          </cell>
          <cell r="AA3345" t="str">
            <v>X</v>
          </cell>
          <cell r="AM3345">
            <v>239920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T3345">
            <v>239920</v>
          </cell>
        </row>
        <row r="3346">
          <cell r="P3346" t="str">
            <v>3008</v>
          </cell>
          <cell r="X3346" t="str">
            <v>RENOVACIÓN</v>
          </cell>
          <cell r="AA3346" t="str">
            <v>X</v>
          </cell>
          <cell r="AM3346">
            <v>132090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T3346">
            <v>132090</v>
          </cell>
        </row>
        <row r="3347">
          <cell r="P3347" t="str">
            <v>3008</v>
          </cell>
          <cell r="X3347" t="str">
            <v>RENOVACIÓN</v>
          </cell>
          <cell r="AA3347" t="str">
            <v>X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T3347">
            <v>0</v>
          </cell>
        </row>
        <row r="3348">
          <cell r="P3348" t="str">
            <v>4012</v>
          </cell>
          <cell r="X3348" t="str">
            <v>RENOVACIÓN</v>
          </cell>
          <cell r="AA3348" t="str">
            <v>X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T3348">
            <v>0</v>
          </cell>
        </row>
        <row r="3349">
          <cell r="P3349" t="str">
            <v>3004</v>
          </cell>
          <cell r="X3349" t="str">
            <v>RENOVACIÓN</v>
          </cell>
          <cell r="AA3349" t="str">
            <v>X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T3349">
            <v>0</v>
          </cell>
        </row>
        <row r="3350">
          <cell r="P3350" t="str">
            <v>3004</v>
          </cell>
          <cell r="X3350" t="str">
            <v>RENOVACIÓN</v>
          </cell>
          <cell r="AA3350" t="str">
            <v>X</v>
          </cell>
          <cell r="AM3350">
            <v>0</v>
          </cell>
          <cell r="AN3350">
            <v>30768.324675</v>
          </cell>
          <cell r="AO3350">
            <v>30768.324675</v>
          </cell>
          <cell r="AP3350">
            <v>30768.324675</v>
          </cell>
          <cell r="AQ3350">
            <v>30768.324675</v>
          </cell>
          <cell r="AT3350">
            <v>0</v>
          </cell>
        </row>
        <row r="3351">
          <cell r="P3351" t="str">
            <v>4002</v>
          </cell>
          <cell r="X3351" t="str">
            <v>RENOVACIÓN</v>
          </cell>
          <cell r="AA3351" t="str">
            <v>X</v>
          </cell>
          <cell r="AM3351">
            <v>0</v>
          </cell>
          <cell r="AN3351">
            <v>67326.578000000009</v>
          </cell>
          <cell r="AO3351">
            <v>67326.578000000009</v>
          </cell>
          <cell r="AP3351">
            <v>67326.578000000009</v>
          </cell>
          <cell r="AQ3351">
            <v>67326.578000000009</v>
          </cell>
          <cell r="AT3351">
            <v>0</v>
          </cell>
        </row>
        <row r="3352">
          <cell r="P3352" t="str">
            <v>3004</v>
          </cell>
          <cell r="X3352" t="str">
            <v>RENOVACIÓN</v>
          </cell>
          <cell r="AA3352" t="str">
            <v>X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T3352">
            <v>0</v>
          </cell>
        </row>
        <row r="3353">
          <cell r="P3353" t="str">
            <v>3008</v>
          </cell>
          <cell r="X3353" t="str">
            <v>RENOVACIÓN</v>
          </cell>
          <cell r="AA3353" t="str">
            <v>X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T3353">
            <v>0</v>
          </cell>
        </row>
        <row r="3354">
          <cell r="P3354" t="str">
            <v>3004</v>
          </cell>
          <cell r="X3354" t="str">
            <v>RENOVACIÓN</v>
          </cell>
          <cell r="AA3354" t="str">
            <v>X</v>
          </cell>
          <cell r="AM3354">
            <v>0</v>
          </cell>
          <cell r="AN3354">
            <v>19523.389325</v>
          </cell>
          <cell r="AO3354">
            <v>19523.389325</v>
          </cell>
          <cell r="AP3354">
            <v>19523.389325</v>
          </cell>
          <cell r="AQ3354">
            <v>19523.389325</v>
          </cell>
          <cell r="AT3354">
            <v>0</v>
          </cell>
        </row>
        <row r="3355">
          <cell r="P3355" t="str">
            <v>3008</v>
          </cell>
          <cell r="X3355" t="str">
            <v>RENOVACIÓN</v>
          </cell>
          <cell r="AA3355" t="str">
            <v>X</v>
          </cell>
          <cell r="AM3355">
            <v>500000</v>
          </cell>
          <cell r="AN3355">
            <v>631000</v>
          </cell>
          <cell r="AO3355">
            <v>0</v>
          </cell>
          <cell r="AP3355">
            <v>0</v>
          </cell>
          <cell r="AQ3355">
            <v>0</v>
          </cell>
          <cell r="AT3355">
            <v>500000</v>
          </cell>
        </row>
        <row r="3356">
          <cell r="P3356" t="str">
            <v>3021</v>
          </cell>
          <cell r="X3356" t="str">
            <v>RENOVACIÓN</v>
          </cell>
          <cell r="AA3356" t="str">
            <v>X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T3356">
            <v>0</v>
          </cell>
        </row>
        <row r="3357">
          <cell r="P3357" t="str">
            <v>3021</v>
          </cell>
          <cell r="X3357" t="str">
            <v>RENOVACIÓN</v>
          </cell>
          <cell r="AA3357" t="str">
            <v>X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T3357">
            <v>0</v>
          </cell>
        </row>
        <row r="3358">
          <cell r="P3358" t="str">
            <v>3021</v>
          </cell>
          <cell r="X3358" t="str">
            <v>RENOVACIÓN</v>
          </cell>
          <cell r="AA3358" t="str">
            <v>X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T3358">
            <v>0</v>
          </cell>
        </row>
        <row r="3359">
          <cell r="P3359" t="str">
            <v>3021</v>
          </cell>
          <cell r="X3359" t="str">
            <v>RENOVACIÓN</v>
          </cell>
          <cell r="AA3359" t="str">
            <v>X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T3359">
            <v>0</v>
          </cell>
        </row>
        <row r="3360">
          <cell r="P3360" t="str">
            <v>3021</v>
          </cell>
          <cell r="X3360" t="str">
            <v>RENOVACIÓN</v>
          </cell>
          <cell r="AA3360" t="str">
            <v>X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T3360">
            <v>0</v>
          </cell>
        </row>
        <row r="3361">
          <cell r="P3361" t="str">
            <v>3021</v>
          </cell>
          <cell r="X3361" t="str">
            <v>RENOVACIÓN</v>
          </cell>
          <cell r="AA3361" t="str">
            <v>X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T3361">
            <v>0</v>
          </cell>
        </row>
        <row r="3362">
          <cell r="P3362" t="str">
            <v>3021</v>
          </cell>
          <cell r="X3362" t="str">
            <v>RENOVACIÓN</v>
          </cell>
          <cell r="AA3362" t="str">
            <v>X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T3362">
            <v>0</v>
          </cell>
        </row>
        <row r="3363">
          <cell r="P3363" t="str">
            <v>9012</v>
          </cell>
          <cell r="X3363" t="str">
            <v>RENOVACIÓN</v>
          </cell>
          <cell r="AA3363" t="str">
            <v>X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T3363">
            <v>0</v>
          </cell>
        </row>
        <row r="3364">
          <cell r="P3364" t="str">
            <v>4002</v>
          </cell>
          <cell r="X3364" t="str">
            <v>RENOVACIÓN</v>
          </cell>
          <cell r="AC3364" t="str">
            <v>X</v>
          </cell>
          <cell r="AM3364">
            <v>0</v>
          </cell>
          <cell r="AN3364">
            <v>771521.20732499997</v>
          </cell>
          <cell r="AO3364">
            <v>771521.20732499997</v>
          </cell>
          <cell r="AP3364">
            <v>771521.20732499997</v>
          </cell>
          <cell r="AQ3364">
            <v>771521.20732499997</v>
          </cell>
          <cell r="AT3364">
            <v>0</v>
          </cell>
        </row>
        <row r="3365">
          <cell r="P3365" t="str">
            <v>3004</v>
          </cell>
          <cell r="X3365" t="str">
            <v>RENOVACIÓN</v>
          </cell>
          <cell r="AA3365" t="str">
            <v>X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T3365">
            <v>0</v>
          </cell>
        </row>
        <row r="3366">
          <cell r="P3366" t="str">
            <v>4005</v>
          </cell>
          <cell r="X3366" t="str">
            <v>RENOVACIÓN</v>
          </cell>
          <cell r="AC3366" t="str">
            <v>X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T3366">
            <v>0</v>
          </cell>
        </row>
        <row r="3367">
          <cell r="P3367" t="str">
            <v>9012</v>
          </cell>
          <cell r="X3367" t="str">
            <v>RENOVACIÓN</v>
          </cell>
          <cell r="AA3367" t="str">
            <v>X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T3367">
            <v>0</v>
          </cell>
        </row>
        <row r="3368">
          <cell r="P3368" t="str">
            <v>3032</v>
          </cell>
          <cell r="X3368" t="str">
            <v>RENOVACIÓN</v>
          </cell>
          <cell r="AA3368" t="str">
            <v>X</v>
          </cell>
          <cell r="AM3368">
            <v>0</v>
          </cell>
          <cell r="AN3368">
            <v>0</v>
          </cell>
          <cell r="AO3368">
            <v>788344.64500000002</v>
          </cell>
          <cell r="AP3368">
            <v>0</v>
          </cell>
          <cell r="AQ3368">
            <v>0</v>
          </cell>
          <cell r="AT3368">
            <v>0</v>
          </cell>
        </row>
        <row r="3369">
          <cell r="P3369" t="str">
            <v>4002</v>
          </cell>
          <cell r="X3369" t="str">
            <v>RENOVACIÓN</v>
          </cell>
          <cell r="AA3369" t="str">
            <v>X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T3369">
            <v>0</v>
          </cell>
        </row>
        <row r="3370">
          <cell r="P3370" t="str">
            <v>4002</v>
          </cell>
          <cell r="X3370" t="str">
            <v>RENOVACIÓN</v>
          </cell>
          <cell r="AA3370" t="str">
            <v>X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T3370">
            <v>0</v>
          </cell>
        </row>
        <row r="3371">
          <cell r="P3371" t="str">
            <v>3004</v>
          </cell>
          <cell r="X3371" t="str">
            <v>RENOVACIÓN</v>
          </cell>
          <cell r="AA3371" t="str">
            <v>X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T3371">
            <v>0</v>
          </cell>
        </row>
        <row r="3372">
          <cell r="P3372" t="str">
            <v>3004</v>
          </cell>
          <cell r="X3372" t="str">
            <v>RENOVACIÓN</v>
          </cell>
          <cell r="AA3372" t="str">
            <v>X</v>
          </cell>
          <cell r="AM3372">
            <v>0</v>
          </cell>
          <cell r="AN3372">
            <v>124301.965975</v>
          </cell>
          <cell r="AO3372">
            <v>124301.965975</v>
          </cell>
          <cell r="AP3372">
            <v>124301.965975</v>
          </cell>
          <cell r="AQ3372">
            <v>124301.965975</v>
          </cell>
          <cell r="AT3372">
            <v>0</v>
          </cell>
        </row>
        <row r="3373">
          <cell r="P3373" t="str">
            <v>3009</v>
          </cell>
          <cell r="X3373" t="str">
            <v>RENOVACIÓN</v>
          </cell>
          <cell r="AA3373" t="str">
            <v>X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T3373">
            <v>0</v>
          </cell>
        </row>
        <row r="3374">
          <cell r="P3374" t="str">
            <v>3021</v>
          </cell>
          <cell r="X3374" t="str">
            <v>RENOVACIÓN</v>
          </cell>
          <cell r="AA3374" t="str">
            <v>X</v>
          </cell>
          <cell r="AM3374">
            <v>0</v>
          </cell>
          <cell r="AN3374">
            <v>15733.378924999999</v>
          </cell>
          <cell r="AO3374">
            <v>15733.378924999999</v>
          </cell>
          <cell r="AP3374">
            <v>15733.378924999999</v>
          </cell>
          <cell r="AQ3374">
            <v>15733.378924999999</v>
          </cell>
          <cell r="AT3374">
            <v>0</v>
          </cell>
        </row>
        <row r="3375">
          <cell r="P3375" t="str">
            <v>4063</v>
          </cell>
          <cell r="X3375" t="str">
            <v>RENOVACIÓN</v>
          </cell>
          <cell r="AA3375" t="str">
            <v>X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T3375">
            <v>0</v>
          </cell>
        </row>
        <row r="3376">
          <cell r="P3376" t="str">
            <v>9012</v>
          </cell>
          <cell r="X3376" t="str">
            <v>RENOVACIÓN</v>
          </cell>
          <cell r="AA3376" t="str">
            <v>X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T3376">
            <v>0</v>
          </cell>
        </row>
        <row r="3377">
          <cell r="P3377" t="str">
            <v>4002</v>
          </cell>
          <cell r="X3377" t="str">
            <v>RENOVACIÓN</v>
          </cell>
          <cell r="AA3377" t="str">
            <v>X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T3377">
            <v>0</v>
          </cell>
        </row>
        <row r="3378">
          <cell r="P3378" t="str">
            <v>3004</v>
          </cell>
          <cell r="X3378" t="str">
            <v>RENOVACIÓN</v>
          </cell>
          <cell r="AA3378" t="str">
            <v>X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T3378">
            <v>0</v>
          </cell>
        </row>
        <row r="3379">
          <cell r="P3379" t="str">
            <v>3004</v>
          </cell>
          <cell r="X3379" t="str">
            <v>RENOVACIÓN</v>
          </cell>
          <cell r="AA3379" t="str">
            <v>X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T3379">
            <v>0</v>
          </cell>
        </row>
        <row r="3380">
          <cell r="P3380" t="str">
            <v>3004</v>
          </cell>
          <cell r="X3380" t="str">
            <v>RENOVACIÓN</v>
          </cell>
          <cell r="AA3380" t="str">
            <v>X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T3380">
            <v>0</v>
          </cell>
        </row>
        <row r="3381">
          <cell r="P3381" t="str">
            <v>4002</v>
          </cell>
          <cell r="X3381" t="str">
            <v>RENOVACIÓN</v>
          </cell>
          <cell r="AA3381" t="str">
            <v>X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T3381">
            <v>0</v>
          </cell>
        </row>
        <row r="3382">
          <cell r="P3382" t="str">
            <v>4002</v>
          </cell>
          <cell r="X3382" t="str">
            <v>RENOVACIÓN</v>
          </cell>
          <cell r="AA3382" t="str">
            <v>X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T3382">
            <v>0</v>
          </cell>
        </row>
        <row r="3383">
          <cell r="P3383" t="str">
            <v>4002</v>
          </cell>
          <cell r="X3383" t="str">
            <v>RENOVACIÓN</v>
          </cell>
          <cell r="AA3383" t="str">
            <v>X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T3383">
            <v>0</v>
          </cell>
        </row>
        <row r="3384">
          <cell r="P3384" t="str">
            <v>4002</v>
          </cell>
          <cell r="X3384" t="str">
            <v>RENOVACIÓN</v>
          </cell>
          <cell r="AA3384" t="str">
            <v>X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T3384">
            <v>0</v>
          </cell>
        </row>
        <row r="3385">
          <cell r="P3385" t="str">
            <v>4002</v>
          </cell>
          <cell r="X3385" t="str">
            <v>RENOVACIÓN</v>
          </cell>
          <cell r="AA3385" t="str">
            <v>X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T3385">
            <v>0</v>
          </cell>
        </row>
        <row r="3386">
          <cell r="P3386" t="str">
            <v>4002</v>
          </cell>
          <cell r="X3386" t="str">
            <v>RENOVACIÓN</v>
          </cell>
          <cell r="AA3386" t="str">
            <v>X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T3386">
            <v>0</v>
          </cell>
        </row>
        <row r="3387">
          <cell r="P3387" t="str">
            <v>4002</v>
          </cell>
          <cell r="X3387" t="str">
            <v>RENOVACIÓN</v>
          </cell>
          <cell r="AA3387" t="str">
            <v>X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T3387">
            <v>0</v>
          </cell>
        </row>
        <row r="3388">
          <cell r="P3388" t="str">
            <v>3004</v>
          </cell>
          <cell r="X3388" t="str">
            <v>RENOVACIÓN</v>
          </cell>
          <cell r="AA3388" t="str">
            <v>X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T3388">
            <v>0</v>
          </cell>
        </row>
        <row r="3389">
          <cell r="P3389" t="str">
            <v>4012</v>
          </cell>
          <cell r="X3389" t="str">
            <v>RENOVACIÓN</v>
          </cell>
          <cell r="AA3389" t="str">
            <v>X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T3389">
            <v>0</v>
          </cell>
        </row>
        <row r="3390">
          <cell r="P3390" t="str">
            <v>4012</v>
          </cell>
          <cell r="X3390" t="str">
            <v>RENOVACIÓN</v>
          </cell>
          <cell r="AA3390" t="str">
            <v>X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T3390">
            <v>0</v>
          </cell>
        </row>
        <row r="3391">
          <cell r="P3391" t="str">
            <v>4012</v>
          </cell>
          <cell r="X3391" t="str">
            <v>RENOVACIÓN</v>
          </cell>
          <cell r="AA3391" t="str">
            <v>X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T3391">
            <v>0</v>
          </cell>
        </row>
        <row r="3392">
          <cell r="P3392" t="str">
            <v>4012</v>
          </cell>
          <cell r="X3392" t="str">
            <v>RENOVACIÓN</v>
          </cell>
          <cell r="AA3392" t="str">
            <v>X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T3392">
            <v>0</v>
          </cell>
        </row>
        <row r="3393">
          <cell r="P3393" t="str">
            <v>4012</v>
          </cell>
          <cell r="X3393" t="str">
            <v>RENOVACIÓN</v>
          </cell>
          <cell r="AA3393" t="str">
            <v>X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T3393">
            <v>0</v>
          </cell>
        </row>
        <row r="3394">
          <cell r="P3394" t="str">
            <v>4002</v>
          </cell>
          <cell r="X3394" t="str">
            <v>RENOVACIÓN</v>
          </cell>
          <cell r="AA3394" t="str">
            <v>X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T3394">
            <v>0</v>
          </cell>
        </row>
        <row r="3395">
          <cell r="P3395" t="str">
            <v>4012</v>
          </cell>
          <cell r="X3395" t="str">
            <v>RENOVACIÓN</v>
          </cell>
          <cell r="AA3395" t="str">
            <v>X</v>
          </cell>
          <cell r="AM3395">
            <v>0</v>
          </cell>
          <cell r="AN3395">
            <v>16220.470475</v>
          </cell>
          <cell r="AO3395">
            <v>16220.470475</v>
          </cell>
          <cell r="AP3395">
            <v>16220.470475</v>
          </cell>
          <cell r="AQ3395">
            <v>16220.470475</v>
          </cell>
          <cell r="AT3395">
            <v>0</v>
          </cell>
        </row>
        <row r="3396">
          <cell r="P3396" t="str">
            <v>3004</v>
          </cell>
          <cell r="X3396" t="str">
            <v>RENOVACIÓN</v>
          </cell>
          <cell r="AA3396" t="str">
            <v>X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T3396">
            <v>0</v>
          </cell>
        </row>
        <row r="3397">
          <cell r="P3397" t="str">
            <v>3004</v>
          </cell>
          <cell r="X3397" t="str">
            <v>RENOVACIÓN</v>
          </cell>
          <cell r="AA3397" t="str">
            <v>X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T3397">
            <v>0</v>
          </cell>
        </row>
        <row r="3398">
          <cell r="P3398" t="str">
            <v>4002</v>
          </cell>
          <cell r="X3398" t="str">
            <v>RENOVACIÓN</v>
          </cell>
          <cell r="AA3398" t="str">
            <v>X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T3398">
            <v>0</v>
          </cell>
        </row>
        <row r="3399">
          <cell r="P3399" t="str">
            <v>4002</v>
          </cell>
          <cell r="X3399" t="str">
            <v>RENOVACIÓN</v>
          </cell>
          <cell r="AA3399" t="str">
            <v>X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T3399">
            <v>0</v>
          </cell>
        </row>
        <row r="3400">
          <cell r="P3400" t="str">
            <v>4002</v>
          </cell>
          <cell r="X3400" t="str">
            <v>RENOVACIÓN</v>
          </cell>
          <cell r="AA3400" t="str">
            <v>X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T3400">
            <v>0</v>
          </cell>
        </row>
        <row r="3401">
          <cell r="P3401" t="str">
            <v>4002</v>
          </cell>
          <cell r="X3401" t="str">
            <v>RENOVACIÓN</v>
          </cell>
          <cell r="AA3401" t="str">
            <v>X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T3401">
            <v>0</v>
          </cell>
        </row>
        <row r="3402">
          <cell r="P3402" t="str">
            <v>4002</v>
          </cell>
          <cell r="X3402" t="str">
            <v>RENOVACIÓN</v>
          </cell>
          <cell r="AA3402" t="str">
            <v>X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T3402">
            <v>0</v>
          </cell>
        </row>
        <row r="3403">
          <cell r="P3403" t="str">
            <v>3004</v>
          </cell>
          <cell r="X3403" t="str">
            <v>RENOVACIÓN</v>
          </cell>
          <cell r="AA3403" t="str">
            <v>X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T3403">
            <v>0</v>
          </cell>
        </row>
        <row r="3404">
          <cell r="P3404" t="str">
            <v>9012</v>
          </cell>
          <cell r="X3404" t="str">
            <v>RENOVACIÓN</v>
          </cell>
          <cell r="AA3404" t="str">
            <v>X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T3404">
            <v>0</v>
          </cell>
        </row>
        <row r="3405">
          <cell r="P3405" t="str">
            <v>4009</v>
          </cell>
          <cell r="X3405" t="str">
            <v>RENOVACIÓN</v>
          </cell>
          <cell r="AB3405" t="str">
            <v>X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T3405">
            <v>0</v>
          </cell>
        </row>
        <row r="3406">
          <cell r="P3406" t="str">
            <v>4006</v>
          </cell>
          <cell r="X3406" t="str">
            <v>RENOVACIÓN</v>
          </cell>
          <cell r="AA3406" t="str">
            <v>X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T3406">
            <v>0</v>
          </cell>
        </row>
        <row r="3407">
          <cell r="P3407" t="str">
            <v>3004</v>
          </cell>
          <cell r="X3407" t="str">
            <v>RENOVACIÓN</v>
          </cell>
          <cell r="AA3407" t="str">
            <v>X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T3407">
            <v>0</v>
          </cell>
        </row>
        <row r="3408">
          <cell r="P3408" t="str">
            <v>3004</v>
          </cell>
          <cell r="X3408" t="str">
            <v>RENOVACIÓN</v>
          </cell>
          <cell r="AA3408" t="str">
            <v>X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T3408">
            <v>0</v>
          </cell>
        </row>
        <row r="3409">
          <cell r="P3409" t="str">
            <v>3004</v>
          </cell>
          <cell r="X3409" t="str">
            <v>RENOVACIÓN</v>
          </cell>
          <cell r="AA3409" t="str">
            <v>X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T3409">
            <v>0</v>
          </cell>
        </row>
        <row r="3410">
          <cell r="P3410" t="str">
            <v>3004</v>
          </cell>
          <cell r="X3410" t="str">
            <v>RENOVACIÓN</v>
          </cell>
          <cell r="AA3410" t="str">
            <v>X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T3410">
            <v>0</v>
          </cell>
        </row>
        <row r="3411">
          <cell r="P3411" t="str">
            <v>3007</v>
          </cell>
          <cell r="X3411" t="str">
            <v>RENOVACIÓN</v>
          </cell>
          <cell r="AA3411" t="str">
            <v>X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T3411">
            <v>0</v>
          </cell>
        </row>
        <row r="3412">
          <cell r="P3412" t="str">
            <v>3004</v>
          </cell>
          <cell r="X3412" t="str">
            <v>RENOVACIÓN</v>
          </cell>
          <cell r="AA3412" t="str">
            <v>X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T3412">
            <v>0</v>
          </cell>
        </row>
        <row r="3413">
          <cell r="P3413" t="str">
            <v>3004</v>
          </cell>
          <cell r="X3413" t="str">
            <v>RENOVACIÓN</v>
          </cell>
          <cell r="AA3413" t="str">
            <v>X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T3413">
            <v>0</v>
          </cell>
        </row>
        <row r="3414">
          <cell r="P3414" t="str">
            <v>3008</v>
          </cell>
          <cell r="X3414" t="str">
            <v>RENOVACIÓN</v>
          </cell>
          <cell r="AA3414" t="str">
            <v>X</v>
          </cell>
          <cell r="AM3414">
            <v>37.945599999999999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T3414">
            <v>37.945599999999999</v>
          </cell>
        </row>
        <row r="3415">
          <cell r="P3415" t="str">
            <v>3004</v>
          </cell>
          <cell r="X3415" t="str">
            <v>RENOVACIÓN</v>
          </cell>
          <cell r="AA3415" t="str">
            <v>X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T3415">
            <v>0</v>
          </cell>
        </row>
        <row r="3416">
          <cell r="P3416" t="str">
            <v>3004</v>
          </cell>
          <cell r="X3416" t="str">
            <v>RENOVACIÓN</v>
          </cell>
          <cell r="AA3416" t="str">
            <v>X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T3416">
            <v>0</v>
          </cell>
        </row>
        <row r="3417">
          <cell r="P3417" t="str">
            <v>3004</v>
          </cell>
          <cell r="X3417" t="str">
            <v>RENOVACIÓN</v>
          </cell>
          <cell r="AA3417" t="str">
            <v>X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T3417">
            <v>0</v>
          </cell>
        </row>
        <row r="3418">
          <cell r="P3418" t="str">
            <v>3008</v>
          </cell>
          <cell r="X3418" t="str">
            <v>RENOVACIÓN</v>
          </cell>
          <cell r="AA3418" t="str">
            <v>X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T3418">
            <v>0</v>
          </cell>
        </row>
        <row r="3419">
          <cell r="P3419" t="str">
            <v>3004</v>
          </cell>
          <cell r="X3419" t="str">
            <v>RENOVACIÓN</v>
          </cell>
          <cell r="AA3419" t="str">
            <v>X</v>
          </cell>
          <cell r="AM3419">
            <v>0</v>
          </cell>
          <cell r="AN3419">
            <v>465850</v>
          </cell>
          <cell r="AO3419">
            <v>0</v>
          </cell>
          <cell r="AP3419">
            <v>0</v>
          </cell>
          <cell r="AQ3419">
            <v>0</v>
          </cell>
          <cell r="AT3419">
            <v>0</v>
          </cell>
        </row>
        <row r="3420">
          <cell r="P3420" t="str">
            <v>3004</v>
          </cell>
          <cell r="X3420" t="str">
            <v>RENOVACIÓN</v>
          </cell>
          <cell r="AA3420" t="str">
            <v>X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T3420">
            <v>0</v>
          </cell>
        </row>
        <row r="3421">
          <cell r="P3421" t="str">
            <v>3004</v>
          </cell>
          <cell r="X3421" t="str">
            <v>RENOVACIÓN</v>
          </cell>
          <cell r="AA3421" t="str">
            <v>X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T3421">
            <v>0</v>
          </cell>
        </row>
        <row r="3422">
          <cell r="P3422" t="str">
            <v>3004</v>
          </cell>
          <cell r="X3422" t="str">
            <v>RENOVACIÓN</v>
          </cell>
          <cell r="AA3422" t="str">
            <v>X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T3422">
            <v>0</v>
          </cell>
        </row>
        <row r="3423">
          <cell r="P3423" t="str">
            <v>3004</v>
          </cell>
          <cell r="X3423" t="str">
            <v>RENOVACIÓN</v>
          </cell>
          <cell r="AA3423" t="str">
            <v>X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T3423">
            <v>0</v>
          </cell>
        </row>
        <row r="3424">
          <cell r="P3424" t="str">
            <v>3004</v>
          </cell>
          <cell r="X3424" t="str">
            <v>RENOVACIÓN</v>
          </cell>
          <cell r="AA3424" t="str">
            <v>X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T3424">
            <v>0</v>
          </cell>
        </row>
        <row r="3425">
          <cell r="P3425" t="str">
            <v>3004</v>
          </cell>
          <cell r="X3425" t="str">
            <v>RENOVACIÓN</v>
          </cell>
          <cell r="AA3425" t="str">
            <v>X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T3425">
            <v>0</v>
          </cell>
        </row>
        <row r="3426">
          <cell r="P3426" t="str">
            <v>3004</v>
          </cell>
          <cell r="X3426" t="str">
            <v>RENOVACIÓN</v>
          </cell>
          <cell r="AA3426" t="str">
            <v>X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T3426">
            <v>0</v>
          </cell>
        </row>
        <row r="3427">
          <cell r="P3427" t="str">
            <v>3008</v>
          </cell>
          <cell r="X3427" t="str">
            <v>RENOVACIÓN</v>
          </cell>
          <cell r="AA3427" t="str">
            <v>X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T3427">
            <v>0</v>
          </cell>
        </row>
        <row r="3428">
          <cell r="P3428" t="str">
            <v>3004</v>
          </cell>
          <cell r="X3428" t="str">
            <v>RENOVACIÓN</v>
          </cell>
          <cell r="AA3428" t="str">
            <v>X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T3428">
            <v>0</v>
          </cell>
        </row>
        <row r="3429">
          <cell r="P3429" t="str">
            <v>3004</v>
          </cell>
          <cell r="X3429" t="str">
            <v>RENOVACIÓN</v>
          </cell>
          <cell r="AA3429" t="str">
            <v>X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T3429">
            <v>0</v>
          </cell>
        </row>
        <row r="3430">
          <cell r="P3430" t="str">
            <v>3004</v>
          </cell>
          <cell r="X3430" t="str">
            <v>RENOVACIÓN</v>
          </cell>
          <cell r="AA3430" t="str">
            <v>X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T3430">
            <v>0</v>
          </cell>
        </row>
        <row r="3431">
          <cell r="P3431" t="str">
            <v>3004</v>
          </cell>
          <cell r="X3431" t="str">
            <v>RENOVACIÓN</v>
          </cell>
          <cell r="AA3431" t="str">
            <v>X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T3431">
            <v>0</v>
          </cell>
        </row>
        <row r="3432">
          <cell r="P3432" t="str">
            <v>3004</v>
          </cell>
          <cell r="X3432" t="str">
            <v>RENOVACIÓN</v>
          </cell>
          <cell r="AA3432" t="str">
            <v>X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T3432">
            <v>0</v>
          </cell>
        </row>
        <row r="3433">
          <cell r="P3433" t="str">
            <v>3004</v>
          </cell>
          <cell r="X3433" t="str">
            <v>RENOVACIÓN</v>
          </cell>
          <cell r="AA3433" t="str">
            <v>X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T3433">
            <v>0</v>
          </cell>
        </row>
        <row r="3434">
          <cell r="P3434" t="str">
            <v>0003</v>
          </cell>
          <cell r="X3434" t="str">
            <v>RENOVACIÓN</v>
          </cell>
          <cell r="AA3434" t="str">
            <v>X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T3434">
            <v>0</v>
          </cell>
        </row>
        <row r="3435">
          <cell r="P3435" t="str">
            <v>9012</v>
          </cell>
          <cell r="X3435" t="str">
            <v>RENOVACIÓN</v>
          </cell>
          <cell r="AA3435" t="str">
            <v>X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T3435">
            <v>0</v>
          </cell>
        </row>
        <row r="3436">
          <cell r="P3436" t="str">
            <v>9092</v>
          </cell>
          <cell r="X3436" t="str">
            <v>UPGRADE</v>
          </cell>
          <cell r="AA3436" t="str">
            <v>X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T3436">
            <v>0</v>
          </cell>
        </row>
        <row r="3437">
          <cell r="P3437" t="str">
            <v>0001</v>
          </cell>
          <cell r="AA3437" t="str">
            <v>X</v>
          </cell>
          <cell r="AB3437" t="str">
            <v>X</v>
          </cell>
          <cell r="AC3437" t="str">
            <v>X</v>
          </cell>
          <cell r="AD3437" t="str">
            <v>X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T3437">
            <v>0</v>
          </cell>
        </row>
        <row r="3438">
          <cell r="P3438" t="str">
            <v>0003</v>
          </cell>
          <cell r="X3438" t="str">
            <v>UPGRADE</v>
          </cell>
          <cell r="AA3438" t="str">
            <v>X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T3438">
            <v>0</v>
          </cell>
        </row>
        <row r="3439">
          <cell r="P3439" t="str">
            <v>0010</v>
          </cell>
          <cell r="X3439" t="str">
            <v>N/A</v>
          </cell>
          <cell r="AE3439" t="str">
            <v>X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T3439">
            <v>0</v>
          </cell>
        </row>
        <row r="3440">
          <cell r="P3440" t="str">
            <v>4065</v>
          </cell>
          <cell r="X3440" t="str">
            <v>UPGRADE</v>
          </cell>
          <cell r="AA3440" t="str">
            <v>X</v>
          </cell>
          <cell r="AB3440" t="str">
            <v>X</v>
          </cell>
          <cell r="AC3440" t="str">
            <v>X</v>
          </cell>
          <cell r="AD3440" t="str">
            <v>X</v>
          </cell>
          <cell r="AM3440">
            <v>14431251.9333333</v>
          </cell>
          <cell r="AN3440">
            <v>14502333.333333317</v>
          </cell>
          <cell r="AO3440">
            <v>14488000.000000043</v>
          </cell>
          <cell r="AP3440">
            <v>0</v>
          </cell>
          <cell r="AQ3440">
            <v>0</v>
          </cell>
          <cell r="AT3440">
            <v>3607812.983333325</v>
          </cell>
        </row>
        <row r="3441">
          <cell r="P3441" t="str">
            <v>0003</v>
          </cell>
          <cell r="X3441" t="str">
            <v>UPGRADE</v>
          </cell>
          <cell r="AA3441" t="str">
            <v>X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T3441">
            <v>0</v>
          </cell>
        </row>
        <row r="3442">
          <cell r="P3442" t="str">
            <v>0005</v>
          </cell>
          <cell r="X3442" t="str">
            <v>N/A</v>
          </cell>
          <cell r="AA3442" t="str">
            <v>X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T3442">
            <v>0</v>
          </cell>
        </row>
        <row r="3443">
          <cell r="P3443" t="str">
            <v>0005</v>
          </cell>
          <cell r="X3443" t="str">
            <v>N/A</v>
          </cell>
          <cell r="AA3443" t="str">
            <v>X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T3443">
            <v>0</v>
          </cell>
        </row>
        <row r="3444">
          <cell r="P3444" t="str">
            <v>3007</v>
          </cell>
          <cell r="X3444" t="str">
            <v>RENOVACIÓN</v>
          </cell>
          <cell r="AD3444" t="str">
            <v>X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T3444">
            <v>0</v>
          </cell>
        </row>
        <row r="3445">
          <cell r="P3445" t="str">
            <v>9013</v>
          </cell>
          <cell r="X3445" t="str">
            <v>N/A</v>
          </cell>
          <cell r="AE3445" t="str">
            <v>X</v>
          </cell>
          <cell r="AM3445">
            <v>93400</v>
          </cell>
          <cell r="AN3445">
            <v>19614</v>
          </cell>
          <cell r="AO3445">
            <v>0</v>
          </cell>
          <cell r="AP3445">
            <v>0</v>
          </cell>
          <cell r="AQ3445">
            <v>0</v>
          </cell>
          <cell r="AT3445">
            <v>93400</v>
          </cell>
        </row>
        <row r="3446">
          <cell r="P3446" t="str">
            <v>0003</v>
          </cell>
          <cell r="X3446" t="str">
            <v>UPGRADE</v>
          </cell>
          <cell r="AA3446" t="str">
            <v>X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T3446">
            <v>0</v>
          </cell>
        </row>
        <row r="3447">
          <cell r="P3447" t="str">
            <v>2010</v>
          </cell>
          <cell r="X3447" t="str">
            <v>UPGRADE</v>
          </cell>
          <cell r="AE3447" t="str">
            <v>X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T3447">
            <v>0</v>
          </cell>
        </row>
        <row r="3448">
          <cell r="P3448" t="str">
            <v>4009</v>
          </cell>
          <cell r="X3448" t="str">
            <v>UPGRADE</v>
          </cell>
          <cell r="AA3448" t="str">
            <v>X</v>
          </cell>
          <cell r="AB3448" t="str">
            <v>X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T3448">
            <v>0</v>
          </cell>
        </row>
        <row r="3449">
          <cell r="P3449" t="str">
            <v>4060</v>
          </cell>
          <cell r="X3449" t="str">
            <v>UPGRADE</v>
          </cell>
          <cell r="AA3449" t="str">
            <v>X</v>
          </cell>
          <cell r="AB3449" t="str">
            <v>X</v>
          </cell>
          <cell r="AC3449" t="str">
            <v>X</v>
          </cell>
          <cell r="AD3449" t="str">
            <v>X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T3449">
            <v>0</v>
          </cell>
        </row>
        <row r="3450">
          <cell r="P3450" t="str">
            <v>0003</v>
          </cell>
          <cell r="X3450" t="str">
            <v>UPGRADE</v>
          </cell>
          <cell r="AA3450" t="str">
            <v>X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T3450">
            <v>0</v>
          </cell>
        </row>
        <row r="3451">
          <cell r="P3451" t="str">
            <v>DEUSO</v>
          </cell>
          <cell r="X3451" t="str">
            <v>N/A</v>
          </cell>
          <cell r="AE3451" t="str">
            <v>X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T3451">
            <v>0</v>
          </cell>
        </row>
        <row r="3452">
          <cell r="P3452" t="str">
            <v>4025</v>
          </cell>
          <cell r="X3452" t="str">
            <v>N/A</v>
          </cell>
          <cell r="AA3452" t="str">
            <v>X</v>
          </cell>
          <cell r="AB3452" t="str">
            <v>X</v>
          </cell>
          <cell r="AC3452" t="str">
            <v>X</v>
          </cell>
          <cell r="AD3452" t="str">
            <v>X</v>
          </cell>
          <cell r="AE3452" t="str">
            <v>X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T3452">
            <v>0</v>
          </cell>
        </row>
        <row r="3453">
          <cell r="P3453" t="str">
            <v>0010</v>
          </cell>
          <cell r="X3453" t="str">
            <v>N/A</v>
          </cell>
          <cell r="AE3453" t="str">
            <v>X</v>
          </cell>
          <cell r="AM3453">
            <v>85500</v>
          </cell>
          <cell r="AN3453">
            <v>0</v>
          </cell>
          <cell r="AO3453">
            <v>0</v>
          </cell>
          <cell r="AP3453">
            <v>0</v>
          </cell>
          <cell r="AQ3453">
            <v>3000000</v>
          </cell>
          <cell r="AT3453">
            <v>85500</v>
          </cell>
        </row>
        <row r="3454">
          <cell r="P3454" t="str">
            <v>4095</v>
          </cell>
          <cell r="AA3454" t="str">
            <v>X</v>
          </cell>
          <cell r="AB3454" t="str">
            <v>X</v>
          </cell>
          <cell r="AC3454" t="str">
            <v>X</v>
          </cell>
          <cell r="AD3454" t="str">
            <v>X</v>
          </cell>
          <cell r="AM3454">
            <v>726000</v>
          </cell>
          <cell r="AN3454">
            <v>1694000</v>
          </cell>
          <cell r="AO3454">
            <v>0</v>
          </cell>
          <cell r="AP3454">
            <v>0</v>
          </cell>
          <cell r="AQ3454">
            <v>0</v>
          </cell>
          <cell r="AT3454">
            <v>181500</v>
          </cell>
        </row>
        <row r="3455">
          <cell r="P3455" t="str">
            <v>4095</v>
          </cell>
          <cell r="AA3455" t="str">
            <v>X</v>
          </cell>
          <cell r="AB3455" t="str">
            <v>X</v>
          </cell>
          <cell r="AC3455" t="str">
            <v>X</v>
          </cell>
          <cell r="AD3455" t="str">
            <v>X</v>
          </cell>
          <cell r="AM3455">
            <v>1089000</v>
          </cell>
          <cell r="AN3455">
            <v>2541000</v>
          </cell>
          <cell r="AO3455">
            <v>0</v>
          </cell>
          <cell r="AP3455">
            <v>0</v>
          </cell>
          <cell r="AQ3455">
            <v>0</v>
          </cell>
          <cell r="AT3455">
            <v>272250</v>
          </cell>
        </row>
        <row r="3456">
          <cell r="P3456" t="str">
            <v>4095</v>
          </cell>
          <cell r="AA3456" t="str">
            <v>X</v>
          </cell>
          <cell r="AB3456" t="str">
            <v>X</v>
          </cell>
          <cell r="AC3456" t="str">
            <v>X</v>
          </cell>
          <cell r="AD3456" t="str">
            <v>X</v>
          </cell>
          <cell r="AM3456">
            <v>121000</v>
          </cell>
          <cell r="AN3456">
            <v>166600</v>
          </cell>
          <cell r="AO3456">
            <v>399300</v>
          </cell>
          <cell r="AP3456">
            <v>1800000</v>
          </cell>
          <cell r="AQ3456">
            <v>0</v>
          </cell>
          <cell r="AT3456">
            <v>30250</v>
          </cell>
        </row>
        <row r="3457">
          <cell r="P3457" t="str">
            <v>4095</v>
          </cell>
          <cell r="AA3457" t="str">
            <v>X</v>
          </cell>
          <cell r="AB3457" t="str">
            <v>X</v>
          </cell>
          <cell r="AC3457" t="str">
            <v>X</v>
          </cell>
          <cell r="AD3457" t="str">
            <v>X</v>
          </cell>
          <cell r="AM3457">
            <v>212355</v>
          </cell>
          <cell r="AN3457">
            <v>830665</v>
          </cell>
          <cell r="AO3457">
            <v>0</v>
          </cell>
          <cell r="AP3457">
            <v>0</v>
          </cell>
          <cell r="AQ3457">
            <v>0</v>
          </cell>
          <cell r="AT3457">
            <v>53088.75</v>
          </cell>
        </row>
        <row r="3458">
          <cell r="P3458" t="str">
            <v>4095</v>
          </cell>
          <cell r="AA3458" t="str">
            <v>X</v>
          </cell>
          <cell r="AB3458" t="str">
            <v>X</v>
          </cell>
          <cell r="AC3458" t="str">
            <v>X</v>
          </cell>
          <cell r="AD3458" t="str">
            <v>X</v>
          </cell>
          <cell r="AM3458">
            <v>0</v>
          </cell>
          <cell r="AN3458">
            <v>130665</v>
          </cell>
          <cell r="AO3458">
            <v>0</v>
          </cell>
          <cell r="AP3458">
            <v>0</v>
          </cell>
          <cell r="AQ3458">
            <v>0</v>
          </cell>
          <cell r="AT3458">
            <v>0</v>
          </cell>
        </row>
        <row r="3459">
          <cell r="P3459" t="str">
            <v>4095</v>
          </cell>
          <cell r="AA3459" t="str">
            <v>X</v>
          </cell>
          <cell r="AB3459" t="str">
            <v>X</v>
          </cell>
          <cell r="AC3459" t="str">
            <v>X</v>
          </cell>
          <cell r="AD3459" t="str">
            <v>X</v>
          </cell>
          <cell r="AM3459">
            <v>133100</v>
          </cell>
          <cell r="AN3459">
            <v>1064800</v>
          </cell>
          <cell r="AO3459">
            <v>1331000</v>
          </cell>
          <cell r="AP3459">
            <v>1464100</v>
          </cell>
          <cell r="AQ3459">
            <v>0</v>
          </cell>
          <cell r="AT3459">
            <v>33275</v>
          </cell>
        </row>
        <row r="3460">
          <cell r="P3460" t="str">
            <v>4095</v>
          </cell>
          <cell r="AA3460" t="str">
            <v>X</v>
          </cell>
          <cell r="AB3460" t="str">
            <v>X</v>
          </cell>
          <cell r="AC3460" t="str">
            <v>X</v>
          </cell>
          <cell r="AD3460" t="str">
            <v>X</v>
          </cell>
          <cell r="AM3460">
            <v>181500</v>
          </cell>
          <cell r="AN3460">
            <v>1815000</v>
          </cell>
          <cell r="AO3460">
            <v>1996500</v>
          </cell>
          <cell r="AP3460">
            <v>0</v>
          </cell>
          <cell r="AQ3460">
            <v>1452000</v>
          </cell>
          <cell r="AT3460">
            <v>45375</v>
          </cell>
        </row>
        <row r="3461">
          <cell r="P3461" t="str">
            <v>4095</v>
          </cell>
          <cell r="AA3461" t="str">
            <v>X</v>
          </cell>
          <cell r="AB3461" t="str">
            <v>X</v>
          </cell>
          <cell r="AC3461" t="str">
            <v>X</v>
          </cell>
          <cell r="AD3461" t="str">
            <v>X</v>
          </cell>
          <cell r="AM3461">
            <v>145200</v>
          </cell>
          <cell r="AN3461">
            <v>1452000</v>
          </cell>
          <cell r="AO3461">
            <v>1597200</v>
          </cell>
          <cell r="AP3461">
            <v>1161600</v>
          </cell>
          <cell r="AQ3461">
            <v>0</v>
          </cell>
          <cell r="AT3461">
            <v>36300</v>
          </cell>
        </row>
        <row r="3462">
          <cell r="P3462" t="str">
            <v>4095</v>
          </cell>
          <cell r="AA3462" t="str">
            <v>X</v>
          </cell>
          <cell r="AB3462" t="str">
            <v>X</v>
          </cell>
          <cell r="AC3462" t="str">
            <v>X</v>
          </cell>
          <cell r="AD3462" t="str">
            <v>X</v>
          </cell>
          <cell r="AM3462">
            <v>121000</v>
          </cell>
          <cell r="AN3462">
            <v>1210000</v>
          </cell>
          <cell r="AO3462">
            <v>1331000</v>
          </cell>
          <cell r="AP3462">
            <v>968000</v>
          </cell>
          <cell r="AQ3462">
            <v>0</v>
          </cell>
          <cell r="AT3462">
            <v>30250</v>
          </cell>
        </row>
        <row r="3463">
          <cell r="P3463" t="str">
            <v>4095</v>
          </cell>
          <cell r="AA3463" t="str">
            <v>X</v>
          </cell>
          <cell r="AB3463" t="str">
            <v>X</v>
          </cell>
          <cell r="AC3463" t="str">
            <v>X</v>
          </cell>
          <cell r="AD3463" t="str">
            <v>X</v>
          </cell>
          <cell r="AM3463">
            <v>133100</v>
          </cell>
          <cell r="AN3463">
            <v>1331000</v>
          </cell>
          <cell r="AO3463">
            <v>1464100</v>
          </cell>
          <cell r="AP3463">
            <v>1064800</v>
          </cell>
          <cell r="AQ3463">
            <v>0</v>
          </cell>
          <cell r="AT3463">
            <v>33275</v>
          </cell>
        </row>
        <row r="3464">
          <cell r="P3464" t="str">
            <v>4095</v>
          </cell>
          <cell r="AA3464" t="str">
            <v>X</v>
          </cell>
          <cell r="AB3464" t="str">
            <v>X</v>
          </cell>
          <cell r="AC3464" t="str">
            <v>X</v>
          </cell>
          <cell r="AD3464" t="str">
            <v>X</v>
          </cell>
          <cell r="AM3464">
            <v>333422</v>
          </cell>
          <cell r="AN3464">
            <v>484000</v>
          </cell>
          <cell r="AO3464">
            <v>532400</v>
          </cell>
          <cell r="AP3464">
            <v>102178</v>
          </cell>
          <cell r="AQ3464">
            <v>0</v>
          </cell>
          <cell r="AT3464">
            <v>83355.5</v>
          </cell>
        </row>
        <row r="3465">
          <cell r="P3465" t="str">
            <v>4095</v>
          </cell>
          <cell r="AA3465" t="str">
            <v>X</v>
          </cell>
          <cell r="AB3465" t="str">
            <v>X</v>
          </cell>
          <cell r="AC3465" t="str">
            <v>X</v>
          </cell>
          <cell r="AD3465" t="str">
            <v>X</v>
          </cell>
          <cell r="AM3465">
            <v>1451500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T3465">
            <v>362875</v>
          </cell>
        </row>
        <row r="3466">
          <cell r="P3466" t="str">
            <v>4095</v>
          </cell>
          <cell r="AA3466" t="str">
            <v>X</v>
          </cell>
          <cell r="AB3466" t="str">
            <v>X</v>
          </cell>
          <cell r="AC3466" t="str">
            <v>X</v>
          </cell>
          <cell r="AD3466" t="str">
            <v>X</v>
          </cell>
          <cell r="AM3466">
            <v>193600</v>
          </cell>
          <cell r="AN3466">
            <v>242000</v>
          </cell>
          <cell r="AO3466">
            <v>266200</v>
          </cell>
          <cell r="AP3466">
            <v>24200</v>
          </cell>
          <cell r="AQ3466">
            <v>0</v>
          </cell>
          <cell r="AT3466">
            <v>48400</v>
          </cell>
        </row>
        <row r="3467">
          <cell r="P3467" t="str">
            <v>4095</v>
          </cell>
          <cell r="AA3467" t="str">
            <v>X</v>
          </cell>
          <cell r="AB3467" t="str">
            <v>X</v>
          </cell>
          <cell r="AC3467" t="str">
            <v>X</v>
          </cell>
          <cell r="AD3467" t="str">
            <v>X</v>
          </cell>
          <cell r="AM3467">
            <v>1936000</v>
          </cell>
          <cell r="AN3467">
            <v>2420000</v>
          </cell>
          <cell r="AO3467">
            <v>2662000</v>
          </cell>
          <cell r="AP3467">
            <v>242000</v>
          </cell>
          <cell r="AQ3467">
            <v>0</v>
          </cell>
          <cell r="AT3467">
            <v>484000</v>
          </cell>
        </row>
        <row r="3468">
          <cell r="P3468" t="str">
            <v>4095</v>
          </cell>
          <cell r="AA3468" t="str">
            <v>X</v>
          </cell>
          <cell r="AB3468" t="str">
            <v>X</v>
          </cell>
          <cell r="AC3468" t="str">
            <v>X</v>
          </cell>
          <cell r="AD3468" t="str">
            <v>X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3751000</v>
          </cell>
          <cell r="AT3468">
            <v>0</v>
          </cell>
        </row>
        <row r="3469">
          <cell r="P3469" t="str">
            <v>4095</v>
          </cell>
          <cell r="AA3469" t="str">
            <v>X</v>
          </cell>
          <cell r="AB3469" t="str">
            <v>X</v>
          </cell>
          <cell r="AC3469" t="str">
            <v>X</v>
          </cell>
          <cell r="AD3469" t="str">
            <v>X</v>
          </cell>
          <cell r="AM3469">
            <v>0</v>
          </cell>
          <cell r="AN3469">
            <v>0</v>
          </cell>
          <cell r="AO3469">
            <v>1512000</v>
          </cell>
          <cell r="AP3469">
            <v>1513000</v>
          </cell>
          <cell r="AQ3469">
            <v>0</v>
          </cell>
          <cell r="AT3469">
            <v>0</v>
          </cell>
        </row>
        <row r="3470">
          <cell r="P3470" t="str">
            <v>4095</v>
          </cell>
          <cell r="AA3470" t="str">
            <v>X</v>
          </cell>
          <cell r="AB3470" t="str">
            <v>X</v>
          </cell>
          <cell r="AC3470" t="str">
            <v>X</v>
          </cell>
          <cell r="AD3470" t="str">
            <v>X</v>
          </cell>
          <cell r="AM3470">
            <v>0</v>
          </cell>
          <cell r="AN3470">
            <v>2359500</v>
          </cell>
          <cell r="AO3470">
            <v>1391500</v>
          </cell>
          <cell r="AP3470">
            <v>0</v>
          </cell>
          <cell r="AQ3470">
            <v>0</v>
          </cell>
          <cell r="AT3470">
            <v>0</v>
          </cell>
        </row>
        <row r="3471">
          <cell r="P3471" t="str">
            <v>4095</v>
          </cell>
          <cell r="AA3471" t="str">
            <v>X</v>
          </cell>
          <cell r="AB3471" t="str">
            <v>X</v>
          </cell>
          <cell r="AC3471" t="str">
            <v>X</v>
          </cell>
          <cell r="AD3471" t="str">
            <v>X</v>
          </cell>
          <cell r="AM3471">
            <v>47500</v>
          </cell>
          <cell r="AN3471">
            <v>700000</v>
          </cell>
          <cell r="AO3471">
            <v>0</v>
          </cell>
          <cell r="AP3471">
            <v>0</v>
          </cell>
          <cell r="AQ3471">
            <v>0</v>
          </cell>
          <cell r="AT3471">
            <v>11875</v>
          </cell>
        </row>
        <row r="3472">
          <cell r="P3472" t="str">
            <v>4095</v>
          </cell>
          <cell r="AA3472" t="str">
            <v>X</v>
          </cell>
          <cell r="AB3472" t="str">
            <v>X</v>
          </cell>
          <cell r="AC3472" t="str">
            <v>X</v>
          </cell>
          <cell r="AD3472" t="str">
            <v>X</v>
          </cell>
          <cell r="AM3472">
            <v>100000</v>
          </cell>
          <cell r="AN3472">
            <v>1800000</v>
          </cell>
          <cell r="AO3472">
            <v>0</v>
          </cell>
          <cell r="AP3472">
            <v>0</v>
          </cell>
          <cell r="AQ3472">
            <v>0</v>
          </cell>
          <cell r="AT3472">
            <v>25000</v>
          </cell>
        </row>
        <row r="3473">
          <cell r="P3473" t="str">
            <v>4095</v>
          </cell>
          <cell r="AA3473" t="str">
            <v>X</v>
          </cell>
          <cell r="AB3473" t="str">
            <v>X</v>
          </cell>
          <cell r="AC3473" t="str">
            <v>X</v>
          </cell>
          <cell r="AD3473" t="str">
            <v>X</v>
          </cell>
          <cell r="AM3473">
            <v>0</v>
          </cell>
          <cell r="AN3473">
            <v>0</v>
          </cell>
          <cell r="AO3473">
            <v>317060</v>
          </cell>
          <cell r="AP3473">
            <v>530860</v>
          </cell>
          <cell r="AQ3473">
            <v>0</v>
          </cell>
          <cell r="AT3473">
            <v>0</v>
          </cell>
        </row>
        <row r="3474">
          <cell r="P3474" t="str">
            <v>4095</v>
          </cell>
          <cell r="AA3474" t="str">
            <v>X</v>
          </cell>
          <cell r="AB3474" t="str">
            <v>X</v>
          </cell>
          <cell r="AC3474" t="str">
            <v>X</v>
          </cell>
          <cell r="AD3474" t="str">
            <v>X</v>
          </cell>
          <cell r="AM3474">
            <v>0</v>
          </cell>
          <cell r="AN3474">
            <v>0</v>
          </cell>
          <cell r="AO3474">
            <v>1000000</v>
          </cell>
          <cell r="AP3474">
            <v>2300000</v>
          </cell>
          <cell r="AQ3474">
            <v>0</v>
          </cell>
          <cell r="AT3474">
            <v>0</v>
          </cell>
        </row>
        <row r="3475">
          <cell r="P3475" t="str">
            <v>4095</v>
          </cell>
          <cell r="AA3475" t="str">
            <v>X</v>
          </cell>
          <cell r="AB3475" t="str">
            <v>X</v>
          </cell>
          <cell r="AC3475" t="str">
            <v>X</v>
          </cell>
          <cell r="AD3475" t="str">
            <v>X</v>
          </cell>
          <cell r="AM3475">
            <v>0</v>
          </cell>
          <cell r="AN3475">
            <v>0</v>
          </cell>
          <cell r="AO3475">
            <v>1000000</v>
          </cell>
          <cell r="AP3475">
            <v>4000000</v>
          </cell>
          <cell r="AQ3475">
            <v>0</v>
          </cell>
          <cell r="AT3475">
            <v>0</v>
          </cell>
        </row>
        <row r="3476">
          <cell r="P3476" t="str">
            <v>4095</v>
          </cell>
          <cell r="AA3476" t="str">
            <v>X</v>
          </cell>
          <cell r="AB3476" t="str">
            <v>X</v>
          </cell>
          <cell r="AC3476" t="str">
            <v>X</v>
          </cell>
          <cell r="AD3476" t="str">
            <v>X</v>
          </cell>
          <cell r="AM3476">
            <v>0</v>
          </cell>
          <cell r="AN3476">
            <v>0</v>
          </cell>
          <cell r="AO3476">
            <v>1936000</v>
          </cell>
          <cell r="AP3476">
            <v>0</v>
          </cell>
          <cell r="AQ3476">
            <v>0</v>
          </cell>
          <cell r="AT3476">
            <v>0</v>
          </cell>
        </row>
        <row r="3477">
          <cell r="P3477" t="str">
            <v>4095</v>
          </cell>
          <cell r="AA3477" t="str">
            <v>X</v>
          </cell>
          <cell r="AM3477">
            <v>0</v>
          </cell>
          <cell r="AN3477">
            <v>0</v>
          </cell>
          <cell r="AO3477">
            <v>1513000</v>
          </cell>
          <cell r="AP3477">
            <v>3994000</v>
          </cell>
          <cell r="AQ3477">
            <v>0</v>
          </cell>
          <cell r="AT3477">
            <v>0</v>
          </cell>
        </row>
        <row r="3478">
          <cell r="P3478" t="str">
            <v>4095</v>
          </cell>
          <cell r="AA3478" t="str">
            <v>X</v>
          </cell>
          <cell r="AB3478" t="str">
            <v>X</v>
          </cell>
          <cell r="AC3478" t="str">
            <v>X</v>
          </cell>
          <cell r="AD3478" t="str">
            <v>X</v>
          </cell>
          <cell r="AM3478">
            <v>484000</v>
          </cell>
          <cell r="AN3478">
            <v>847000</v>
          </cell>
          <cell r="AO3478">
            <v>0</v>
          </cell>
          <cell r="AP3478">
            <v>0</v>
          </cell>
          <cell r="AQ3478">
            <v>0</v>
          </cell>
          <cell r="AT3478">
            <v>121000</v>
          </cell>
        </row>
        <row r="3479">
          <cell r="P3479" t="str">
            <v>4095</v>
          </cell>
          <cell r="AA3479" t="str">
            <v>X</v>
          </cell>
          <cell r="AB3479" t="str">
            <v>X</v>
          </cell>
          <cell r="AC3479" t="str">
            <v>X</v>
          </cell>
          <cell r="AD3479" t="str">
            <v>X</v>
          </cell>
          <cell r="AE3479" t="str">
            <v>X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T3479">
            <v>0</v>
          </cell>
        </row>
        <row r="3480">
          <cell r="P3480" t="str">
            <v>4095</v>
          </cell>
          <cell r="AA3480" t="str">
            <v>X</v>
          </cell>
          <cell r="AB3480" t="str">
            <v>X</v>
          </cell>
          <cell r="AC3480" t="str">
            <v>X</v>
          </cell>
          <cell r="AD3480" t="str">
            <v>X</v>
          </cell>
          <cell r="AM3480">
            <v>5718195</v>
          </cell>
          <cell r="AN3480">
            <v>7343370</v>
          </cell>
          <cell r="AO3480">
            <v>3000000</v>
          </cell>
          <cell r="AP3480">
            <v>12166500</v>
          </cell>
          <cell r="AQ3480">
            <v>0</v>
          </cell>
          <cell r="AT3480">
            <v>1429548.75</v>
          </cell>
        </row>
        <row r="3481">
          <cell r="P3481" t="str">
            <v>4095</v>
          </cell>
          <cell r="AA3481" t="str">
            <v>X</v>
          </cell>
          <cell r="AB3481" t="str">
            <v>X</v>
          </cell>
          <cell r="AC3481" t="str">
            <v>X</v>
          </cell>
          <cell r="AD3481" t="str">
            <v>X</v>
          </cell>
          <cell r="AM3481">
            <v>1150000</v>
          </cell>
          <cell r="AN3481">
            <v>2420000</v>
          </cell>
          <cell r="AO3481">
            <v>0</v>
          </cell>
          <cell r="AP3481">
            <v>0</v>
          </cell>
          <cell r="AQ3481">
            <v>0</v>
          </cell>
          <cell r="AT3481">
            <v>287500</v>
          </cell>
        </row>
        <row r="3482">
          <cell r="P3482" t="str">
            <v>4095</v>
          </cell>
          <cell r="AA3482" t="str">
            <v>X</v>
          </cell>
          <cell r="AB3482" t="str">
            <v>X</v>
          </cell>
          <cell r="AC3482" t="str">
            <v>X</v>
          </cell>
          <cell r="AD3482" t="str">
            <v>X</v>
          </cell>
          <cell r="AM3482">
            <v>0</v>
          </cell>
          <cell r="AN3482">
            <v>1815000</v>
          </cell>
          <cell r="AO3482">
            <v>1996500</v>
          </cell>
          <cell r="AP3482">
            <v>3232000</v>
          </cell>
          <cell r="AQ3482">
            <v>18620500</v>
          </cell>
          <cell r="AT3482">
            <v>0</v>
          </cell>
        </row>
        <row r="3483">
          <cell r="P3483" t="str">
            <v>4095</v>
          </cell>
          <cell r="AA3483" t="str">
            <v>X</v>
          </cell>
          <cell r="AB3483" t="str">
            <v>X</v>
          </cell>
          <cell r="AC3483" t="str">
            <v>X</v>
          </cell>
          <cell r="AD3483" t="str">
            <v>X</v>
          </cell>
          <cell r="AM3483">
            <v>0</v>
          </cell>
          <cell r="AN3483">
            <v>0</v>
          </cell>
          <cell r="AO3483">
            <v>0</v>
          </cell>
          <cell r="AP3483">
            <v>4500000</v>
          </cell>
          <cell r="AQ3483">
            <v>4429404</v>
          </cell>
          <cell r="AT3483">
            <v>0</v>
          </cell>
        </row>
        <row r="3484">
          <cell r="P3484" t="str">
            <v>4095</v>
          </cell>
          <cell r="AA3484" t="str">
            <v>X</v>
          </cell>
          <cell r="AM3484">
            <v>717250</v>
          </cell>
          <cell r="AN3484">
            <v>7623000</v>
          </cell>
          <cell r="AO3484">
            <v>13656892</v>
          </cell>
          <cell r="AP3484">
            <v>7530762</v>
          </cell>
          <cell r="AQ3484">
            <v>8587096</v>
          </cell>
          <cell r="AT3484">
            <v>717250</v>
          </cell>
        </row>
        <row r="3485">
          <cell r="P3485" t="str">
            <v>4095</v>
          </cell>
          <cell r="AA3485" t="str">
            <v>X</v>
          </cell>
          <cell r="AB3485" t="str">
            <v>X</v>
          </cell>
          <cell r="AC3485" t="str">
            <v>X</v>
          </cell>
          <cell r="AD3485" t="str">
            <v>X</v>
          </cell>
          <cell r="AM3485">
            <v>484000</v>
          </cell>
          <cell r="AN3485">
            <v>666400</v>
          </cell>
          <cell r="AO3485">
            <v>1597200</v>
          </cell>
          <cell r="AP3485">
            <v>7200000</v>
          </cell>
          <cell r="AQ3485">
            <v>0</v>
          </cell>
          <cell r="AT3485">
            <v>121000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1">
  <a:themeElements>
    <a:clrScheme name="AIREFv02-07">
      <a:dk1>
        <a:sysClr val="windowText" lastClr="000000"/>
      </a:dk1>
      <a:lt1>
        <a:sysClr val="window" lastClr="FFFFFF"/>
      </a:lt1>
      <a:dk2>
        <a:srgbClr val="97999B"/>
      </a:dk2>
      <a:lt2>
        <a:srgbClr val="FFFFFF"/>
      </a:lt2>
      <a:accent1>
        <a:srgbClr val="8C2633"/>
      </a:accent1>
      <a:accent2>
        <a:srgbClr val="CFD0D0"/>
      </a:accent2>
      <a:accent3>
        <a:srgbClr val="548CC6"/>
      </a:accent3>
      <a:accent4>
        <a:srgbClr val="FF7311"/>
      </a:accent4>
      <a:accent5>
        <a:srgbClr val="606263"/>
      </a:accent5>
      <a:accent6>
        <a:srgbClr val="F3D1D5"/>
      </a:accent6>
      <a:hlink>
        <a:srgbClr val="465E9C"/>
      </a:hlink>
      <a:folHlink>
        <a:srgbClr val="4B4C4E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8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0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2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4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6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8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81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82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8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5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7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9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90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91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9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94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95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97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9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02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10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05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106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07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97C3F-0B59-4809-ADBE-69B0F9C10A3D}">
  <dimension ref="B2:H153"/>
  <sheetViews>
    <sheetView showGridLines="0" tabSelected="1" workbookViewId="0"/>
  </sheetViews>
  <sheetFormatPr baseColWidth="10" defaultColWidth="11.42578125" defaultRowHeight="15"/>
  <cols>
    <col min="1" max="1" width="11.42578125" style="246"/>
    <col min="2" max="2" width="16.5703125" style="246" customWidth="1"/>
    <col min="3" max="3" width="24.42578125" style="264" customWidth="1"/>
    <col min="4" max="5" width="25.42578125" style="260" customWidth="1"/>
    <col min="6" max="6" width="53.28515625" style="260" bestFit="1" customWidth="1"/>
    <col min="7" max="7" width="112" style="260" customWidth="1"/>
    <col min="8" max="8" width="55.42578125" style="260" bestFit="1" customWidth="1"/>
    <col min="9" max="16384" width="11.42578125" style="246"/>
  </cols>
  <sheetData>
    <row r="2" spans="2:8" s="243" customFormat="1" ht="30.75">
      <c r="B2" s="270"/>
      <c r="C2" s="255"/>
      <c r="D2" s="255"/>
      <c r="E2" s="273"/>
      <c r="F2" s="244" t="s">
        <v>448</v>
      </c>
      <c r="G2" s="270"/>
      <c r="H2" s="245"/>
    </row>
    <row r="5" spans="2:8" s="247" customFormat="1" ht="14.25" thickBot="1">
      <c r="B5" s="248" t="s">
        <v>449</v>
      </c>
      <c r="C5" s="248" t="s">
        <v>451</v>
      </c>
      <c r="D5" s="248" t="s">
        <v>503</v>
      </c>
      <c r="E5" s="248" t="s">
        <v>504</v>
      </c>
      <c r="F5" s="256" t="s">
        <v>450</v>
      </c>
      <c r="G5" s="256" t="s">
        <v>1633</v>
      </c>
      <c r="H5" s="256" t="s">
        <v>452</v>
      </c>
    </row>
    <row r="6" spans="2:8" s="247" customFormat="1" ht="14.25">
      <c r="B6" s="249"/>
      <c r="C6" s="250"/>
      <c r="D6" s="257"/>
      <c r="E6" s="257"/>
      <c r="F6" s="278"/>
      <c r="G6" s="274"/>
      <c r="H6" s="271"/>
    </row>
    <row r="7" spans="2:8" s="251" customFormat="1" ht="30" customHeight="1">
      <c r="B7" s="252" t="s">
        <v>446</v>
      </c>
      <c r="C7" s="261"/>
      <c r="D7" s="267"/>
      <c r="E7" s="268"/>
      <c r="F7" s="258"/>
      <c r="G7" s="275"/>
      <c r="H7" s="258"/>
    </row>
    <row r="8" spans="2:8" s="251" customFormat="1" ht="30" customHeight="1">
      <c r="B8" s="253"/>
      <c r="C8" s="262">
        <v>22</v>
      </c>
      <c r="D8" s="267" t="s">
        <v>453</v>
      </c>
      <c r="E8" s="269" t="s">
        <v>531</v>
      </c>
      <c r="F8" s="266" t="s">
        <v>447</v>
      </c>
      <c r="G8" s="276" t="s">
        <v>11</v>
      </c>
      <c r="H8" s="266" t="s">
        <v>383</v>
      </c>
    </row>
    <row r="9" spans="2:8" s="251" customFormat="1" ht="30" customHeight="1">
      <c r="B9" s="254"/>
      <c r="C9" s="262">
        <v>23</v>
      </c>
      <c r="D9" s="267" t="s">
        <v>453</v>
      </c>
      <c r="E9" s="269" t="s">
        <v>532</v>
      </c>
      <c r="F9" s="266" t="s">
        <v>447</v>
      </c>
      <c r="G9" s="277" t="s">
        <v>12</v>
      </c>
      <c r="H9" s="266" t="s">
        <v>390</v>
      </c>
    </row>
    <row r="10" spans="2:8" s="251" customFormat="1" ht="30" customHeight="1">
      <c r="B10" s="254"/>
      <c r="C10" s="262">
        <v>23</v>
      </c>
      <c r="D10" s="267" t="s">
        <v>454</v>
      </c>
      <c r="E10" s="269" t="s">
        <v>454</v>
      </c>
      <c r="F10" s="266" t="s">
        <v>447</v>
      </c>
      <c r="G10" s="277" t="s">
        <v>394</v>
      </c>
      <c r="H10" s="266" t="s">
        <v>402</v>
      </c>
    </row>
    <row r="11" spans="2:8" s="251" customFormat="1" ht="30" customHeight="1">
      <c r="B11" s="254"/>
      <c r="C11" s="262">
        <v>24</v>
      </c>
      <c r="D11" s="267" t="s">
        <v>455</v>
      </c>
      <c r="E11" s="269" t="s">
        <v>533</v>
      </c>
      <c r="F11" s="266" t="s">
        <v>447</v>
      </c>
      <c r="G11" s="277" t="s">
        <v>491</v>
      </c>
      <c r="H11" s="266" t="s">
        <v>389</v>
      </c>
    </row>
    <row r="12" spans="2:8" s="251" customFormat="1" ht="30" customHeight="1">
      <c r="B12" s="254"/>
      <c r="C12" s="262">
        <v>25</v>
      </c>
      <c r="D12" s="267" t="s">
        <v>486</v>
      </c>
      <c r="E12" s="269" t="s">
        <v>486</v>
      </c>
      <c r="F12" s="266" t="s">
        <v>447</v>
      </c>
      <c r="G12" s="277" t="s">
        <v>492</v>
      </c>
      <c r="H12" s="266" t="s">
        <v>493</v>
      </c>
    </row>
    <row r="13" spans="2:8" s="251" customFormat="1" ht="30" customHeight="1">
      <c r="B13" s="254"/>
      <c r="C13" s="262">
        <v>26</v>
      </c>
      <c r="D13" s="267" t="s">
        <v>487</v>
      </c>
      <c r="E13" s="269" t="s">
        <v>487</v>
      </c>
      <c r="F13" s="266" t="s">
        <v>447</v>
      </c>
      <c r="G13" s="277" t="s">
        <v>407</v>
      </c>
      <c r="H13" s="266" t="s">
        <v>383</v>
      </c>
    </row>
    <row r="14" spans="2:8" s="251" customFormat="1" ht="30" customHeight="1">
      <c r="B14" s="254"/>
      <c r="C14" s="262">
        <v>26</v>
      </c>
      <c r="D14" s="267" t="s">
        <v>456</v>
      </c>
      <c r="E14" s="269" t="s">
        <v>534</v>
      </c>
      <c r="F14" s="266" t="s">
        <v>447</v>
      </c>
      <c r="G14" s="277" t="s">
        <v>494</v>
      </c>
      <c r="H14" s="266" t="s">
        <v>383</v>
      </c>
    </row>
    <row r="15" spans="2:8" s="251" customFormat="1" ht="30" customHeight="1">
      <c r="B15" s="254"/>
      <c r="C15" s="262">
        <v>28</v>
      </c>
      <c r="D15" s="267" t="s">
        <v>457</v>
      </c>
      <c r="E15" s="269" t="s">
        <v>535</v>
      </c>
      <c r="F15" s="266" t="s">
        <v>447</v>
      </c>
      <c r="G15" s="277" t="s">
        <v>495</v>
      </c>
      <c r="H15" s="266" t="s">
        <v>415</v>
      </c>
    </row>
    <row r="16" spans="2:8" s="251" customFormat="1" ht="30" customHeight="1">
      <c r="B16" s="254"/>
      <c r="C16" s="262">
        <v>28</v>
      </c>
      <c r="D16" s="267" t="s">
        <v>488</v>
      </c>
      <c r="E16" s="269" t="s">
        <v>488</v>
      </c>
      <c r="F16" s="266" t="s">
        <v>447</v>
      </c>
      <c r="G16" s="277" t="s">
        <v>496</v>
      </c>
      <c r="H16" s="266" t="s">
        <v>497</v>
      </c>
    </row>
    <row r="17" spans="2:8" s="251" customFormat="1" ht="30" customHeight="1">
      <c r="B17" s="254"/>
      <c r="C17" s="262">
        <v>29</v>
      </c>
      <c r="D17" s="267" t="s">
        <v>458</v>
      </c>
      <c r="E17" s="269" t="s">
        <v>536</v>
      </c>
      <c r="F17" s="266" t="s">
        <v>447</v>
      </c>
      <c r="G17" s="277" t="s">
        <v>498</v>
      </c>
      <c r="H17" s="266" t="s">
        <v>383</v>
      </c>
    </row>
    <row r="18" spans="2:8" s="251" customFormat="1" ht="30" customHeight="1">
      <c r="B18" s="254"/>
      <c r="C18" s="262">
        <v>30</v>
      </c>
      <c r="D18" s="267" t="s">
        <v>459</v>
      </c>
      <c r="E18" s="269" t="s">
        <v>537</v>
      </c>
      <c r="F18" s="266" t="s">
        <v>447</v>
      </c>
      <c r="G18" s="277" t="s">
        <v>499</v>
      </c>
      <c r="H18" s="266" t="s">
        <v>500</v>
      </c>
    </row>
    <row r="19" spans="2:8" s="251" customFormat="1" ht="30" customHeight="1">
      <c r="B19" s="254"/>
      <c r="C19" s="262">
        <v>31</v>
      </c>
      <c r="D19" s="267" t="s">
        <v>460</v>
      </c>
      <c r="E19" s="269" t="s">
        <v>538</v>
      </c>
      <c r="F19" s="266" t="s">
        <v>447</v>
      </c>
      <c r="G19" s="277" t="s">
        <v>501</v>
      </c>
      <c r="H19" s="266" t="s">
        <v>383</v>
      </c>
    </row>
    <row r="20" spans="2:8" s="251" customFormat="1" ht="30" customHeight="1">
      <c r="B20" s="254"/>
      <c r="C20" s="262">
        <v>31</v>
      </c>
      <c r="D20" s="267" t="s">
        <v>461</v>
      </c>
      <c r="E20" s="269" t="s">
        <v>539</v>
      </c>
      <c r="F20" s="266" t="s">
        <v>447</v>
      </c>
      <c r="G20" s="277" t="s">
        <v>502</v>
      </c>
      <c r="H20" s="266" t="s">
        <v>121</v>
      </c>
    </row>
    <row r="21" spans="2:8" s="251" customFormat="1" ht="30" customHeight="1">
      <c r="B21" s="254"/>
      <c r="C21" s="262">
        <v>32</v>
      </c>
      <c r="D21" s="267"/>
      <c r="E21" s="269"/>
      <c r="F21" s="266" t="s">
        <v>447</v>
      </c>
      <c r="G21" s="277" t="s">
        <v>505</v>
      </c>
      <c r="H21" s="266" t="s">
        <v>383</v>
      </c>
    </row>
    <row r="22" spans="2:8" s="251" customFormat="1" ht="30" customHeight="1">
      <c r="B22" s="254"/>
      <c r="C22" s="262">
        <v>32</v>
      </c>
      <c r="D22" s="267"/>
      <c r="E22" s="269"/>
      <c r="F22" s="266" t="s">
        <v>447</v>
      </c>
      <c r="G22" s="277" t="s">
        <v>506</v>
      </c>
      <c r="H22" s="266" t="s">
        <v>383</v>
      </c>
    </row>
    <row r="23" spans="2:8" s="251" customFormat="1" ht="30" customHeight="1">
      <c r="B23" s="254"/>
      <c r="C23" s="262">
        <v>33</v>
      </c>
      <c r="D23" s="267" t="s">
        <v>462</v>
      </c>
      <c r="E23" s="269" t="s">
        <v>540</v>
      </c>
      <c r="F23" s="266" t="s">
        <v>447</v>
      </c>
      <c r="G23" s="277" t="s">
        <v>507</v>
      </c>
      <c r="H23" s="266" t="s">
        <v>378</v>
      </c>
    </row>
    <row r="24" spans="2:8" s="251" customFormat="1" ht="30" customHeight="1">
      <c r="B24" s="254"/>
      <c r="C24" s="262">
        <v>34</v>
      </c>
      <c r="D24" s="267" t="s">
        <v>463</v>
      </c>
      <c r="E24" s="269" t="s">
        <v>541</v>
      </c>
      <c r="F24" s="266" t="s">
        <v>447</v>
      </c>
      <c r="G24" s="277" t="s">
        <v>508</v>
      </c>
      <c r="H24" s="266" t="s">
        <v>378</v>
      </c>
    </row>
    <row r="25" spans="2:8" s="251" customFormat="1" ht="30" customHeight="1">
      <c r="B25" s="254"/>
      <c r="C25" s="262">
        <v>35</v>
      </c>
      <c r="D25" s="267" t="s">
        <v>464</v>
      </c>
      <c r="E25" s="269" t="s">
        <v>542</v>
      </c>
      <c r="F25" s="266" t="s">
        <v>447</v>
      </c>
      <c r="G25" s="277" t="s">
        <v>509</v>
      </c>
      <c r="H25" s="266" t="s">
        <v>378</v>
      </c>
    </row>
    <row r="26" spans="2:8" s="251" customFormat="1" ht="30" customHeight="1">
      <c r="B26" s="254"/>
      <c r="C26" s="262">
        <v>37</v>
      </c>
      <c r="D26" s="267" t="s">
        <v>465</v>
      </c>
      <c r="E26" s="269" t="s">
        <v>543</v>
      </c>
      <c r="F26" s="266" t="s">
        <v>447</v>
      </c>
      <c r="G26" s="277" t="s">
        <v>510</v>
      </c>
      <c r="H26" s="266" t="s">
        <v>378</v>
      </c>
    </row>
    <row r="27" spans="2:8" s="251" customFormat="1" ht="30" customHeight="1">
      <c r="B27" s="254"/>
      <c r="C27" s="262">
        <v>37</v>
      </c>
      <c r="D27" s="267" t="s">
        <v>466</v>
      </c>
      <c r="E27" s="269" t="s">
        <v>544</v>
      </c>
      <c r="F27" s="266" t="s">
        <v>447</v>
      </c>
      <c r="G27" s="277" t="s">
        <v>511</v>
      </c>
      <c r="H27" s="266" t="s">
        <v>378</v>
      </c>
    </row>
    <row r="28" spans="2:8" s="251" customFormat="1" ht="30" customHeight="1">
      <c r="B28" s="254"/>
      <c r="C28" s="262">
        <v>37</v>
      </c>
      <c r="D28" s="267" t="s">
        <v>467</v>
      </c>
      <c r="E28" s="269" t="s">
        <v>545</v>
      </c>
      <c r="F28" s="266" t="s">
        <v>447</v>
      </c>
      <c r="G28" s="277" t="s">
        <v>512</v>
      </c>
      <c r="H28" s="266" t="s">
        <v>378</v>
      </c>
    </row>
    <row r="29" spans="2:8" s="251" customFormat="1" ht="30" customHeight="1">
      <c r="B29" s="254"/>
      <c r="C29" s="510">
        <v>39</v>
      </c>
      <c r="D29" s="268" t="s">
        <v>468</v>
      </c>
      <c r="E29" s="269" t="s">
        <v>546</v>
      </c>
      <c r="F29" s="502" t="s">
        <v>447</v>
      </c>
      <c r="G29" s="277" t="s">
        <v>513</v>
      </c>
      <c r="H29" s="266" t="s">
        <v>383</v>
      </c>
    </row>
    <row r="30" spans="2:8" s="251" customFormat="1" ht="30" customHeight="1">
      <c r="B30" s="254"/>
      <c r="C30" s="511"/>
      <c r="D30" s="265" t="s">
        <v>469</v>
      </c>
      <c r="E30" s="508" t="s">
        <v>546</v>
      </c>
      <c r="F30" s="503"/>
      <c r="G30" s="505" t="s">
        <v>514</v>
      </c>
      <c r="H30" s="502" t="s">
        <v>383</v>
      </c>
    </row>
    <row r="31" spans="2:8" s="251" customFormat="1" ht="30" customHeight="1">
      <c r="B31" s="254"/>
      <c r="C31" s="512"/>
      <c r="D31" s="272" t="s">
        <v>470</v>
      </c>
      <c r="E31" s="509"/>
      <c r="F31" s="504"/>
      <c r="G31" s="507"/>
      <c r="H31" s="504"/>
    </row>
    <row r="32" spans="2:8" s="251" customFormat="1" ht="30" customHeight="1">
      <c r="B32" s="254"/>
      <c r="C32" s="262">
        <v>40</v>
      </c>
      <c r="D32" s="267" t="s">
        <v>471</v>
      </c>
      <c r="E32" s="269" t="s">
        <v>547</v>
      </c>
      <c r="F32" s="266" t="s">
        <v>447</v>
      </c>
      <c r="G32" s="277" t="s">
        <v>515</v>
      </c>
      <c r="H32" s="266" t="s">
        <v>383</v>
      </c>
    </row>
    <row r="33" spans="2:8" s="251" customFormat="1" ht="30" customHeight="1">
      <c r="B33" s="254"/>
      <c r="C33" s="262">
        <v>42</v>
      </c>
      <c r="D33" s="267" t="s">
        <v>472</v>
      </c>
      <c r="E33" s="269" t="s">
        <v>548</v>
      </c>
      <c r="F33" s="266" t="s">
        <v>447</v>
      </c>
      <c r="G33" s="277" t="s">
        <v>516</v>
      </c>
      <c r="H33" s="266" t="s">
        <v>383</v>
      </c>
    </row>
    <row r="34" spans="2:8" s="251" customFormat="1" ht="30" customHeight="1">
      <c r="B34" s="254"/>
      <c r="C34" s="262">
        <v>43</v>
      </c>
      <c r="D34" s="267" t="s">
        <v>473</v>
      </c>
      <c r="E34" s="269" t="s">
        <v>549</v>
      </c>
      <c r="F34" s="266" t="s">
        <v>447</v>
      </c>
      <c r="G34" s="277" t="s">
        <v>517</v>
      </c>
      <c r="H34" s="266" t="s">
        <v>383</v>
      </c>
    </row>
    <row r="35" spans="2:8" s="251" customFormat="1" ht="30" customHeight="1">
      <c r="B35" s="254"/>
      <c r="C35" s="262">
        <v>45</v>
      </c>
      <c r="D35" s="267" t="s">
        <v>489</v>
      </c>
      <c r="E35" s="267"/>
      <c r="F35" s="258" t="s">
        <v>518</v>
      </c>
      <c r="G35" s="277" t="s">
        <v>519</v>
      </c>
      <c r="H35" s="266" t="s">
        <v>520</v>
      </c>
    </row>
    <row r="36" spans="2:8" s="251" customFormat="1" ht="30" customHeight="1">
      <c r="B36" s="254"/>
      <c r="C36" s="510">
        <v>46</v>
      </c>
      <c r="D36" s="267" t="s">
        <v>474</v>
      </c>
      <c r="E36" s="269" t="s">
        <v>550</v>
      </c>
      <c r="F36" s="502" t="s">
        <v>518</v>
      </c>
      <c r="G36" s="505" t="s">
        <v>522</v>
      </c>
      <c r="H36" s="502" t="s">
        <v>521</v>
      </c>
    </row>
    <row r="37" spans="2:8" s="251" customFormat="1" ht="30" customHeight="1">
      <c r="B37" s="254"/>
      <c r="C37" s="511"/>
      <c r="D37" s="267" t="s">
        <v>475</v>
      </c>
      <c r="E37" s="269" t="s">
        <v>551</v>
      </c>
      <c r="F37" s="503"/>
      <c r="G37" s="506"/>
      <c r="H37" s="503"/>
    </row>
    <row r="38" spans="2:8" s="251" customFormat="1" ht="30" customHeight="1">
      <c r="B38" s="254"/>
      <c r="C38" s="511"/>
      <c r="D38" s="267" t="s">
        <v>476</v>
      </c>
      <c r="E38" s="269" t="s">
        <v>552</v>
      </c>
      <c r="F38" s="503"/>
      <c r="G38" s="506"/>
      <c r="H38" s="503"/>
    </row>
    <row r="39" spans="2:8" s="251" customFormat="1" ht="30" customHeight="1">
      <c r="B39" s="254"/>
      <c r="C39" s="512"/>
      <c r="D39" s="267" t="s">
        <v>477</v>
      </c>
      <c r="E39" s="269" t="s">
        <v>553</v>
      </c>
      <c r="F39" s="504"/>
      <c r="G39" s="507"/>
      <c r="H39" s="504"/>
    </row>
    <row r="40" spans="2:8" s="251" customFormat="1" ht="30" customHeight="1">
      <c r="B40" s="254"/>
      <c r="C40" s="262">
        <v>47</v>
      </c>
      <c r="D40" s="267" t="s">
        <v>478</v>
      </c>
      <c r="E40" s="269" t="s">
        <v>554</v>
      </c>
      <c r="F40" s="258" t="s">
        <v>518</v>
      </c>
      <c r="G40" s="277" t="s">
        <v>523</v>
      </c>
      <c r="H40" s="266" t="s">
        <v>521</v>
      </c>
    </row>
    <row r="41" spans="2:8" s="251" customFormat="1" ht="30" customHeight="1">
      <c r="B41" s="254"/>
      <c r="C41" s="262">
        <v>48</v>
      </c>
      <c r="D41" s="267" t="s">
        <v>479</v>
      </c>
      <c r="E41" s="269" t="s">
        <v>555</v>
      </c>
      <c r="F41" s="258" t="s">
        <v>518</v>
      </c>
      <c r="G41" s="277" t="s">
        <v>347</v>
      </c>
      <c r="H41" s="266" t="s">
        <v>371</v>
      </c>
    </row>
    <row r="42" spans="2:8" s="251" customFormat="1" ht="30" customHeight="1">
      <c r="B42" s="254"/>
      <c r="C42" s="262">
        <v>49</v>
      </c>
      <c r="D42" s="267" t="s">
        <v>480</v>
      </c>
      <c r="E42" s="269" t="s">
        <v>556</v>
      </c>
      <c r="F42" s="258" t="s">
        <v>518</v>
      </c>
      <c r="G42" s="277" t="s">
        <v>524</v>
      </c>
      <c r="H42" s="266" t="s">
        <v>371</v>
      </c>
    </row>
    <row r="43" spans="2:8" s="251" customFormat="1" ht="30" customHeight="1">
      <c r="B43" s="254"/>
      <c r="C43" s="262">
        <v>49</v>
      </c>
      <c r="D43" s="267" t="s">
        <v>481</v>
      </c>
      <c r="E43" s="269" t="s">
        <v>557</v>
      </c>
      <c r="F43" s="258" t="s">
        <v>518</v>
      </c>
      <c r="G43" s="277" t="s">
        <v>525</v>
      </c>
      <c r="H43" s="266" t="s">
        <v>371</v>
      </c>
    </row>
    <row r="44" spans="2:8" s="251" customFormat="1" ht="30" customHeight="1">
      <c r="B44" s="254"/>
      <c r="C44" s="262">
        <v>49</v>
      </c>
      <c r="D44" s="267" t="s">
        <v>482</v>
      </c>
      <c r="E44" s="269" t="s">
        <v>558</v>
      </c>
      <c r="F44" s="258" t="s">
        <v>518</v>
      </c>
      <c r="G44" s="277" t="s">
        <v>526</v>
      </c>
      <c r="H44" s="266" t="s">
        <v>371</v>
      </c>
    </row>
    <row r="45" spans="2:8" s="251" customFormat="1" ht="30" customHeight="1">
      <c r="B45" s="254"/>
      <c r="C45" s="262">
        <v>50</v>
      </c>
      <c r="D45" s="267" t="s">
        <v>490</v>
      </c>
      <c r="E45" s="267"/>
      <c r="F45" s="258" t="s">
        <v>518</v>
      </c>
      <c r="G45" s="277" t="s">
        <v>527</v>
      </c>
      <c r="H45" s="266" t="s">
        <v>371</v>
      </c>
    </row>
    <row r="46" spans="2:8" s="251" customFormat="1" ht="30" customHeight="1">
      <c r="B46" s="254"/>
      <c r="C46" s="262">
        <v>50</v>
      </c>
      <c r="D46" s="267" t="s">
        <v>483</v>
      </c>
      <c r="E46" s="269" t="s">
        <v>559</v>
      </c>
      <c r="F46" s="258" t="s">
        <v>518</v>
      </c>
      <c r="G46" s="277" t="s">
        <v>528</v>
      </c>
      <c r="H46" s="266" t="s">
        <v>529</v>
      </c>
    </row>
    <row r="47" spans="2:8" s="251" customFormat="1" ht="30" customHeight="1">
      <c r="B47" s="254"/>
      <c r="C47" s="262">
        <v>52</v>
      </c>
      <c r="D47" s="267" t="s">
        <v>484</v>
      </c>
      <c r="E47" s="269" t="s">
        <v>560</v>
      </c>
      <c r="F47" s="258" t="s">
        <v>518</v>
      </c>
      <c r="G47" s="277" t="s">
        <v>530</v>
      </c>
      <c r="H47" s="266" t="s">
        <v>529</v>
      </c>
    </row>
    <row r="48" spans="2:8" s="251" customFormat="1" ht="30" customHeight="1">
      <c r="B48" s="254"/>
      <c r="C48" s="262">
        <v>53</v>
      </c>
      <c r="D48" s="267" t="s">
        <v>485</v>
      </c>
      <c r="E48" s="269" t="s">
        <v>561</v>
      </c>
      <c r="F48" s="258" t="s">
        <v>518</v>
      </c>
      <c r="G48" s="277" t="s">
        <v>369</v>
      </c>
      <c r="H48" s="266" t="s">
        <v>371</v>
      </c>
    </row>
    <row r="49" spans="2:8" s="251" customFormat="1" ht="30" customHeight="1">
      <c r="B49" s="254"/>
      <c r="C49" s="262">
        <v>54</v>
      </c>
      <c r="D49" s="267" t="s">
        <v>485</v>
      </c>
      <c r="E49" s="269" t="s">
        <v>562</v>
      </c>
      <c r="F49" s="258" t="s">
        <v>518</v>
      </c>
      <c r="G49" s="277" t="s">
        <v>370</v>
      </c>
      <c r="H49" s="266" t="s">
        <v>371</v>
      </c>
    </row>
    <row r="50" spans="2:8" s="251" customFormat="1" ht="14.25">
      <c r="C50" s="263"/>
      <c r="D50" s="259"/>
      <c r="E50" s="259"/>
      <c r="F50" s="259"/>
      <c r="G50" s="259"/>
      <c r="H50" s="259"/>
    </row>
    <row r="51" spans="2:8" s="251" customFormat="1" ht="24.95" customHeight="1">
      <c r="B51" s="252" t="s">
        <v>563</v>
      </c>
      <c r="C51" s="280"/>
      <c r="D51" s="288"/>
      <c r="E51" s="268"/>
      <c r="F51" s="279"/>
      <c r="G51" s="275"/>
      <c r="H51" s="279"/>
    </row>
    <row r="52" spans="2:8" s="251" customFormat="1" ht="24.95" customHeight="1">
      <c r="C52" s="262">
        <v>68</v>
      </c>
      <c r="D52" s="289" t="s">
        <v>565</v>
      </c>
      <c r="E52" s="269"/>
      <c r="F52" s="266" t="s">
        <v>564</v>
      </c>
      <c r="G52" s="277" t="s">
        <v>566</v>
      </c>
      <c r="H52" s="266" t="s">
        <v>567</v>
      </c>
    </row>
    <row r="53" spans="2:8" s="251" customFormat="1" ht="24.95" customHeight="1">
      <c r="C53" s="262">
        <v>75</v>
      </c>
      <c r="D53" s="289" t="s">
        <v>569</v>
      </c>
      <c r="E53" s="269"/>
      <c r="F53" s="266" t="s">
        <v>568</v>
      </c>
      <c r="G53" s="277" t="s">
        <v>570</v>
      </c>
      <c r="H53" s="290" t="s">
        <v>571</v>
      </c>
    </row>
    <row r="54" spans="2:8" s="251" customFormat="1" ht="24.95" customHeight="1">
      <c r="C54" s="262">
        <v>76</v>
      </c>
      <c r="D54" s="291" t="s">
        <v>572</v>
      </c>
      <c r="E54" s="289" t="s">
        <v>573</v>
      </c>
      <c r="F54" s="266" t="s">
        <v>568</v>
      </c>
      <c r="G54" s="277" t="s">
        <v>574</v>
      </c>
      <c r="H54" s="266" t="s">
        <v>575</v>
      </c>
    </row>
    <row r="55" spans="2:8" s="251" customFormat="1" ht="24.95" customHeight="1">
      <c r="C55" s="262">
        <v>78</v>
      </c>
      <c r="D55" s="289" t="s">
        <v>577</v>
      </c>
      <c r="E55" s="269"/>
      <c r="F55" s="266" t="s">
        <v>576</v>
      </c>
      <c r="G55" s="277" t="s">
        <v>578</v>
      </c>
      <c r="H55" s="266" t="s">
        <v>567</v>
      </c>
    </row>
    <row r="56" spans="2:8" s="251" customFormat="1" ht="24.95" customHeight="1">
      <c r="B56" s="252" t="s">
        <v>618</v>
      </c>
      <c r="C56" s="282"/>
      <c r="D56" s="288"/>
      <c r="E56" s="268"/>
      <c r="F56" s="281"/>
      <c r="G56" s="275"/>
      <c r="H56" s="281"/>
    </row>
    <row r="57" spans="2:8" s="251" customFormat="1" ht="24.95" customHeight="1">
      <c r="B57" s="283"/>
      <c r="C57" s="262">
        <v>98</v>
      </c>
      <c r="D57" s="289" t="s">
        <v>620</v>
      </c>
      <c r="E57" s="309" t="s">
        <v>621</v>
      </c>
      <c r="F57" s="266" t="s">
        <v>619</v>
      </c>
      <c r="G57" s="276" t="s">
        <v>622</v>
      </c>
      <c r="H57" s="290" t="s">
        <v>623</v>
      </c>
    </row>
    <row r="58" spans="2:8" s="251" customFormat="1" ht="24.95" customHeight="1">
      <c r="C58" s="262">
        <v>99</v>
      </c>
      <c r="D58" s="289" t="s">
        <v>624</v>
      </c>
      <c r="E58" s="269"/>
      <c r="F58" s="266" t="s">
        <v>619</v>
      </c>
      <c r="G58" s="277" t="s">
        <v>625</v>
      </c>
      <c r="H58" s="266" t="s">
        <v>623</v>
      </c>
    </row>
    <row r="59" spans="2:8" s="251" customFormat="1" ht="24.95" customHeight="1">
      <c r="C59" s="262">
        <v>100</v>
      </c>
      <c r="D59" s="289" t="s">
        <v>626</v>
      </c>
      <c r="E59" s="309" t="s">
        <v>627</v>
      </c>
      <c r="F59" s="266" t="s">
        <v>619</v>
      </c>
      <c r="G59" s="277" t="s">
        <v>628</v>
      </c>
      <c r="H59" s="266" t="s">
        <v>623</v>
      </c>
    </row>
    <row r="60" spans="2:8" s="251" customFormat="1" ht="24.95" customHeight="1">
      <c r="C60" s="262">
        <v>102</v>
      </c>
      <c r="D60" s="291" t="s">
        <v>629</v>
      </c>
      <c r="E60" s="289"/>
      <c r="F60" s="266" t="s">
        <v>619</v>
      </c>
      <c r="G60" s="277" t="s">
        <v>630</v>
      </c>
      <c r="H60" s="266" t="s">
        <v>623</v>
      </c>
    </row>
    <row r="61" spans="2:8" s="251" customFormat="1" ht="24.95" customHeight="1">
      <c r="C61" s="262">
        <v>103</v>
      </c>
      <c r="D61" s="289" t="s">
        <v>631</v>
      </c>
      <c r="E61" s="309" t="s">
        <v>632</v>
      </c>
      <c r="F61" s="266" t="s">
        <v>619</v>
      </c>
      <c r="G61" s="277" t="s">
        <v>633</v>
      </c>
      <c r="H61" s="266" t="s">
        <v>634</v>
      </c>
    </row>
    <row r="62" spans="2:8" s="251" customFormat="1" ht="24.95" customHeight="1">
      <c r="C62" s="262">
        <v>106</v>
      </c>
      <c r="D62" s="289" t="s">
        <v>635</v>
      </c>
      <c r="E62" s="309"/>
      <c r="F62" s="266" t="s">
        <v>619</v>
      </c>
      <c r="G62" s="277" t="s">
        <v>636</v>
      </c>
      <c r="H62" s="266" t="s">
        <v>637</v>
      </c>
    </row>
    <row r="63" spans="2:8" s="251" customFormat="1" ht="24.95" customHeight="1">
      <c r="C63" s="262">
        <v>107</v>
      </c>
      <c r="D63" s="289" t="s">
        <v>638</v>
      </c>
      <c r="E63" s="309" t="s">
        <v>639</v>
      </c>
      <c r="F63" s="266" t="s">
        <v>619</v>
      </c>
      <c r="G63" s="277" t="s">
        <v>640</v>
      </c>
      <c r="H63" s="266" t="s">
        <v>634</v>
      </c>
    </row>
    <row r="64" spans="2:8" s="251" customFormat="1" ht="24.95" customHeight="1">
      <c r="C64" s="262">
        <v>108</v>
      </c>
      <c r="D64" s="289" t="s">
        <v>641</v>
      </c>
      <c r="E64" s="309"/>
      <c r="F64" s="266" t="s">
        <v>619</v>
      </c>
      <c r="G64" s="277" t="s">
        <v>642</v>
      </c>
      <c r="H64" s="266" t="s">
        <v>643</v>
      </c>
    </row>
    <row r="65" spans="3:8" s="251" customFormat="1" ht="24.95" customHeight="1">
      <c r="C65" s="262">
        <v>109</v>
      </c>
      <c r="D65" s="289" t="s">
        <v>644</v>
      </c>
      <c r="E65" s="309" t="s">
        <v>645</v>
      </c>
      <c r="F65" s="266" t="s">
        <v>619</v>
      </c>
      <c r="G65" s="277" t="s">
        <v>646</v>
      </c>
      <c r="H65" s="266" t="s">
        <v>647</v>
      </c>
    </row>
    <row r="66" spans="3:8" s="251" customFormat="1" ht="24.95" customHeight="1">
      <c r="C66" s="262">
        <v>110</v>
      </c>
      <c r="D66" s="289" t="s">
        <v>648</v>
      </c>
      <c r="E66" s="309"/>
      <c r="F66" s="266" t="s">
        <v>619</v>
      </c>
      <c r="G66" s="277" t="s">
        <v>649</v>
      </c>
      <c r="H66" s="266" t="s">
        <v>634</v>
      </c>
    </row>
    <row r="67" spans="3:8" s="251" customFormat="1" ht="24.95" customHeight="1">
      <c r="C67" s="262">
        <v>111</v>
      </c>
      <c r="D67" s="289" t="s">
        <v>650</v>
      </c>
      <c r="E67" s="309" t="s">
        <v>651</v>
      </c>
      <c r="F67" s="266" t="s">
        <v>619</v>
      </c>
      <c r="G67" s="277" t="s">
        <v>652</v>
      </c>
      <c r="H67" s="266" t="s">
        <v>634</v>
      </c>
    </row>
    <row r="68" spans="3:8" s="251" customFormat="1" ht="24.95" customHeight="1">
      <c r="C68" s="262">
        <v>112</v>
      </c>
      <c r="D68" s="289" t="s">
        <v>653</v>
      </c>
      <c r="E68" s="309"/>
      <c r="F68" s="266" t="s">
        <v>619</v>
      </c>
      <c r="G68" s="277" t="s">
        <v>654</v>
      </c>
      <c r="H68" s="290" t="s">
        <v>655</v>
      </c>
    </row>
    <row r="69" spans="3:8" s="251" customFormat="1" ht="24.95" customHeight="1">
      <c r="C69" s="262">
        <v>113</v>
      </c>
      <c r="D69" s="289" t="s">
        <v>656</v>
      </c>
      <c r="E69" s="309"/>
      <c r="F69" s="266" t="s">
        <v>619</v>
      </c>
      <c r="G69" s="277" t="s">
        <v>657</v>
      </c>
      <c r="H69" s="290" t="s">
        <v>655</v>
      </c>
    </row>
    <row r="70" spans="3:8" s="251" customFormat="1" ht="24.95" customHeight="1">
      <c r="C70" s="262">
        <v>114</v>
      </c>
      <c r="D70" s="289" t="s">
        <v>658</v>
      </c>
      <c r="E70" s="309"/>
      <c r="F70" s="266" t="s">
        <v>619</v>
      </c>
      <c r="G70" s="277" t="s">
        <v>659</v>
      </c>
      <c r="H70" s="290" t="s">
        <v>660</v>
      </c>
    </row>
    <row r="71" spans="3:8" s="251" customFormat="1" ht="24.95" customHeight="1">
      <c r="C71" s="262">
        <v>116</v>
      </c>
      <c r="D71" s="289" t="s">
        <v>661</v>
      </c>
      <c r="E71" s="309" t="s">
        <v>662</v>
      </c>
      <c r="F71" s="266" t="s">
        <v>619</v>
      </c>
      <c r="G71" s="277" t="s">
        <v>663</v>
      </c>
      <c r="H71" s="290" t="s">
        <v>637</v>
      </c>
    </row>
    <row r="72" spans="3:8" s="251" customFormat="1" ht="24.95" customHeight="1">
      <c r="C72" s="262">
        <v>116</v>
      </c>
      <c r="D72" s="289" t="s">
        <v>664</v>
      </c>
      <c r="E72" s="309"/>
      <c r="F72" s="266" t="s">
        <v>619</v>
      </c>
      <c r="G72" s="277" t="s">
        <v>665</v>
      </c>
      <c r="H72" s="290" t="s">
        <v>666</v>
      </c>
    </row>
    <row r="73" spans="3:8" s="251" customFormat="1" ht="24.95" customHeight="1">
      <c r="C73" s="262">
        <v>119</v>
      </c>
      <c r="D73" s="289" t="s">
        <v>667</v>
      </c>
      <c r="E73" s="309"/>
      <c r="F73" s="266" t="s">
        <v>619</v>
      </c>
      <c r="G73" s="277" t="s">
        <v>668</v>
      </c>
      <c r="H73" s="290" t="s">
        <v>669</v>
      </c>
    </row>
    <row r="74" spans="3:8" s="251" customFormat="1" ht="24.95" customHeight="1">
      <c r="C74" s="262">
        <v>122</v>
      </c>
      <c r="D74" s="289" t="s">
        <v>671</v>
      </c>
      <c r="E74" s="309"/>
      <c r="F74" s="266" t="s">
        <v>670</v>
      </c>
      <c r="G74" s="277" t="s">
        <v>672</v>
      </c>
      <c r="H74" s="290" t="s">
        <v>673</v>
      </c>
    </row>
    <row r="75" spans="3:8" s="251" customFormat="1" ht="24.95" customHeight="1">
      <c r="C75" s="262">
        <v>124</v>
      </c>
      <c r="D75" s="289" t="s">
        <v>674</v>
      </c>
      <c r="E75" s="309"/>
      <c r="F75" s="266" t="s">
        <v>670</v>
      </c>
      <c r="G75" s="277" t="s">
        <v>675</v>
      </c>
      <c r="H75" s="290" t="s">
        <v>673</v>
      </c>
    </row>
    <row r="76" spans="3:8" s="251" customFormat="1" ht="24.95" customHeight="1">
      <c r="C76" s="262">
        <v>135</v>
      </c>
      <c r="D76" s="289" t="s">
        <v>676</v>
      </c>
      <c r="E76" s="309"/>
      <c r="F76" s="266" t="s">
        <v>670</v>
      </c>
      <c r="G76" s="277" t="s">
        <v>677</v>
      </c>
      <c r="H76" s="290" t="s">
        <v>673</v>
      </c>
    </row>
    <row r="77" spans="3:8" s="251" customFormat="1" ht="24.95" customHeight="1">
      <c r="C77" s="262">
        <v>135</v>
      </c>
      <c r="D77" s="289" t="s">
        <v>678</v>
      </c>
      <c r="E77" s="309" t="s">
        <v>679</v>
      </c>
      <c r="F77" s="266" t="s">
        <v>670</v>
      </c>
      <c r="G77" s="277" t="s">
        <v>680</v>
      </c>
      <c r="H77" s="290" t="s">
        <v>673</v>
      </c>
    </row>
    <row r="78" spans="3:8" s="251" customFormat="1" ht="24.95" customHeight="1">
      <c r="C78" s="262">
        <v>136</v>
      </c>
      <c r="D78" s="289" t="s">
        <v>681</v>
      </c>
      <c r="E78" s="309"/>
      <c r="F78" s="266" t="s">
        <v>670</v>
      </c>
      <c r="G78" s="277" t="s">
        <v>682</v>
      </c>
      <c r="H78" s="290" t="s">
        <v>673</v>
      </c>
    </row>
    <row r="79" spans="3:8" s="251" customFormat="1" ht="24.95" customHeight="1">
      <c r="C79" s="262">
        <v>138</v>
      </c>
      <c r="D79" s="289" t="s">
        <v>683</v>
      </c>
      <c r="E79" s="309"/>
      <c r="F79" s="266" t="s">
        <v>670</v>
      </c>
      <c r="G79" s="277" t="s">
        <v>684</v>
      </c>
      <c r="H79" s="290" t="s">
        <v>673</v>
      </c>
    </row>
    <row r="80" spans="3:8" s="251" customFormat="1" ht="24.95" customHeight="1">
      <c r="C80" s="262">
        <v>138</v>
      </c>
      <c r="D80" s="289" t="s">
        <v>685</v>
      </c>
      <c r="E80" s="309" t="s">
        <v>686</v>
      </c>
      <c r="F80" s="266" t="s">
        <v>670</v>
      </c>
      <c r="G80" s="277" t="s">
        <v>687</v>
      </c>
      <c r="H80" s="290" t="s">
        <v>673</v>
      </c>
    </row>
    <row r="81" spans="3:8" s="251" customFormat="1" ht="24.95" customHeight="1">
      <c r="C81" s="262">
        <v>139</v>
      </c>
      <c r="D81" s="289" t="s">
        <v>688</v>
      </c>
      <c r="E81" s="309"/>
      <c r="F81" s="266" t="s">
        <v>670</v>
      </c>
      <c r="G81" s="277" t="s">
        <v>689</v>
      </c>
      <c r="H81" s="290" t="s">
        <v>673</v>
      </c>
    </row>
    <row r="82" spans="3:8" s="251" customFormat="1" ht="24.95" customHeight="1">
      <c r="C82" s="262">
        <v>141</v>
      </c>
      <c r="D82" s="289" t="s">
        <v>690</v>
      </c>
      <c r="E82" s="309"/>
      <c r="F82" s="266" t="s">
        <v>670</v>
      </c>
      <c r="G82" s="277" t="s">
        <v>691</v>
      </c>
      <c r="H82" s="290" t="s">
        <v>673</v>
      </c>
    </row>
    <row r="83" spans="3:8" s="251" customFormat="1" ht="24.95" customHeight="1">
      <c r="C83" s="262">
        <v>141</v>
      </c>
      <c r="D83" s="289" t="s">
        <v>692</v>
      </c>
      <c r="E83" s="309" t="s">
        <v>693</v>
      </c>
      <c r="F83" s="266" t="s">
        <v>670</v>
      </c>
      <c r="G83" s="277" t="s">
        <v>694</v>
      </c>
      <c r="H83" s="290" t="s">
        <v>673</v>
      </c>
    </row>
    <row r="84" spans="3:8" s="251" customFormat="1" ht="24.95" customHeight="1">
      <c r="C84" s="262">
        <v>142</v>
      </c>
      <c r="D84" s="289" t="s">
        <v>695</v>
      </c>
      <c r="E84" s="309"/>
      <c r="F84" s="266" t="s">
        <v>670</v>
      </c>
      <c r="G84" s="277" t="s">
        <v>696</v>
      </c>
      <c r="H84" s="290" t="s">
        <v>673</v>
      </c>
    </row>
    <row r="85" spans="3:8" s="251" customFormat="1" ht="24.95" customHeight="1">
      <c r="C85" s="262">
        <v>144</v>
      </c>
      <c r="D85" s="289" t="s">
        <v>697</v>
      </c>
      <c r="E85" s="309"/>
      <c r="F85" s="266" t="s">
        <v>670</v>
      </c>
      <c r="G85" s="277" t="s">
        <v>698</v>
      </c>
      <c r="H85" s="290" t="s">
        <v>673</v>
      </c>
    </row>
    <row r="86" spans="3:8" s="251" customFormat="1" ht="24.95" customHeight="1">
      <c r="C86" s="262">
        <v>144</v>
      </c>
      <c r="D86" s="289" t="s">
        <v>699</v>
      </c>
      <c r="E86" s="309" t="s">
        <v>700</v>
      </c>
      <c r="F86" s="266" t="s">
        <v>670</v>
      </c>
      <c r="G86" s="277" t="s">
        <v>701</v>
      </c>
      <c r="H86" s="290" t="s">
        <v>673</v>
      </c>
    </row>
    <row r="87" spans="3:8" s="251" customFormat="1" ht="24.95" customHeight="1">
      <c r="C87" s="262">
        <v>145</v>
      </c>
      <c r="D87" s="289" t="s">
        <v>702</v>
      </c>
      <c r="E87" s="309"/>
      <c r="F87" s="266" t="s">
        <v>670</v>
      </c>
      <c r="G87" s="277" t="s">
        <v>703</v>
      </c>
      <c r="H87" s="290" t="s">
        <v>673</v>
      </c>
    </row>
    <row r="88" spans="3:8" s="251" customFormat="1" ht="24.95" customHeight="1">
      <c r="C88" s="262">
        <v>147</v>
      </c>
      <c r="D88" s="289" t="s">
        <v>704</v>
      </c>
      <c r="E88" s="309" t="s">
        <v>705</v>
      </c>
      <c r="F88" s="266" t="s">
        <v>670</v>
      </c>
      <c r="G88" s="277" t="s">
        <v>706</v>
      </c>
      <c r="H88" s="290" t="s">
        <v>673</v>
      </c>
    </row>
    <row r="89" spans="3:8" s="251" customFormat="1" ht="24.95" customHeight="1">
      <c r="C89" s="262">
        <v>147</v>
      </c>
      <c r="D89" s="289" t="s">
        <v>707</v>
      </c>
      <c r="E89" s="309"/>
      <c r="F89" s="266" t="s">
        <v>670</v>
      </c>
      <c r="G89" s="277" t="s">
        <v>708</v>
      </c>
      <c r="H89" s="290" t="s">
        <v>673</v>
      </c>
    </row>
    <row r="90" spans="3:8" s="251" customFormat="1" ht="24.95" customHeight="1">
      <c r="C90" s="262">
        <v>149</v>
      </c>
      <c r="D90" s="289" t="s">
        <v>709</v>
      </c>
      <c r="E90" s="309"/>
      <c r="F90" s="266" t="s">
        <v>670</v>
      </c>
      <c r="G90" s="277" t="s">
        <v>710</v>
      </c>
      <c r="H90" s="290" t="s">
        <v>673</v>
      </c>
    </row>
    <row r="91" spans="3:8" s="251" customFormat="1" ht="24.95" customHeight="1">
      <c r="C91" s="262">
        <v>151</v>
      </c>
      <c r="D91" s="289" t="s">
        <v>711</v>
      </c>
      <c r="E91" s="309"/>
      <c r="F91" s="266" t="s">
        <v>670</v>
      </c>
      <c r="G91" s="277" t="s">
        <v>712</v>
      </c>
      <c r="H91" s="290" t="s">
        <v>673</v>
      </c>
    </row>
    <row r="92" spans="3:8" s="251" customFormat="1" ht="24.95" customHeight="1">
      <c r="C92" s="262">
        <v>151</v>
      </c>
      <c r="D92" s="289" t="s">
        <v>713</v>
      </c>
      <c r="E92" s="309"/>
      <c r="F92" s="266" t="s">
        <v>670</v>
      </c>
      <c r="G92" s="277" t="s">
        <v>714</v>
      </c>
      <c r="H92" s="290" t="s">
        <v>673</v>
      </c>
    </row>
    <row r="93" spans="3:8" s="251" customFormat="1" ht="24.95" customHeight="1">
      <c r="C93" s="262">
        <v>152</v>
      </c>
      <c r="D93" s="289" t="s">
        <v>715</v>
      </c>
      <c r="E93" s="309"/>
      <c r="F93" s="266" t="s">
        <v>670</v>
      </c>
      <c r="G93" s="277" t="s">
        <v>716</v>
      </c>
      <c r="H93" s="290" t="s">
        <v>673</v>
      </c>
    </row>
    <row r="94" spans="3:8" s="251" customFormat="1" ht="24.95" customHeight="1">
      <c r="C94" s="262">
        <v>153</v>
      </c>
      <c r="D94" s="289" t="s">
        <v>717</v>
      </c>
      <c r="E94" s="309"/>
      <c r="F94" s="266" t="s">
        <v>670</v>
      </c>
      <c r="G94" s="277" t="s">
        <v>718</v>
      </c>
      <c r="H94" s="290" t="s">
        <v>673</v>
      </c>
    </row>
    <row r="95" spans="3:8" s="251" customFormat="1" ht="24.95" customHeight="1">
      <c r="C95" s="262">
        <v>153</v>
      </c>
      <c r="D95" s="289" t="s">
        <v>719</v>
      </c>
      <c r="E95" s="309"/>
      <c r="F95" s="266" t="s">
        <v>670</v>
      </c>
      <c r="G95" s="277" t="s">
        <v>720</v>
      </c>
      <c r="H95" s="290" t="s">
        <v>673</v>
      </c>
    </row>
    <row r="96" spans="3:8" s="251" customFormat="1" ht="24.95" customHeight="1">
      <c r="C96" s="262">
        <v>154</v>
      </c>
      <c r="D96" s="289" t="s">
        <v>721</v>
      </c>
      <c r="E96" s="309"/>
      <c r="F96" s="266" t="s">
        <v>670</v>
      </c>
      <c r="G96" s="277" t="s">
        <v>722</v>
      </c>
      <c r="H96" s="290" t="s">
        <v>673</v>
      </c>
    </row>
    <row r="97" spans="2:8" s="251" customFormat="1" ht="24.95" customHeight="1">
      <c r="C97" s="262">
        <v>155</v>
      </c>
      <c r="D97" s="289" t="s">
        <v>723</v>
      </c>
      <c r="E97" s="309"/>
      <c r="F97" s="266" t="s">
        <v>670</v>
      </c>
      <c r="G97" s="277" t="s">
        <v>724</v>
      </c>
      <c r="H97" s="290" t="s">
        <v>673</v>
      </c>
    </row>
    <row r="98" spans="2:8" s="251" customFormat="1" ht="24.95" customHeight="1">
      <c r="C98" s="262">
        <v>155</v>
      </c>
      <c r="D98" s="289" t="s">
        <v>725</v>
      </c>
      <c r="E98" s="309"/>
      <c r="F98" s="266" t="s">
        <v>670</v>
      </c>
      <c r="G98" s="277" t="s">
        <v>726</v>
      </c>
      <c r="H98" s="290" t="s">
        <v>673</v>
      </c>
    </row>
    <row r="99" spans="2:8" s="251" customFormat="1" ht="24.95" customHeight="1">
      <c r="B99" s="252" t="s">
        <v>1100</v>
      </c>
      <c r="C99" s="282"/>
      <c r="D99" s="288"/>
      <c r="E99" s="397"/>
      <c r="F99" s="281"/>
      <c r="G99" s="275"/>
      <c r="H99" s="281"/>
    </row>
    <row r="100" spans="2:8" s="251" customFormat="1" ht="24.95" customHeight="1">
      <c r="B100" s="283"/>
      <c r="C100" s="262">
        <v>158</v>
      </c>
      <c r="D100" s="398" t="s">
        <v>1101</v>
      </c>
      <c r="E100" s="289"/>
      <c r="F100" s="266"/>
      <c r="G100" s="276" t="s">
        <v>1102</v>
      </c>
      <c r="H100" s="290" t="s">
        <v>1103</v>
      </c>
    </row>
    <row r="101" spans="2:8" s="251" customFormat="1" ht="24.95" customHeight="1">
      <c r="C101" s="262">
        <v>160</v>
      </c>
      <c r="D101" s="398" t="s">
        <v>1105</v>
      </c>
      <c r="E101" s="398" t="s">
        <v>1106</v>
      </c>
      <c r="F101" s="266" t="s">
        <v>1104</v>
      </c>
      <c r="G101" s="277" t="s">
        <v>1107</v>
      </c>
      <c r="H101" s="266" t="s">
        <v>1108</v>
      </c>
    </row>
    <row r="102" spans="2:8" s="251" customFormat="1" ht="24.95" customHeight="1">
      <c r="C102" s="262">
        <v>161</v>
      </c>
      <c r="D102" s="398" t="s">
        <v>1109</v>
      </c>
      <c r="E102" s="398"/>
      <c r="F102" s="266" t="s">
        <v>1104</v>
      </c>
      <c r="G102" s="277" t="s">
        <v>1110</v>
      </c>
      <c r="H102" s="290" t="s">
        <v>1111</v>
      </c>
    </row>
    <row r="103" spans="2:8" s="251" customFormat="1" ht="24.95" customHeight="1">
      <c r="C103" s="262">
        <v>162</v>
      </c>
      <c r="D103" s="399" t="s">
        <v>1113</v>
      </c>
      <c r="E103" s="398" t="s">
        <v>1114</v>
      </c>
      <c r="F103" s="266" t="s">
        <v>1112</v>
      </c>
      <c r="G103" s="277" t="s">
        <v>1115</v>
      </c>
      <c r="H103" s="266" t="s">
        <v>634</v>
      </c>
    </row>
    <row r="104" spans="2:8" s="251" customFormat="1" ht="24.95" customHeight="1">
      <c r="C104" s="262">
        <v>163</v>
      </c>
      <c r="D104" s="398" t="s">
        <v>1116</v>
      </c>
      <c r="E104" s="289"/>
      <c r="F104" s="266" t="s">
        <v>1112</v>
      </c>
      <c r="G104" s="277" t="s">
        <v>1117</v>
      </c>
      <c r="H104" s="266" t="s">
        <v>634</v>
      </c>
    </row>
    <row r="105" spans="2:8" s="251" customFormat="1" ht="24.95" customHeight="1">
      <c r="C105" s="262">
        <v>163</v>
      </c>
      <c r="D105" s="398" t="s">
        <v>1118</v>
      </c>
      <c r="E105" s="398" t="s">
        <v>1119</v>
      </c>
      <c r="F105" s="266" t="s">
        <v>1112</v>
      </c>
      <c r="G105" s="277" t="s">
        <v>1120</v>
      </c>
      <c r="H105" s="266" t="s">
        <v>1108</v>
      </c>
    </row>
    <row r="106" spans="2:8" s="251" customFormat="1" ht="24.95" customHeight="1">
      <c r="C106" s="262">
        <v>164</v>
      </c>
      <c r="D106" s="398" t="s">
        <v>1121</v>
      </c>
      <c r="E106" s="398" t="s">
        <v>1122</v>
      </c>
      <c r="F106" s="266" t="s">
        <v>1112</v>
      </c>
      <c r="G106" s="277" t="s">
        <v>1123</v>
      </c>
      <c r="H106" s="266" t="s">
        <v>1124</v>
      </c>
    </row>
    <row r="107" spans="2:8" s="251" customFormat="1" ht="24.95" customHeight="1">
      <c r="C107" s="262">
        <v>165</v>
      </c>
      <c r="D107" s="289"/>
      <c r="E107" s="289"/>
      <c r="F107" s="266" t="s">
        <v>1112</v>
      </c>
      <c r="G107" s="277" t="s">
        <v>1125</v>
      </c>
      <c r="H107" s="266" t="s">
        <v>1126</v>
      </c>
    </row>
    <row r="108" spans="2:8" s="251" customFormat="1" ht="24.95" customHeight="1">
      <c r="C108" s="262">
        <v>166</v>
      </c>
      <c r="D108" s="398" t="s">
        <v>1127</v>
      </c>
      <c r="E108" s="398" t="s">
        <v>1128</v>
      </c>
      <c r="F108" s="266" t="s">
        <v>1112</v>
      </c>
      <c r="G108" s="277" t="s">
        <v>1129</v>
      </c>
      <c r="H108" s="266" t="s">
        <v>1130</v>
      </c>
    </row>
    <row r="109" spans="2:8" s="251" customFormat="1" ht="24.95" customHeight="1">
      <c r="C109" s="262">
        <v>166</v>
      </c>
      <c r="D109" s="398" t="s">
        <v>1131</v>
      </c>
      <c r="E109" s="289"/>
      <c r="F109" s="266" t="s">
        <v>1112</v>
      </c>
      <c r="G109" s="277" t="s">
        <v>1132</v>
      </c>
      <c r="H109" s="266" t="s">
        <v>1124</v>
      </c>
    </row>
    <row r="110" spans="2:8" s="251" customFormat="1" ht="24.95" customHeight="1">
      <c r="C110" s="262">
        <v>167</v>
      </c>
      <c r="D110" s="398" t="s">
        <v>1133</v>
      </c>
      <c r="E110" s="398" t="s">
        <v>1134</v>
      </c>
      <c r="F110" s="266" t="s">
        <v>1112</v>
      </c>
      <c r="G110" s="277" t="s">
        <v>1135</v>
      </c>
      <c r="H110" s="266" t="s">
        <v>1136</v>
      </c>
    </row>
    <row r="111" spans="2:8" s="251" customFormat="1" ht="24.95" customHeight="1">
      <c r="C111" s="262">
        <v>168</v>
      </c>
      <c r="D111" s="398" t="s">
        <v>1137</v>
      </c>
      <c r="E111" s="289"/>
      <c r="F111" s="266" t="s">
        <v>1112</v>
      </c>
      <c r="G111" s="277" t="s">
        <v>1138</v>
      </c>
      <c r="H111" s="266" t="s">
        <v>1139</v>
      </c>
    </row>
    <row r="112" spans="2:8" s="251" customFormat="1" ht="24.95" customHeight="1">
      <c r="C112" s="262">
        <v>169</v>
      </c>
      <c r="D112" s="398" t="s">
        <v>1140</v>
      </c>
      <c r="E112" s="289"/>
      <c r="F112" s="266" t="s">
        <v>1112</v>
      </c>
      <c r="G112" s="277" t="s">
        <v>1141</v>
      </c>
      <c r="H112" s="266" t="s">
        <v>1142</v>
      </c>
    </row>
    <row r="113" spans="2:8" s="251" customFormat="1" ht="24.95" customHeight="1">
      <c r="C113" s="262">
        <v>172</v>
      </c>
      <c r="D113" s="398" t="s">
        <v>1144</v>
      </c>
      <c r="E113" s="289"/>
      <c r="F113" s="266" t="s">
        <v>1143</v>
      </c>
      <c r="G113" s="277" t="s">
        <v>1145</v>
      </c>
      <c r="H113" s="290" t="s">
        <v>1146</v>
      </c>
    </row>
    <row r="114" spans="2:8" s="251" customFormat="1" ht="24.95" customHeight="1">
      <c r="C114" s="262">
        <v>173</v>
      </c>
      <c r="D114" s="398" t="s">
        <v>1147</v>
      </c>
      <c r="E114" s="289"/>
      <c r="F114" s="266" t="s">
        <v>1143</v>
      </c>
      <c r="G114" s="277" t="s">
        <v>1148</v>
      </c>
      <c r="H114" s="290" t="s">
        <v>1149</v>
      </c>
    </row>
    <row r="115" spans="2:8" s="251" customFormat="1" ht="24.95" customHeight="1">
      <c r="C115" s="262">
        <v>174</v>
      </c>
      <c r="D115" s="398" t="s">
        <v>1150</v>
      </c>
      <c r="E115" s="289"/>
      <c r="F115" s="266" t="s">
        <v>1143</v>
      </c>
      <c r="G115" s="277" t="s">
        <v>1151</v>
      </c>
      <c r="H115" s="290" t="s">
        <v>1152</v>
      </c>
    </row>
    <row r="116" spans="2:8" s="251" customFormat="1" ht="24.95" customHeight="1">
      <c r="C116" s="262">
        <v>174</v>
      </c>
      <c r="D116" s="398" t="s">
        <v>1153</v>
      </c>
      <c r="E116" s="289"/>
      <c r="F116" s="266" t="s">
        <v>1143</v>
      </c>
      <c r="G116" s="277" t="s">
        <v>1154</v>
      </c>
      <c r="H116" s="290" t="s">
        <v>1155</v>
      </c>
    </row>
    <row r="117" spans="2:8" s="251" customFormat="1" ht="24.95" customHeight="1">
      <c r="C117" s="262">
        <v>180</v>
      </c>
      <c r="D117" s="398" t="s">
        <v>1157</v>
      </c>
      <c r="E117" s="398" t="s">
        <v>1158</v>
      </c>
      <c r="F117" s="266" t="s">
        <v>1156</v>
      </c>
      <c r="G117" s="277" t="s">
        <v>1159</v>
      </c>
      <c r="H117" s="290" t="s">
        <v>1160</v>
      </c>
    </row>
    <row r="118" spans="2:8" s="251" customFormat="1" ht="24.95" customHeight="1">
      <c r="B118" s="252" t="s">
        <v>1289</v>
      </c>
      <c r="C118" s="282"/>
      <c r="D118" s="288"/>
      <c r="E118" s="397"/>
      <c r="F118" s="281"/>
      <c r="G118" s="275"/>
      <c r="H118" s="281"/>
    </row>
    <row r="119" spans="2:8" s="251" customFormat="1" ht="24.95" customHeight="1">
      <c r="B119" s="283"/>
      <c r="C119" s="262">
        <v>188</v>
      </c>
      <c r="D119" s="398" t="s">
        <v>1291</v>
      </c>
      <c r="E119" s="289"/>
      <c r="F119" s="290" t="s">
        <v>1290</v>
      </c>
      <c r="G119" s="276" t="s">
        <v>1292</v>
      </c>
      <c r="H119" s="290" t="s">
        <v>673</v>
      </c>
    </row>
    <row r="120" spans="2:8" s="251" customFormat="1" ht="24.95" customHeight="1">
      <c r="C120" s="262">
        <v>189</v>
      </c>
      <c r="D120" s="398" t="s">
        <v>1293</v>
      </c>
      <c r="E120" s="398"/>
      <c r="F120" s="290" t="s">
        <v>1290</v>
      </c>
      <c r="G120" s="277" t="s">
        <v>1294</v>
      </c>
      <c r="H120" s="266" t="s">
        <v>1295</v>
      </c>
    </row>
    <row r="121" spans="2:8" s="251" customFormat="1" ht="24.95" customHeight="1">
      <c r="C121" s="262">
        <v>192</v>
      </c>
      <c r="D121" s="398" t="s">
        <v>1297</v>
      </c>
      <c r="E121" s="398" t="s">
        <v>1298</v>
      </c>
      <c r="F121" s="290" t="s">
        <v>1296</v>
      </c>
      <c r="G121" s="277" t="s">
        <v>1299</v>
      </c>
      <c r="H121" s="266" t="s">
        <v>673</v>
      </c>
    </row>
    <row r="122" spans="2:8" s="251" customFormat="1" ht="24.95" customHeight="1">
      <c r="C122" s="262">
        <v>193</v>
      </c>
      <c r="D122" s="398" t="s">
        <v>1300</v>
      </c>
      <c r="E122" s="398" t="s">
        <v>1301</v>
      </c>
      <c r="F122" s="290" t="s">
        <v>1296</v>
      </c>
      <c r="G122" s="277" t="s">
        <v>1302</v>
      </c>
      <c r="H122" s="290" t="s">
        <v>673</v>
      </c>
    </row>
    <row r="123" spans="2:8" s="251" customFormat="1" ht="24.95" customHeight="1">
      <c r="C123" s="262">
        <v>195</v>
      </c>
      <c r="D123" s="399" t="s">
        <v>1303</v>
      </c>
      <c r="E123" s="398"/>
      <c r="F123" s="290" t="s">
        <v>1296</v>
      </c>
      <c r="G123" s="277" t="s">
        <v>1304</v>
      </c>
      <c r="H123" s="266" t="s">
        <v>1305</v>
      </c>
    </row>
    <row r="124" spans="2:8" s="251" customFormat="1" ht="24.95" customHeight="1">
      <c r="C124" s="262">
        <v>198</v>
      </c>
      <c r="D124" s="398" t="s">
        <v>1306</v>
      </c>
      <c r="E124" s="398" t="s">
        <v>1307</v>
      </c>
      <c r="F124" s="290" t="s">
        <v>1296</v>
      </c>
      <c r="G124" s="277" t="s">
        <v>1308</v>
      </c>
      <c r="H124" s="266" t="s">
        <v>567</v>
      </c>
    </row>
    <row r="125" spans="2:8" s="251" customFormat="1" ht="24.95" customHeight="1">
      <c r="C125" s="262">
        <v>199</v>
      </c>
      <c r="D125" s="398" t="s">
        <v>1309</v>
      </c>
      <c r="E125" s="398"/>
      <c r="F125" s="290" t="s">
        <v>1296</v>
      </c>
      <c r="G125" s="277" t="s">
        <v>1310</v>
      </c>
      <c r="H125" s="266" t="s">
        <v>567</v>
      </c>
    </row>
    <row r="126" spans="2:8" s="251" customFormat="1" ht="24.95" customHeight="1">
      <c r="C126" s="510">
        <v>200</v>
      </c>
      <c r="D126" s="457" t="s">
        <v>1311</v>
      </c>
      <c r="E126" s="515" t="s">
        <v>1312</v>
      </c>
      <c r="F126" s="513" t="s">
        <v>1296</v>
      </c>
      <c r="G126" s="505" t="s">
        <v>1313</v>
      </c>
      <c r="H126" s="502" t="s">
        <v>1295</v>
      </c>
    </row>
    <row r="127" spans="2:8" s="251" customFormat="1" ht="24.95" customHeight="1">
      <c r="C127" s="512"/>
      <c r="D127" s="458" t="s">
        <v>1314</v>
      </c>
      <c r="E127" s="516"/>
      <c r="F127" s="514"/>
      <c r="G127" s="507"/>
      <c r="H127" s="504"/>
    </row>
    <row r="128" spans="2:8" s="251" customFormat="1" ht="24.95" customHeight="1">
      <c r="C128" s="262">
        <v>201</v>
      </c>
      <c r="D128" s="398" t="s">
        <v>1315</v>
      </c>
      <c r="E128" s="398" t="s">
        <v>1316</v>
      </c>
      <c r="F128" s="290" t="s">
        <v>1296</v>
      </c>
      <c r="G128" s="277" t="s">
        <v>1317</v>
      </c>
      <c r="H128" s="266" t="s">
        <v>1318</v>
      </c>
    </row>
    <row r="129" spans="3:8" s="251" customFormat="1" ht="24.95" customHeight="1">
      <c r="C129" s="262">
        <v>201</v>
      </c>
      <c r="D129" s="398" t="s">
        <v>1319</v>
      </c>
      <c r="E129" s="289"/>
      <c r="F129" s="290" t="s">
        <v>1296</v>
      </c>
      <c r="G129" s="277" t="s">
        <v>1320</v>
      </c>
      <c r="H129" s="266" t="s">
        <v>1318</v>
      </c>
    </row>
    <row r="130" spans="3:8" s="251" customFormat="1" ht="24.95" customHeight="1">
      <c r="C130" s="262">
        <v>202</v>
      </c>
      <c r="D130" s="398" t="s">
        <v>1321</v>
      </c>
      <c r="E130" s="398" t="s">
        <v>1322</v>
      </c>
      <c r="F130" s="290" t="s">
        <v>1296</v>
      </c>
      <c r="G130" s="277" t="s">
        <v>1323</v>
      </c>
      <c r="H130" s="266" t="s">
        <v>1318</v>
      </c>
    </row>
    <row r="131" spans="3:8" s="251" customFormat="1" ht="24.95" customHeight="1">
      <c r="C131" s="262">
        <v>203</v>
      </c>
      <c r="D131" s="398" t="s">
        <v>1324</v>
      </c>
      <c r="E131" s="398" t="s">
        <v>1325</v>
      </c>
      <c r="F131" s="290" t="s">
        <v>1296</v>
      </c>
      <c r="G131" s="277" t="s">
        <v>1326</v>
      </c>
      <c r="H131" s="266" t="s">
        <v>1327</v>
      </c>
    </row>
    <row r="132" spans="3:8" s="251" customFormat="1" ht="24.95" customHeight="1">
      <c r="C132" s="262">
        <v>204</v>
      </c>
      <c r="D132" s="398" t="s">
        <v>1328</v>
      </c>
      <c r="E132" s="398" t="s">
        <v>1329</v>
      </c>
      <c r="F132" s="290" t="s">
        <v>1296</v>
      </c>
      <c r="G132" s="277" t="s">
        <v>1330</v>
      </c>
      <c r="H132" s="266" t="s">
        <v>1318</v>
      </c>
    </row>
    <row r="133" spans="3:8" s="251" customFormat="1" ht="24.95" customHeight="1">
      <c r="C133" s="262">
        <v>204</v>
      </c>
      <c r="D133" s="398" t="s">
        <v>1331</v>
      </c>
      <c r="E133" s="398" t="s">
        <v>1332</v>
      </c>
      <c r="F133" s="290" t="s">
        <v>1296</v>
      </c>
      <c r="G133" s="277" t="s">
        <v>1333</v>
      </c>
      <c r="H133" s="290" t="s">
        <v>1318</v>
      </c>
    </row>
    <row r="134" spans="3:8" s="251" customFormat="1" ht="24.95" customHeight="1">
      <c r="C134" s="262">
        <v>207</v>
      </c>
      <c r="D134" s="398" t="s">
        <v>1334</v>
      </c>
      <c r="E134" s="398" t="s">
        <v>1335</v>
      </c>
      <c r="F134" s="290" t="s">
        <v>1296</v>
      </c>
      <c r="G134" s="277" t="s">
        <v>1336</v>
      </c>
      <c r="H134" s="290" t="s">
        <v>1318</v>
      </c>
    </row>
    <row r="135" spans="3:8" s="251" customFormat="1" ht="24.95" customHeight="1">
      <c r="C135" s="262">
        <v>208</v>
      </c>
      <c r="D135" s="398" t="s">
        <v>1337</v>
      </c>
      <c r="E135" s="398" t="s">
        <v>1338</v>
      </c>
      <c r="F135" s="290" t="s">
        <v>1296</v>
      </c>
      <c r="G135" s="277" t="s">
        <v>1339</v>
      </c>
      <c r="H135" s="290" t="s">
        <v>1318</v>
      </c>
    </row>
    <row r="136" spans="3:8" s="251" customFormat="1" ht="24.95" customHeight="1">
      <c r="C136" s="262">
        <v>209</v>
      </c>
      <c r="D136" s="398" t="s">
        <v>1340</v>
      </c>
      <c r="E136" s="289"/>
      <c r="F136" s="290" t="s">
        <v>1296</v>
      </c>
      <c r="G136" s="277" t="s">
        <v>1341</v>
      </c>
      <c r="H136" s="290" t="s">
        <v>673</v>
      </c>
    </row>
    <row r="137" spans="3:8" s="251" customFormat="1" ht="24.95" customHeight="1">
      <c r="C137" s="262">
        <v>210</v>
      </c>
      <c r="D137" s="398" t="s">
        <v>1342</v>
      </c>
      <c r="E137" s="289"/>
      <c r="F137" s="290" t="s">
        <v>1296</v>
      </c>
      <c r="G137" s="277" t="s">
        <v>1343</v>
      </c>
      <c r="H137" s="290" t="s">
        <v>673</v>
      </c>
    </row>
    <row r="138" spans="3:8" s="251" customFormat="1" ht="24.95" customHeight="1">
      <c r="C138" s="262">
        <v>211</v>
      </c>
      <c r="D138" s="398" t="s">
        <v>1344</v>
      </c>
      <c r="E138" s="398" t="s">
        <v>1345</v>
      </c>
      <c r="F138" s="290" t="s">
        <v>1296</v>
      </c>
      <c r="G138" s="277" t="s">
        <v>1346</v>
      </c>
      <c r="H138" s="290" t="s">
        <v>673</v>
      </c>
    </row>
    <row r="139" spans="3:8" s="251" customFormat="1" ht="24.95" customHeight="1">
      <c r="C139" s="262">
        <v>214</v>
      </c>
      <c r="D139" s="398" t="s">
        <v>1348</v>
      </c>
      <c r="E139" s="398" t="s">
        <v>1349</v>
      </c>
      <c r="F139" s="290" t="s">
        <v>1347</v>
      </c>
      <c r="G139" s="277" t="s">
        <v>1350</v>
      </c>
      <c r="H139" s="290" t="s">
        <v>1351</v>
      </c>
    </row>
    <row r="140" spans="3:8" s="251" customFormat="1" ht="24.95" customHeight="1">
      <c r="C140" s="262">
        <v>214</v>
      </c>
      <c r="D140" s="398" t="s">
        <v>1348</v>
      </c>
      <c r="E140" s="398" t="s">
        <v>1349</v>
      </c>
      <c r="F140" s="290" t="s">
        <v>1347</v>
      </c>
      <c r="G140" s="277" t="s">
        <v>1352</v>
      </c>
      <c r="H140" s="290" t="s">
        <v>1351</v>
      </c>
    </row>
    <row r="141" spans="3:8" s="251" customFormat="1" ht="24.95" customHeight="1">
      <c r="C141" s="262">
        <v>215</v>
      </c>
      <c r="D141" s="398" t="s">
        <v>1348</v>
      </c>
      <c r="E141" s="398" t="s">
        <v>1349</v>
      </c>
      <c r="F141" s="290" t="s">
        <v>1347</v>
      </c>
      <c r="G141" s="277" t="s">
        <v>1353</v>
      </c>
      <c r="H141" s="290" t="s">
        <v>1351</v>
      </c>
    </row>
    <row r="142" spans="3:8" s="251" customFormat="1" ht="24.95" customHeight="1">
      <c r="C142" s="262">
        <v>216</v>
      </c>
      <c r="D142" s="398" t="s">
        <v>1354</v>
      </c>
      <c r="E142" s="398" t="s">
        <v>1355</v>
      </c>
      <c r="F142" s="290" t="s">
        <v>1347</v>
      </c>
      <c r="G142" s="277" t="s">
        <v>1356</v>
      </c>
      <c r="H142" s="290" t="s">
        <v>1351</v>
      </c>
    </row>
    <row r="143" spans="3:8" s="251" customFormat="1" ht="24.95" customHeight="1">
      <c r="C143" s="262">
        <v>216</v>
      </c>
      <c r="D143" s="398" t="s">
        <v>1354</v>
      </c>
      <c r="E143" s="398" t="s">
        <v>1355</v>
      </c>
      <c r="F143" s="290" t="s">
        <v>1347</v>
      </c>
      <c r="G143" s="277" t="s">
        <v>1357</v>
      </c>
      <c r="H143" s="290" t="s">
        <v>1351</v>
      </c>
    </row>
    <row r="144" spans="3:8" s="251" customFormat="1" ht="24.95" customHeight="1">
      <c r="C144" s="510">
        <v>217</v>
      </c>
      <c r="D144" s="457" t="s">
        <v>1358</v>
      </c>
      <c r="E144" s="515" t="s">
        <v>1359</v>
      </c>
      <c r="F144" s="513" t="s">
        <v>1347</v>
      </c>
      <c r="G144" s="505" t="s">
        <v>1360</v>
      </c>
      <c r="H144" s="513" t="s">
        <v>1351</v>
      </c>
    </row>
    <row r="145" spans="3:8" s="251" customFormat="1" ht="24.95" customHeight="1">
      <c r="C145" s="512"/>
      <c r="D145" s="458" t="s">
        <v>1361</v>
      </c>
      <c r="E145" s="516"/>
      <c r="F145" s="514"/>
      <c r="G145" s="507"/>
      <c r="H145" s="514"/>
    </row>
    <row r="146" spans="3:8" s="251" customFormat="1" ht="24.95" customHeight="1">
      <c r="C146" s="510">
        <v>218</v>
      </c>
      <c r="D146" s="457" t="s">
        <v>1358</v>
      </c>
      <c r="E146" s="515" t="s">
        <v>1362</v>
      </c>
      <c r="F146" s="513" t="s">
        <v>1347</v>
      </c>
      <c r="G146" s="505" t="s">
        <v>1363</v>
      </c>
      <c r="H146" s="513" t="s">
        <v>1351</v>
      </c>
    </row>
    <row r="147" spans="3:8" s="251" customFormat="1" ht="24.95" customHeight="1">
      <c r="C147" s="512"/>
      <c r="D147" s="458" t="s">
        <v>1361</v>
      </c>
      <c r="E147" s="516"/>
      <c r="F147" s="514"/>
      <c r="G147" s="507"/>
      <c r="H147" s="514"/>
    </row>
    <row r="148" spans="3:8" s="251" customFormat="1" ht="24.95" customHeight="1">
      <c r="C148" s="262">
        <v>219</v>
      </c>
      <c r="D148" s="398" t="s">
        <v>1364</v>
      </c>
      <c r="E148" s="398" t="s">
        <v>1365</v>
      </c>
      <c r="F148" s="290" t="s">
        <v>1347</v>
      </c>
      <c r="G148" s="277" t="s">
        <v>1366</v>
      </c>
      <c r="H148" s="290" t="s">
        <v>1351</v>
      </c>
    </row>
    <row r="149" spans="3:8" s="251" customFormat="1" ht="28.5">
      <c r="C149" s="262">
        <v>220</v>
      </c>
      <c r="D149" s="398" t="s">
        <v>1367</v>
      </c>
      <c r="E149" s="289"/>
      <c r="F149" s="290" t="s">
        <v>1347</v>
      </c>
      <c r="G149" s="277" t="s">
        <v>1368</v>
      </c>
      <c r="H149" s="290" t="s">
        <v>1351</v>
      </c>
    </row>
    <row r="150" spans="3:8" s="251" customFormat="1" ht="24.95" customHeight="1">
      <c r="C150" s="262">
        <v>222</v>
      </c>
      <c r="D150" s="398" t="s">
        <v>1370</v>
      </c>
      <c r="E150" s="289"/>
      <c r="F150" s="290" t="s">
        <v>1369</v>
      </c>
      <c r="G150" s="277" t="s">
        <v>1371</v>
      </c>
      <c r="H150" s="290" t="s">
        <v>1351</v>
      </c>
    </row>
    <row r="151" spans="3:8" s="251" customFormat="1" ht="24.95" customHeight="1">
      <c r="C151" s="262">
        <v>223</v>
      </c>
      <c r="D151" s="398" t="s">
        <v>1372</v>
      </c>
      <c r="E151" s="398" t="s">
        <v>1373</v>
      </c>
      <c r="F151" s="290" t="s">
        <v>1369</v>
      </c>
      <c r="G151" s="277" t="s">
        <v>1374</v>
      </c>
      <c r="H151" s="290" t="s">
        <v>1351</v>
      </c>
    </row>
    <row r="152" spans="3:8" s="251" customFormat="1" ht="24.95" customHeight="1">
      <c r="C152" s="262">
        <v>224</v>
      </c>
      <c r="D152" s="398" t="s">
        <v>1375</v>
      </c>
      <c r="E152" s="289"/>
      <c r="F152" s="290" t="s">
        <v>1369</v>
      </c>
      <c r="G152" s="277" t="s">
        <v>1376</v>
      </c>
      <c r="H152" s="290" t="s">
        <v>1351</v>
      </c>
    </row>
    <row r="153" spans="3:8" s="251" customFormat="1" ht="24.95" customHeight="1">
      <c r="C153" s="262">
        <v>226</v>
      </c>
      <c r="D153" s="398" t="s">
        <v>1377</v>
      </c>
      <c r="E153" s="289"/>
      <c r="F153" s="290" t="s">
        <v>1369</v>
      </c>
      <c r="G153" s="277" t="s">
        <v>1378</v>
      </c>
      <c r="H153" s="290" t="s">
        <v>1351</v>
      </c>
    </row>
  </sheetData>
  <mergeCells count="24">
    <mergeCell ref="H146:H147"/>
    <mergeCell ref="F146:F147"/>
    <mergeCell ref="C146:C147"/>
    <mergeCell ref="E146:E147"/>
    <mergeCell ref="G146:G147"/>
    <mergeCell ref="C36:C39"/>
    <mergeCell ref="F29:F31"/>
    <mergeCell ref="C29:C31"/>
    <mergeCell ref="H126:H127"/>
    <mergeCell ref="F144:F145"/>
    <mergeCell ref="C144:C145"/>
    <mergeCell ref="E144:E145"/>
    <mergeCell ref="G144:G145"/>
    <mergeCell ref="H144:H145"/>
    <mergeCell ref="F126:F127"/>
    <mergeCell ref="C126:C127"/>
    <mergeCell ref="E126:E127"/>
    <mergeCell ref="G126:G127"/>
    <mergeCell ref="F36:F39"/>
    <mergeCell ref="G36:G39"/>
    <mergeCell ref="H36:H39"/>
    <mergeCell ref="E30:E31"/>
    <mergeCell ref="G30:G31"/>
    <mergeCell ref="H30:H31"/>
  </mergeCells>
  <phoneticPr fontId="55" type="noConversion"/>
  <hyperlinks>
    <hyperlink ref="D8" location="' Datos Gráficos 1 y 2'!A1" display="' Datos Gráficos 1 y 2'!A1" xr:uid="{3EDA349F-C758-40FB-92BE-0709BB4B6DD7}"/>
    <hyperlink ref="D11" location="'Datos Gráfico 3'!A1" display="'Datos Gráfico 3'!A1" xr:uid="{0F92B741-BE7C-406D-8BFF-9DE312CA29AC}"/>
    <hyperlink ref="D14" location="'Datos Gráfico 4'!A1" display="'Datos Gráfico 4'!A1" xr:uid="{096A1442-DED6-4CED-94A5-BA603D4EF49E}"/>
    <hyperlink ref="D15" location="'Datos Gráfico 5'!A1" display="'Datos Gráfico 5'!A1" xr:uid="{5941D85B-1781-479A-B386-AFBDE9401712}"/>
    <hyperlink ref="D17" location="'Datos Gráfico 6'!A1" display="'Datos Gráfico 6'!A1" xr:uid="{CC7445EB-05DB-405B-997D-B11B9445A469}"/>
    <hyperlink ref="D18" location="'Datos Gráfico 7'!A1" display="'Datos Gráfico 7'!A1" xr:uid="{4DEFD8A8-058A-41D5-82A4-22A741EA6122}"/>
    <hyperlink ref="D19" location="'Datos Gráfico 8'!A1" display="'Datos Gráfico 8'!A1" xr:uid="{F8860F40-2AD8-4B2E-8100-5E0CF6FF1273}"/>
    <hyperlink ref="D20" location="'Datos Gráfico 9'!A1" display="'Datos Gráfico 9'!A1" xr:uid="{A2CE4749-3C2F-4BAC-BE3A-707F364EEC0A}"/>
    <hyperlink ref="D23" location="'Datos Gráfico 10'!A1" display="'Datos Gráfico 10'!A1" xr:uid="{A566A92C-EDD5-40E0-885F-F917EE16FFC8}"/>
    <hyperlink ref="D24" location="'Datos Gráfico 11'!A1" display="'Datos Gráfico 11'!A1" xr:uid="{9CB7E9AB-C71A-42D8-B68B-3E981F74AEFC}"/>
    <hyperlink ref="D25" location="' Datos Gráfico 12'!A1" display="' Datos Gráfico 12'!A1" xr:uid="{908FD4A6-84B5-47D2-9CA2-E3D3634F0114}"/>
    <hyperlink ref="D26" location="'Datos Gráfico 13'!A1" display="'Datos Gráfico 13'!A1" xr:uid="{6972604F-2F3C-4B04-BA98-B2641DD19235}"/>
    <hyperlink ref="D27" location="'Datos Gráfico 14'!A1" display="'Datos Gráfico 14'!A1" xr:uid="{7252F258-E105-4A96-A036-4F386B5DC96A}"/>
    <hyperlink ref="D28" location="'Datos Gráfico 15'!A1" display="'Datos Gráfico 15'!A1" xr:uid="{59E846C7-F0D8-4BEC-97B4-2DD491B5D650}"/>
    <hyperlink ref="D29" location="'Datos Gráficos 16 y 17 a'!A1" display="'Datos Gráficos 16 y 17 a'!A1" xr:uid="{B2A72174-1DF0-499B-B951-33F4B0EF4E9E}"/>
    <hyperlink ref="D30" location="'Datos Gráficos 16 y 17 b'!A1" display="'Datos Gráficos 16 y 17 b'!A1" xr:uid="{F0B63312-6109-45EA-8435-2B329E24A035}"/>
    <hyperlink ref="D31" location="'Datos Gráficos 16 y 17c'!A1" display="'Datos Gráficos 16 y 17c'!A1" xr:uid="{9140BF43-31B2-4027-8F08-446A1CD1E059}"/>
    <hyperlink ref="D32" location="'Datos Gráfico 18'!A1" display="'Datos Gráfico 18'!A1" xr:uid="{0656A72B-C5D0-4F33-BC2B-2B5EF3ED3089}"/>
    <hyperlink ref="D33" location="'Datos Gráfico 19'!A1" display="'Datos Gráfico 19'!A1" xr:uid="{9B3E4B66-0E3A-4B6B-BB5A-AEED9DC73D8A}"/>
    <hyperlink ref="D34" location="'Datos Gráfico 20'!A1" display="'Datos Gráfico 20'!A1" xr:uid="{E02756D7-7E0C-412B-AFB8-5C49740A93B2}"/>
    <hyperlink ref="D36" location="'Datos Gráfico 21.1'!A1" display="'Datos Gráfico 21.1'!A1" xr:uid="{10B55195-2D5C-437E-AEA1-E71AC270CF3A}"/>
    <hyperlink ref="D37" location="'Datos Gráfico 21.2'!A1" display="'Datos Gráfico 21.2'!A1" xr:uid="{C59E79B4-0CAE-40F1-AC4D-4E88403E431C}"/>
    <hyperlink ref="D38" location="'Datos Gráfico 21.3'!A1" display="'Datos Gráfico 21.3'!A1" xr:uid="{BF7CE35E-943D-41D6-801B-5BF4D341B0B9}"/>
    <hyperlink ref="D39" location="'Datos Gráfico 21.4'!A1" display="'Datos Gráfico 21.4'!A1" xr:uid="{324AF517-3D01-4164-9BE4-24DB13B920DD}"/>
    <hyperlink ref="D40" location="'Datos Gráfico 22'!A1" display="'Datos Gráfico 22'!A1" xr:uid="{0F5EF729-16E5-44B9-B923-5A0440E21E6F}"/>
    <hyperlink ref="D41" location="'Datos Gráfico 23'!A1" display="'Datos Gráfico 23'!A1" xr:uid="{67DC9A98-DE6B-479C-AC71-D79C810D5F2D}"/>
    <hyperlink ref="D42" location="'Datos Gráfico 24'!A1" display="'Datos Gráfico 24'!A1" xr:uid="{1A9F0B15-DCD2-451A-9E47-365FCF3203B6}"/>
    <hyperlink ref="D43" location="'Datos Gráfico 25'!A1" display="'Datos Gráfico 25'!A1" xr:uid="{CE02828B-B6E9-4433-8FA5-B52C04E423DB}"/>
    <hyperlink ref="D44" location="'Datos Gráfico 26'!A1" display="'Datos Gráfico 26'!A1" xr:uid="{1B66140B-8E71-46E2-BFAD-51B157859FAE}"/>
    <hyperlink ref="D46" location="'Datos Gráfico 27'!A1" display="'Datos Gráfico 27'!A1" xr:uid="{0431ECCB-64CE-4A5E-924C-CA594575569E}"/>
    <hyperlink ref="D47" location="'Datos Gráfico 28'!A1" display="'Datos Gráfico 28'!A1" xr:uid="{1FEED91F-CC7F-42A4-BB35-D6FEC43859FF}"/>
    <hyperlink ref="D48" location="'Datos Gráfico 29 y 30'!A1" display="'Datos Gráfico 29 y 30'!A1" xr:uid="{AD1E5713-D9AC-44A3-98AD-C1F4141755E9}"/>
    <hyperlink ref="D10" location="'Tabla 1'!A1" display="'Tabla 1'!A1" xr:uid="{23721814-F2C9-4A0F-84DE-8343BAF992AC}"/>
    <hyperlink ref="D16" location="'Tabla 4'!A1" display="'Tabla 4'!A1" xr:uid="{1651275C-1E96-4283-9C1A-0FF7D08AA735}"/>
    <hyperlink ref="D45" location="'Tabla 6'!A1" display="'Tabla 6'!A1" xr:uid="{1BC76483-B2B8-4D7B-8B4B-2104A91378A4}"/>
    <hyperlink ref="D12" location="'Tabla 2'!A1" display="'Tabla 2'!A1" xr:uid="{9E72F4DC-73D1-4B5A-8C8D-947C21EB9D2B}"/>
    <hyperlink ref="D13" location="'Tabla 3'!A1" display="'Tabla 3'!A1" xr:uid="{B42631C1-81D3-4125-BF6B-C10731BFC643}"/>
    <hyperlink ref="D9" location="' Datos Gráficos 1 y 2'!A1" display="' Datos Gráficos 1 y 2'!A1" xr:uid="{41B76658-FC5F-49F0-A603-67EF5163264B}"/>
    <hyperlink ref="E8" location="'Grafico 1'!A1" display="'Grafico 1'!A1" xr:uid="{CFCD1066-01AA-4286-8834-247E3E3CCA32}"/>
    <hyperlink ref="E9" location="'Grafico 2'!A1" display="'Grafico 2'!A1" xr:uid="{30D4158B-473A-4E10-AE56-492024655605}"/>
    <hyperlink ref="E10" location="'Tabla 1'!A1" display="'Tabla 1'!A1" xr:uid="{AB5FF60E-ADFB-44C6-B0E7-24055DD6269E}"/>
    <hyperlink ref="E11" location="'Gráfico 3'!A1" display="'Gráfico 3'!A1" xr:uid="{746CB486-5B11-4A3A-818C-30890B94432A}"/>
    <hyperlink ref="E12" location="'Tabla 2'!A1" display="'Tabla 2'!A1" xr:uid="{D530655F-C619-4B98-8BF6-955D388C776B}"/>
    <hyperlink ref="E13" location="'Tabla 3'!A1" display="'Tabla 3'!A1" xr:uid="{A268A4C4-946D-4557-AE19-4087171343D5}"/>
    <hyperlink ref="E14" location="'Gráfico 4'!A1" display="'Gráfico 4'!A1" xr:uid="{1AEB4092-2FD5-4F01-AE57-BB89B011EF66}"/>
    <hyperlink ref="E15" location="'Gráfico 5'!A1" display="'Gráfico 5'!A1" xr:uid="{9F00C7C8-0429-4DA5-AE6E-5EBE05799DC7}"/>
    <hyperlink ref="E16" location="'Tabla 4'!A1" display="'Tabla 4'!A1" xr:uid="{08A4BC40-4A5F-488A-86B1-39CD5E4D7897}"/>
    <hyperlink ref="E17" location="'Grafico 6'!A1" display="'Grafico 6'!A1" xr:uid="{C4EB3E8D-0E37-47DE-B51B-2668E51F3D80}"/>
    <hyperlink ref="E18" location="'Gráfico 7'!A1" display="'Gráfico 7'!A1" xr:uid="{EF05855D-3688-4038-9BDA-2E0DCA43272D}"/>
    <hyperlink ref="E19" location="'Gráfico 8'!A1" display="'Gráfico 8'!A1" xr:uid="{D0A5E536-EA4F-4692-9562-93B6659F0869}"/>
    <hyperlink ref="E20" location="'Grafico 9'!A1" display="'Grafico 9'!A1" xr:uid="{C4D7928B-0A20-433B-B2B2-2602451C13BB}"/>
    <hyperlink ref="E23" location="'Gráfico 10'!A1" display="'Gráfico 10'!A1" xr:uid="{CCA4E581-9472-4CD0-AA56-E22D1E16E3AA}"/>
    <hyperlink ref="E24" location="'Grafico 11'!A1" display="'Grafico 11'!A1" xr:uid="{78444622-F3CA-4E10-8F4F-1FB1B018F111}"/>
    <hyperlink ref="E25" location="'Grafico 12'!A1" display="'Grafico 12'!A1" xr:uid="{0A270EC2-54EB-4C48-A31C-562456587BC8}"/>
    <hyperlink ref="E26" location="'Gráfico 13'!A1" display="'Gráfico 13'!A1" xr:uid="{3CA701D6-FEC8-4EC1-93A8-3A06B285D039}"/>
    <hyperlink ref="E27" location="'Gráfico 14'!A1" display="'Gráfico 14'!A1" xr:uid="{FEE693FA-DC9E-4722-BBCD-FC6FCEBB8454}"/>
    <hyperlink ref="E28" location="'Gráfico 15'!A1" display="'Gráfico 15'!A1" xr:uid="{71E6A226-BE01-46DF-9521-21FDA0E6F940}"/>
    <hyperlink ref="E29" location="'Gráficos 16 y 17'!A1" display="'Gráficos 16 y 17'!A1" xr:uid="{870E7996-7193-4E08-80BB-DDF6FE0E401C}"/>
    <hyperlink ref="E30" location="'Gráficos 16 y 17'!A1" display="'Gráficos 16 y 17'!A1" xr:uid="{A0B1C407-52A5-407B-BDF0-96AC8488D301}"/>
    <hyperlink ref="E32" location="'Gráfico 18'!A1" display="'Gráfico 18'!A1" xr:uid="{21CAA93E-C998-4187-8F58-4E6D6F2939E4}"/>
    <hyperlink ref="E33" location="'Gráfico 19'!A1" display="'Gráfico 19'!A1" xr:uid="{03CBE29F-E731-4440-8A74-77123A49A633}"/>
    <hyperlink ref="E34" location="'Gráfico 20'!A1" display="'Gráfico 20'!A1" xr:uid="{8416EFF8-4B63-44BF-BBF4-C4AE13FD19C6}"/>
    <hyperlink ref="D35" location="'Tabla 5'!A1" display="'Tabla 5'!A1" xr:uid="{2018B77D-61A7-47A6-942D-BC8F23491627}"/>
    <hyperlink ref="E36" location="'Gráfico 21.1'!A1" display="'Gráfico 21.1'!A1" xr:uid="{E72FB49A-ABF1-48B9-9058-2BEFCA7899AC}"/>
    <hyperlink ref="E37" location="'Gráfico 21.2'!A1" display="'Gráfico 21.2'!A1" xr:uid="{A08CC877-7AE5-493C-9119-5508415AC06D}"/>
    <hyperlink ref="E38" location="'Gráfico 21.3'!A1" display="'Gráfico 21.3'!A1" xr:uid="{2F2CAD79-5D47-4E7C-A4E4-8FEA4DF182BC}"/>
    <hyperlink ref="E39" location="'Gráfico 21.4'!A1" display="'Gráfico 21.4'!A1" xr:uid="{DDA012F1-E709-403C-B104-66A63E5A80D1}"/>
    <hyperlink ref="E40" location="'Gráfico 22'!A1" display="'Gráfico 22'!A1" xr:uid="{E9B2EF37-25F8-47CE-A64A-78D19096A8AE}"/>
    <hyperlink ref="E41" location="'Grafico 23'!A1" display="'Grafico 23'!A1" xr:uid="{DE1CC9C8-87F3-4E2B-BF54-A9B1B546186F}"/>
    <hyperlink ref="E42" location="'Gráfico 24'!A1" display="'Gráfico 24'!A1" xr:uid="{6960A5A5-9C96-4262-B747-1CFF9DC8B46F}"/>
    <hyperlink ref="E43" location="'Gráfico 25'!A1" display="'Gráfico 25'!A1" xr:uid="{2CE2217A-FAF3-401F-8095-BEBAA4270970}"/>
    <hyperlink ref="E44" location="'Gráfico 26'!A1" display="'Gráfico 26'!A1" xr:uid="{F3B9849E-D2C4-48CC-9251-533588BC2556}"/>
    <hyperlink ref="E46" location="'Gráfico 27'!A1" display="'Gráfico 27'!A1" xr:uid="{A024F4C1-1E15-4FDE-840D-58BA4712E760}"/>
    <hyperlink ref="E47" location="'Gráfico 28'!A1" display="'Gráfico 28'!A1" xr:uid="{8B49E86B-2273-4990-8EBA-9AF11CB2277B}"/>
    <hyperlink ref="E48" location="'Gráfico 29'!A1" display="'Gráfico 29'!A1" xr:uid="{AAE6CFB3-0A38-450B-8AE6-B95B03305ECE}"/>
    <hyperlink ref="E49" location="'Gráfico 30'!A1" display="'Gráfico 30'!A1" xr:uid="{E2E95689-6F53-4DFF-983A-9C2AE758A22D}"/>
    <hyperlink ref="D49" location="'Datos Gráfico 29 y 30'!A1" display="'Datos Gráfico 29 y 30'!A1" xr:uid="{14214B11-2E7E-4CB6-8862-B54191E9F7CF}"/>
    <hyperlink ref="D52" location="'Tabla 7'!A1" display="Tabla 7" xr:uid="{F015B472-CE8D-4524-A028-4272F87E3128}"/>
    <hyperlink ref="D53" location="'Tabla 8'!A1" display="Tabla 8" xr:uid="{D9258FC8-A282-4D63-BAAA-3D97908C383D}"/>
    <hyperlink ref="E54" location="'Gráfico 31'!A1" display="Gráfico 31" xr:uid="{62143C12-A48D-4965-975D-E57B4A484492}"/>
    <hyperlink ref="D54" location="'Datos gráfico 31'!A1" display="Datos gráfico 31" xr:uid="{6A40C127-EC7E-4EB8-8CA8-CA579CC21809}"/>
    <hyperlink ref="D55" location="'Tabla 9'!A1" display="Tabla 9" xr:uid="{B2FF73F5-3A71-4560-99A6-CE75786F24B6}"/>
    <hyperlink ref="D57" location="'Datos Gráfico 32'!A1" display="Datos Gráfico 32" xr:uid="{3BE7E66C-4DBE-44E0-9CE9-008583E8B5F8}"/>
    <hyperlink ref="E57" location="'Gráfico 32'!A1" display="Gráfico 32" xr:uid="{C0FEC8A7-476C-413B-A757-84F6D29F060E}"/>
    <hyperlink ref="D58" location="'Tabla 10'!A1" display="Tabla 10" xr:uid="{ED756302-4550-4ABA-AB4A-5315043F9876}"/>
    <hyperlink ref="D59" location="'Datos Gráfico 33'!A1" display="Datos Gráfico 33" xr:uid="{4F51E183-A653-45BC-83C7-A5D51884BD59}"/>
    <hyperlink ref="E59" location="'Gráfico 33'!A1" display="Gráfico 33" xr:uid="{A14DA166-C209-48FC-9CD2-FBA082373AFB}"/>
    <hyperlink ref="D60" location="'Tabla 11'!A1" display="Tabla 11" xr:uid="{6AB91F09-0E1B-42AE-A4F8-218AD729CD4C}"/>
    <hyperlink ref="D61" location="'Datos Gráfico 34'!A1" display="Datos Gráfico 34" xr:uid="{311DF884-6BF4-4E3B-908E-E65083B05035}"/>
    <hyperlink ref="E61" location="'Gráfico 34'!A1" display="Gráfico 34" xr:uid="{62FE06D6-A380-43E3-A92C-5458FA08B0E3}"/>
    <hyperlink ref="D62" location="'Tabla 12'!A1" display="Tabla 12" xr:uid="{C47CA16D-CB28-45FC-877A-94CE877BC565}"/>
    <hyperlink ref="D63" location="'Datos Grafico 35'!A1" display="Datos Grafico 35" xr:uid="{0CACC446-20D1-438D-AA79-B3B28EE7F4C1}"/>
    <hyperlink ref="E63" location="'Grafico 35'!A1" display="Grafico 35" xr:uid="{C151E6D1-1964-4A64-AE2F-3F2505B9E6CB}"/>
    <hyperlink ref="D64" location="'Tabla 13'!A1" display="Tabla 13" xr:uid="{1D068078-CBC8-4958-8D1F-B17866670FB0}"/>
    <hyperlink ref="D65" location="'Datos Grafico 36'!A1" display="Datos Grafico 36" xr:uid="{D02E4B79-6EDC-4312-B7AA-A1A51AA1EB0B}"/>
    <hyperlink ref="E65" location="'Grafico 36'!A1" display="Grafico 36" xr:uid="{F18B6402-FC17-4102-BD4D-0BA539865E4C}"/>
    <hyperlink ref="D66" location="'Tabla 14'!A1" display="Tabla 14" xr:uid="{C0164431-57C7-444A-913A-AE8EB3EE184F}"/>
    <hyperlink ref="E67" location="'Grafico 37'!A1" display="Grafico 37" xr:uid="{DB2DA74A-3B21-4602-A28C-9E169FCA09A8}"/>
    <hyperlink ref="D68" location="'Tabla 15'!A1" display="Tabla 15" xr:uid="{330A4859-CD6E-4E03-9EC6-591FE17D9466}"/>
    <hyperlink ref="D69" location="'Tabla 16'!A1" display="Tabla 16" xr:uid="{0D585849-BD5F-45F6-960D-148D3AFA6958}"/>
    <hyperlink ref="D70" location="'Tabla 17'!A1" display="Tabla 17" xr:uid="{54621FF4-06EB-4AEB-A074-1965B3A2400C}"/>
    <hyperlink ref="D71" location="'Datos Grafico 38'!A1" display="Datos Grafico 38" xr:uid="{8C25BDCE-4AF7-44C4-A2B1-B57BC571C79D}"/>
    <hyperlink ref="E71" location="'Graficos 38'!A1" display="Graficos 38" xr:uid="{35CC7D5B-56A3-4869-A860-9E210002DCBD}"/>
    <hyperlink ref="D72" location="'Tabla 18'!A1" display="Tabla 18" xr:uid="{4A76147B-68F7-44AD-9636-9551171D25E5}"/>
    <hyperlink ref="D73" location="'Tabla 19'!A1" display="Tabla 19" xr:uid="{3B998E17-8AB4-4128-9A00-3CF248B1E3CA}"/>
    <hyperlink ref="D74" location="'Tabla 20'!A1" display="Tabla 20" xr:uid="{300CED66-C039-41FD-98FC-6583F34120B3}"/>
    <hyperlink ref="D75" location="'Tabla 21'!A1" display="Tabla 21" xr:uid="{5C88DBD4-AE1F-4A58-BA81-98589C01CC25}"/>
    <hyperlink ref="D77" location="'Datos Grafico 41'!A1" display="Datos Grafico 41" xr:uid="{C966D1B8-A998-4085-974C-B8485824456E}"/>
    <hyperlink ref="E77" location="'Grafico 41'!A1" display="Grafico 41" xr:uid="{70B8423F-44F6-456E-82AC-86E95E042E75}"/>
    <hyperlink ref="D78" location="'Tabla 23'!A1" display="Tabla 23" xr:uid="{F97345E0-4E3E-4BC8-9C4D-D18DEB54F3F5}"/>
    <hyperlink ref="D76" location="'Tabla 22'!A1" display="Tabla 22" xr:uid="{BFCBE7A9-DE06-40D3-B23A-B1269647EF74}"/>
    <hyperlink ref="D79" location="'Tabla 24'!A1" display="Tabla 24" xr:uid="{F37B9A2A-53F5-4B3F-A79E-129221220C9C}"/>
    <hyperlink ref="D80" location="'Datos Gráfico 42'!A1" display="Datos Gráfico 42" xr:uid="{C31FB737-61D4-49F2-BCBB-3520A90E5115}"/>
    <hyperlink ref="E80" location="'Gráfico 42'!A1" display="Gráfico 42" xr:uid="{45A7BDBE-3A1E-4864-AF8C-7B0B7915B240}"/>
    <hyperlink ref="D81" location="'Tabla 25'!A1" display="Tabla 25" xr:uid="{9A434DE6-8FAE-45FF-876A-92EC0C2E980F}"/>
    <hyperlink ref="D83" location="'Datos Gráfico 43'!A1" display="Datos Gráfico 43" xr:uid="{84BBB5DC-569D-4470-A88A-8F06ED7FFCE8}"/>
    <hyperlink ref="E83" location="'Gráfico 43'!A1" display="Gráfico 43" xr:uid="{88E3ACA1-7F0C-4B9E-A2B8-88846923F83B}"/>
    <hyperlink ref="D84" location="'Tabla 27'!A1" display="Tabla 27" xr:uid="{B58DF3F4-3020-4315-9E6F-66D814B846D5}"/>
    <hyperlink ref="D82" location="'Tabla 26'!A1" display="Tabla 26" xr:uid="{0EF728D7-48C9-44CF-99A3-9279FCDCFD00}"/>
    <hyperlink ref="D85" location="'Tabla 28'!A1" display="Tabla 28" xr:uid="{90C5DFEC-F1B3-4C85-9663-849651C02C7B}"/>
    <hyperlink ref="D86" location="'Datos Gráfico 44'!A1" display="Datos Gráfico 44" xr:uid="{D456C74A-E696-4996-B560-6035F8DDFEEC}"/>
    <hyperlink ref="E86" location="'Gráfico 44'!A1" display="Gráfico 44" xr:uid="{213EB5EB-606E-425D-848E-A0C49CBA9748}"/>
    <hyperlink ref="D87" location="'Tabla 29'!A1" display="Tabla 29" xr:uid="{D19BA8CF-EE8E-4C9B-BA5D-9D15A8B4CC4B}"/>
    <hyperlink ref="D88" location="'Datos Gráfico 45'!A1" display="Datos Gráfico 45" xr:uid="{C8633F13-A376-45A3-AC64-9E493731D182}"/>
    <hyperlink ref="E88" location="'Gráfico 45'!A1" display="Gráfico 45" xr:uid="{E0172B7F-918E-4AF0-AEE8-8C8997028334}"/>
    <hyperlink ref="D89" location="'Tabla 30'!A1" display="Tabla 30" xr:uid="{F838AC87-ECD0-45AA-A002-E0DC668B84BB}"/>
    <hyperlink ref="D90" location="'Tabla 31'!A1" display="Tabla 31" xr:uid="{3B7A0271-AC5A-4398-8641-E47B0F37D9B1}"/>
    <hyperlink ref="D91" location="'Tabla 32'!A1" display="Tabla 32" xr:uid="{E1FF07C3-8B41-4341-BF75-8EC31B8A1915}"/>
    <hyperlink ref="D92" location="'Tabla 33'!A1" display="Tabla 33" xr:uid="{5E28B009-34C1-4C29-9C4C-6EF6A389193B}"/>
    <hyperlink ref="D93" location="'Tabla 34'!A1" display="Tabla 34" xr:uid="{DD605BF3-CD5E-49BF-8EDA-46A5DA61C970}"/>
    <hyperlink ref="D94" location="'Tabla 35'!A1" display="Tabla 35" xr:uid="{94EE086E-C230-4AA1-811C-C1230BB9A2C8}"/>
    <hyperlink ref="D95" location="'Tabla 36'!A1" display="Tabla 36" xr:uid="{79182F3F-C318-4CB4-AC81-BBAD5B813DD7}"/>
    <hyperlink ref="D96" location="'Tabla 37'!A1" display="Tabla 37" xr:uid="{25FAA5E7-EFE7-496D-A82A-51D8608D95D1}"/>
    <hyperlink ref="D97" location="'Tabla 38'!A1" display="Tabla 38" xr:uid="{B0436704-8568-4A7E-B106-3FF3D1CB0BB0}"/>
    <hyperlink ref="D98" location="'Tabla 39'!A1" display="Tabla 39" xr:uid="{B96E73C1-D342-482B-ABF7-9733F96406D2}"/>
    <hyperlink ref="D100" location="'Tabla 40'!A1" display="'Tabla 40'!A1" xr:uid="{29C33014-FF25-4C8B-B080-1A8231673FDA}"/>
    <hyperlink ref="D101" location="'Datos Gráfico 46'!A1" display="'Datos Gráfico 46'!A1" xr:uid="{D59B50C4-1A36-4014-84DD-2E7D27E00CDC}"/>
    <hyperlink ref="E101" location="'Gráfico 46'!A1" display="'Gráfico 46'!A1" xr:uid="{DA5FB5EF-DE80-40EB-B1A0-E013A6B46838}"/>
    <hyperlink ref="D102" location="'Tabla 41'!A1" display="'Tabla 41'!A1" xr:uid="{80B11D2F-5B48-4848-AFA2-1FCBDE9A0DEC}"/>
    <hyperlink ref="D103" location="'Datos Gráfico 47'!A1" display="'Datos Gráfico 47'!A1" xr:uid="{06B659A4-3B96-4CCE-AA49-9F8B43E8C9EC}"/>
    <hyperlink ref="E103" location="'Gráfico 47'!A1" display="'Gráfico 47'!A1" xr:uid="{4AA9E396-3387-4C64-9183-55C66C6CCC7B}"/>
    <hyperlink ref="D104" location="'Tabla 42'!A1" display="'Tabla 42'!A1" xr:uid="{9FC40C5D-05B6-4F19-BB6C-4039009F91B4}"/>
    <hyperlink ref="D105" location="'Datos Gráfico 48'!A1" display="'Datos Gráfico 48'!A1" xr:uid="{30E2ED79-A069-4C74-B2F9-8B8C2476156F}"/>
    <hyperlink ref="E105" location="'Gráfico 48'!A1" display="'Gráfico 48'!A1" xr:uid="{BF023A20-3243-445D-A19F-6EEB8BD9D073}"/>
    <hyperlink ref="D106" location="'Datos Gráfico 49'!A1" display="'Datos Gráfico 49'!A1" xr:uid="{93A5C393-870E-4FF2-885C-253A38D69917}"/>
    <hyperlink ref="E106" location="'Gráfico 49'!A1" display="'Gráfico 49'!A1" xr:uid="{2D33F890-6565-4895-BC0C-CB9507DC1A60}"/>
    <hyperlink ref="D108" location="'Datos Gráfico 50'!A1" display="'Datos Gráfico 50'!A1" xr:uid="{83C3CD6B-FAA2-4F11-9E14-CE1898E9EF2D}"/>
    <hyperlink ref="E108" location="'Gráfico 50'!A1" display="'Gráfico 50'!A1" xr:uid="{1AC5ED9A-6EEE-4A73-B9F4-BF251AFAA240}"/>
    <hyperlink ref="D109" location="'Tabla 43'!A1" display="'Tabla 43'!A1" xr:uid="{C80556AE-0B19-4F06-8C8A-818E02BE73D3}"/>
    <hyperlink ref="D110" location="'Datos Gráfico 51'!A1" display="'Datos Gráfico 51'!A1" xr:uid="{425C4683-C06C-4EA1-84F3-96196E08407B}"/>
    <hyperlink ref="E110" location="'Gráfico 51'!A1" display="'Gráfico 51'!A1" xr:uid="{58A83914-8987-4377-9A39-392F424C48CE}"/>
    <hyperlink ref="D111" location="'Tabla 44'!A1" display="'Tabla 44'!A1" xr:uid="{C8D58C7B-6440-42F6-BCF9-9F24DC35CEB2}"/>
    <hyperlink ref="D112" location="'Tabla 45'!A1" display="'Tabla 45'!A1" xr:uid="{80B5D5B7-569E-4F29-BE97-7BA362FABA92}"/>
    <hyperlink ref="D117" location="'Datos Gráfico 52'!A1" display="'Datos Gráfico 52'!A1" xr:uid="{33002E49-BBE7-4788-A543-CE7FAC0A7232}"/>
    <hyperlink ref="E117" location="'Grafico 52'!A1" display="'Grafico 52'!A1" xr:uid="{297013B8-A79A-4BCC-9A99-3642D4D6884D}"/>
    <hyperlink ref="D113" location="'Tabla 46'!A1" display="'Tabla 46'!A1" xr:uid="{334B4AB9-8533-4991-9451-FF7872322BBA}"/>
    <hyperlink ref="D114" location="'Tabla 47'!A1" display="'Tabla 47'!A1" xr:uid="{1619373F-0CC5-4D4C-95FD-59A20BC1CE3A}"/>
    <hyperlink ref="D115" location="'Tabla 48'!A1" display="'Tabla 48'!A1" xr:uid="{E4483EED-3038-4CF3-979A-D7AAE2D33206}"/>
    <hyperlink ref="D116" location="'Tabla 49'!A1" display="'Tabla 49'!A1" xr:uid="{63E8D8A9-23F0-4B46-B1F9-E0678BF5291B}"/>
    <hyperlink ref="D121" location="'Datos Gráfico 53'!A1" display="'Datos Gráfico 53'!A1" xr:uid="{511F3794-217F-4F21-A8C2-51220B86EB25}"/>
    <hyperlink ref="E121" location="'Gráfico 53'!A1" display="'Gráfico 53'!A1" xr:uid="{B7EA981B-B32A-4DA3-A8AD-31F80B63A1F5}"/>
    <hyperlink ref="D119" location="'Tabla 50'!A1" display="'Tabla 50'!A1" xr:uid="{3BDE296B-5E3C-4F0C-8684-0102E6880085}"/>
    <hyperlink ref="D120" location="'Tabla 51'!A1" display="'Tabla 51'!A1" xr:uid="{C5184AE8-B64C-4877-8250-58468194AF34}"/>
    <hyperlink ref="D122" location="'Datos Gráfico 54'!A1" display="'Datos Gráfico 54'!A1" xr:uid="{1547F0C6-F844-4448-8CC6-7694225DC34D}"/>
    <hyperlink ref="E122" location="'Gráfico 54'!A1" display="'Gráfico 54'!A1" xr:uid="{C1914419-258A-4EC4-AF1A-2E0BC4AD81A4}"/>
    <hyperlink ref="D123" location="'Tabla 52'!A1" display="'Tabla 52'!A1" xr:uid="{3E224970-09BB-4425-A76C-28F18549E644}"/>
    <hyperlink ref="D124" location="'Datos Gráfico 55'!A1" display="'Datos Gráfico 55'!A1" xr:uid="{9EA152B7-CB77-42A8-B451-AB57CB322D21}"/>
    <hyperlink ref="E124" location="'Gráfico 55'!A1" display="'Gráfico 55'!A1" xr:uid="{3105A481-BBD4-4A25-AC8E-14B8560E3E57}"/>
    <hyperlink ref="D125" location="'Tabla 53'!A1" display="'Tabla 53'!A1" xr:uid="{BC7CE40E-350E-462E-9ED8-19DC9CAF7A4E}"/>
    <hyperlink ref="D126" location="'Datos Gráfico 56a'!A1" display="'Datos Gráfico 56a'!A1" xr:uid="{595E3371-738E-4DFD-92F4-3566D6A4F987}"/>
    <hyperlink ref="D127" location="'Datos Gráfico 56b'!A1" display="'Datos Gráfico 56b'!A1" xr:uid="{740CE048-8EE7-49FE-BE14-92AC489AD458}"/>
    <hyperlink ref="E126:E127" location="'Gráfico 56'!A1" display="'Gráfico 56'!A1" xr:uid="{41967057-8B4B-4AD3-BE7A-7EBBE0EFA5DD}"/>
    <hyperlink ref="D128" location="'Datos Gráfico 57'!A1" display="'Datos Gráfico 57'!A1" xr:uid="{A94FDBD3-77E9-4324-B676-6B07D2F56434}"/>
    <hyperlink ref="E128" location="'Gráfico 57'!A1" display="'Gráfico 57'!A1" xr:uid="{832DFAF6-AEB6-4723-AA99-3B07594134E3}"/>
    <hyperlink ref="D129" location="'Tabla 54'!A1" display="'Tabla 54'!A1" xr:uid="{EED722D2-49FC-4678-B0ED-7D8AB047B9D8}"/>
    <hyperlink ref="D130" location="'Datos Gráfico 58'!A1" display="'Datos Gráfico 58'!A1" xr:uid="{09997C8F-BE07-49B4-9C37-3FF1F6803A05}"/>
    <hyperlink ref="E130" location="'Gráfico 58'!A1" display="'Gráfico 58'!A1" xr:uid="{B5B96B65-06FB-4C33-8918-B887124A9BEF}"/>
    <hyperlink ref="D131" location="'Datos Gráfico 59'!A1" display="'Datos Gráfico 59'!A1" xr:uid="{90AB46A6-F77E-4481-99BA-259EF27EF380}"/>
    <hyperlink ref="E131" location="'Gráfico 59'!A1" display="'Gráfico 59'!A1" xr:uid="{EBE375D7-4C91-4D14-8A23-A3225B67740E}"/>
    <hyperlink ref="D132" location="'Datos Gráfico 60'!A1" display="'Datos Gráfico 60'!A1" xr:uid="{0E580AAC-19F0-4B66-8429-A80D42CFF48D}"/>
    <hyperlink ref="E132" location="'Gráfico 60'!A1" display="'Gráfico 60'!A1" xr:uid="{A852B8FE-FD5F-4A13-8CF1-EABA68FF3596}"/>
    <hyperlink ref="D133" location="'Datos Gráfico 61'!A1" display="'Datos Gráfico 61'!A1" xr:uid="{3BE3BB9A-E894-4BEF-ABCF-86F26A5B64CE}"/>
    <hyperlink ref="E133" location="'Gráfico 61'!A1" display="'Gráfico 61'!A1" xr:uid="{548A2438-1554-4CDB-98D3-8F5B62E980D4}"/>
    <hyperlink ref="D134" location="'Datos Gráfico 62'!A1" display="'Datos Gráfico 62'!A1" xr:uid="{E71D668D-B405-43BD-AA2A-D1580A7AF91C}"/>
    <hyperlink ref="E134" location="'Gráfico 62'!A1" display="'Gráfico 62'!A1" xr:uid="{85E718FD-1254-4BD5-9603-9ED26A0ED690}"/>
    <hyperlink ref="D135" location="'Datos Gráfico 63'!A1" display="'Datos Gráfico 63'!A1" xr:uid="{EC4BB2D9-45E9-4F6E-90C3-DA785E8A566E}"/>
    <hyperlink ref="E135" location="'Gráfico 63'!A1" display="'Gráfico 63'!A1" xr:uid="{5DA3EAC5-D8F7-415B-82AA-6A6F2B9F4C4F}"/>
    <hyperlink ref="D136" location="'Tabla 55'!A1" display="'Tabla 55'!A1" xr:uid="{13C35A7E-489C-429D-AEAC-15CF923C00B5}"/>
    <hyperlink ref="D137" location="'Tabla 56'!A1" display="'Tabla 56'!A1" xr:uid="{D319DDEA-910B-4C37-B28B-C003671A6AB5}"/>
    <hyperlink ref="D138" location="'Datos Grafico 64'!A1" display="'Datos Grafico 64'!A1" xr:uid="{BFDF3B7C-F652-4CDD-913A-685B09E8641C}"/>
    <hyperlink ref="E138" location="'Gráfico 64'!A1" display="'Gráfico 64'!A1" xr:uid="{6ED2C3B7-8F64-4AF3-8899-0F6534B01499}"/>
    <hyperlink ref="D139" location="'Datos Gráfico 66, 67, 68'!A1" display="'Datos Gráfico 66, 67, 68'!A1" xr:uid="{20AD4499-7803-4379-8525-2B2CC4118D1B}"/>
    <hyperlink ref="E139" location="'Gráfico 66, 67, 68'!A1" display="'Gráfico 66, 67, 68'!A1" xr:uid="{CAC8DEAB-E3D7-4C70-B250-66CA63EC4AD2}"/>
    <hyperlink ref="D140" location="'Datos Gráfico 66, 67, 68'!A1" display="'Datos Gráfico 66, 67, 68'!A1" xr:uid="{BBECD3B5-DFFD-47C3-832C-59A3CF0E8A73}"/>
    <hyperlink ref="E140" location="'Gráfico 66, 67, 68'!A1" display="'Gráfico 66, 67, 68'!A1" xr:uid="{8F44C7D5-F320-4B29-B322-A743271EA174}"/>
    <hyperlink ref="D141" location="'Datos Gráfico 66, 67, 68'!A1" display="'Datos Gráfico 66, 67, 68'!A1" xr:uid="{84762DE9-16FF-4821-AFE9-C7E5C04B857C}"/>
    <hyperlink ref="E141" location="'Gráfico 66, 67, 68'!A1" display="'Gráfico 66, 67, 68'!A1" xr:uid="{F5BEA452-7636-4B25-855C-E2A15E6E9741}"/>
    <hyperlink ref="D142" location="'Datos Gráfico 69, 70'!A1" display="'Datos Gráfico 69, 70'!A1" xr:uid="{53981FCA-C247-4DC1-8779-D0BB2CF9FF34}"/>
    <hyperlink ref="E142" location="'Gráficos 69, 70'!A1" display="'Gráficos 69, 70'!A1" xr:uid="{90DD86A2-EAD4-4A56-A79A-4B664259CF31}"/>
    <hyperlink ref="D143" location="'Datos Gráfico 69, 70'!A1" display="'Datos Gráfico 69, 70'!A1" xr:uid="{92D70368-55FB-4E01-A911-BAC68015AD31}"/>
    <hyperlink ref="E143" location="'Gráficos 69, 70'!A1" display="'Gráficos 69, 70'!A1" xr:uid="{2F8DEA2B-9A36-4940-A80C-757FAA863B4B}"/>
    <hyperlink ref="D144" location="'Datos Gráfico 71 y 72'!A1" display="'Datos Gráfico 71 y 72'!A1" xr:uid="{DA5A929B-5096-43F0-8D9E-D4E6E729335E}"/>
    <hyperlink ref="E144" location="'Gráfico 71'!A1" display="'Gráfico 71'!A1" xr:uid="{ED6C8B49-1987-4941-AC92-7868F77CCE4B}"/>
    <hyperlink ref="D145" location="'Datos Gráficos 71 y 72a'!A1" display="'Datos Gráficos 71 y 72a'!A1" xr:uid="{ACD51DCD-CF9C-4AC8-A1A4-27901032FE82}"/>
    <hyperlink ref="D146" location="'Datos Gráfico 71 y 72'!A1" display="'Datos Gráfico 71 y 72'!A1" xr:uid="{DFA785CC-57E8-4E28-B868-DDC66F98398D}"/>
    <hyperlink ref="D147" location="'Datos Gráficos 71 y 72a'!A1" display="'Datos Gráficos 71 y 72a'!A1" xr:uid="{57D31318-0663-48B1-B916-D98B14591345}"/>
    <hyperlink ref="E146:E147" location="'Gráfico 72'!A1" display="'Gráfico 72'!A1" xr:uid="{DFEB88D5-E9E7-4F24-A1CC-C9F110190293}"/>
    <hyperlink ref="D148" location="'Datos Gráfico 73'!A1" display="'Datos Gráfico 73'!A1" xr:uid="{7C5E78CF-8D74-4BE4-A9EB-9307C2CC623B}"/>
    <hyperlink ref="E148" location="'Gráfico 73'!A1" display="'Gráfico 73'!A1" xr:uid="{8F3B25C5-53FB-4004-BFB3-2B63BB6F4D0A}"/>
    <hyperlink ref="D149" location="'Tabla 57'!A1" display="'Tabla 57'!A1" xr:uid="{3BD6480B-75C9-4FC1-9F69-C4BBB46EB234}"/>
    <hyperlink ref="D150" location="'Tabla 58'!A1" display="'Tabla 58'!A1" xr:uid="{CBC52AFC-FAFB-442C-BECD-0EA0F3083B1A}"/>
    <hyperlink ref="D151" location="'Datos Gráfico 74'!A1" display="'Datos Gráfico 74'!A1" xr:uid="{50396348-AE22-4AAA-8EB2-DFA60263BA02}"/>
    <hyperlink ref="E151" location="'Gráfico 74'!A1" display="'Gráfico 74'!A1" xr:uid="{76A900F8-4639-4C7C-AA91-6BFC6B265308}"/>
    <hyperlink ref="D152" location="'Tabla 59'!A1" display="'Tabla 59'!A1" xr:uid="{772E0AF0-CF55-4B7F-9C13-D5C5591AD2ED}"/>
    <hyperlink ref="D153" location="'Tabla 60'!A1" display="'Tabla 60'!A1" xr:uid="{FED65DEC-1308-4497-BF65-315705D02B05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A539-503F-4639-B38C-C3D0A1FA21FA}">
  <dimension ref="B1:I19"/>
  <sheetViews>
    <sheetView showGridLines="0" zoomScaleNormal="100" workbookViewId="0">
      <selection activeCell="M12" sqref="M12"/>
    </sheetView>
  </sheetViews>
  <sheetFormatPr baseColWidth="10" defaultRowHeight="15"/>
  <sheetData>
    <row r="1" spans="2:9" ht="26.65" customHeight="1">
      <c r="B1" s="519" t="s">
        <v>384</v>
      </c>
      <c r="C1" s="519"/>
      <c r="D1" s="519"/>
      <c r="E1" s="519"/>
      <c r="F1" s="519"/>
      <c r="G1" s="519"/>
      <c r="I1" s="501" t="s">
        <v>1634</v>
      </c>
    </row>
    <row r="19" spans="2:2">
      <c r="B19" s="54" t="s">
        <v>36</v>
      </c>
    </row>
  </sheetData>
  <mergeCells count="1">
    <mergeCell ref="B1:G1"/>
  </mergeCells>
  <hyperlinks>
    <hyperlink ref="I1" location="INDICE!A1" display="Índice (volver)" xr:uid="{BA55ACF7-ED20-456E-913B-94B69C59BD44}"/>
  </hyperlinks>
  <pageMargins left="0.7" right="0.7" top="0.75" bottom="0.75" header="0.3" footer="0.3"/>
  <pageSetup paperSize="9"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92EF-B75E-45CA-B9AF-782D59F7C131}">
  <dimension ref="B1:J1"/>
  <sheetViews>
    <sheetView showGridLines="0" zoomScale="98" zoomScaleNormal="98" workbookViewId="0">
      <selection activeCell="J1" sqref="J1"/>
    </sheetView>
  </sheetViews>
  <sheetFormatPr baseColWidth="10" defaultColWidth="11.42578125" defaultRowHeight="15"/>
  <sheetData>
    <row r="1" spans="2:10">
      <c r="B1" s="519" t="s">
        <v>1123</v>
      </c>
      <c r="C1" s="519"/>
      <c r="D1" s="519"/>
      <c r="E1" s="519"/>
      <c r="F1" s="519"/>
      <c r="G1" s="519"/>
      <c r="H1" s="519"/>
      <c r="J1" s="500" t="s">
        <v>1634</v>
      </c>
    </row>
  </sheetData>
  <mergeCells count="1">
    <mergeCell ref="B1:H1"/>
  </mergeCells>
  <hyperlinks>
    <hyperlink ref="J1" location="INDICE!A1" display="Índice (volver)" xr:uid="{517E71A4-16F0-4E43-A807-4202F8F814EC}"/>
  </hyperlinks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33AD1-D58B-49A9-A27E-E334A4677A93}">
  <dimension ref="A1:F30"/>
  <sheetViews>
    <sheetView showGridLines="0" zoomScale="96" zoomScaleNormal="96" workbookViewId="0">
      <selection activeCell="J21" sqref="J21"/>
    </sheetView>
  </sheetViews>
  <sheetFormatPr baseColWidth="10" defaultColWidth="11.42578125" defaultRowHeight="13.5"/>
  <cols>
    <col min="1" max="1" width="11.42578125" style="54"/>
    <col min="2" max="2" width="10.5703125" style="54" bestFit="1" customWidth="1"/>
    <col min="3" max="3" width="11.28515625" style="54" bestFit="1" customWidth="1"/>
    <col min="4" max="16384" width="11.42578125" style="54"/>
  </cols>
  <sheetData>
    <row r="1" spans="1:6">
      <c r="A1" s="69" t="s">
        <v>1198</v>
      </c>
      <c r="F1" s="500" t="s">
        <v>1634</v>
      </c>
    </row>
    <row r="2" spans="1:6" ht="67.5">
      <c r="A2" s="424" t="s">
        <v>10</v>
      </c>
      <c r="B2" s="424" t="s">
        <v>1199</v>
      </c>
      <c r="C2" s="424" t="s">
        <v>1200</v>
      </c>
    </row>
    <row r="3" spans="1:6">
      <c r="A3" s="425">
        <v>1993</v>
      </c>
      <c r="B3" s="426">
        <v>301983</v>
      </c>
      <c r="C3" s="426">
        <v>5665</v>
      </c>
    </row>
    <row r="4" spans="1:6">
      <c r="A4" s="425">
        <v>1994</v>
      </c>
      <c r="B4" s="426">
        <v>315791</v>
      </c>
      <c r="C4" s="426">
        <v>5889</v>
      </c>
    </row>
    <row r="5" spans="1:6">
      <c r="A5" s="425">
        <v>1995</v>
      </c>
      <c r="B5" s="426">
        <v>328651</v>
      </c>
      <c r="C5" s="426">
        <v>6132</v>
      </c>
    </row>
    <row r="6" spans="1:6">
      <c r="A6" s="425">
        <v>1996</v>
      </c>
      <c r="B6" s="426">
        <v>339892</v>
      </c>
      <c r="C6" s="426">
        <v>6318</v>
      </c>
    </row>
    <row r="7" spans="1:6">
      <c r="A7" s="425">
        <v>1997</v>
      </c>
      <c r="B7" s="426">
        <v>354357</v>
      </c>
      <c r="C7" s="426">
        <v>6544</v>
      </c>
    </row>
    <row r="8" spans="1:6">
      <c r="A8" s="425">
        <v>1998</v>
      </c>
      <c r="B8" s="426">
        <v>359319</v>
      </c>
      <c r="C8" s="426">
        <v>6624</v>
      </c>
    </row>
    <row r="9" spans="1:6">
      <c r="A9" s="425">
        <v>1999</v>
      </c>
      <c r="B9" s="426">
        <v>375038</v>
      </c>
      <c r="C9" s="426">
        <v>6827</v>
      </c>
    </row>
    <row r="10" spans="1:6">
      <c r="A10" s="425">
        <v>2000</v>
      </c>
      <c r="B10" s="426">
        <v>393888</v>
      </c>
      <c r="C10" s="426">
        <v>7114</v>
      </c>
    </row>
    <row r="11" spans="1:6">
      <c r="A11" s="425">
        <v>2001</v>
      </c>
      <c r="B11" s="426">
        <v>420988</v>
      </c>
      <c r="C11" s="426">
        <v>7556</v>
      </c>
    </row>
    <row r="12" spans="1:6">
      <c r="A12" s="425">
        <v>2002</v>
      </c>
      <c r="B12" s="426">
        <v>439606</v>
      </c>
      <c r="C12" s="426">
        <v>7775</v>
      </c>
    </row>
    <row r="13" spans="1:6">
      <c r="A13" s="425">
        <v>2003</v>
      </c>
      <c r="B13" s="426">
        <v>444846</v>
      </c>
      <c r="C13" s="426">
        <v>8031</v>
      </c>
    </row>
    <row r="14" spans="1:6">
      <c r="A14" s="425">
        <v>2004</v>
      </c>
      <c r="B14" s="426">
        <v>439746</v>
      </c>
      <c r="C14" s="426">
        <v>7995</v>
      </c>
    </row>
    <row r="15" spans="1:6">
      <c r="A15" s="425">
        <v>2005</v>
      </c>
      <c r="B15" s="426">
        <v>565556.16099999996</v>
      </c>
      <c r="C15" s="426">
        <v>9629.3052719999996</v>
      </c>
    </row>
    <row r="16" spans="1:6">
      <c r="A16" s="425">
        <v>2006</v>
      </c>
      <c r="B16" s="426">
        <v>576369.21100000001</v>
      </c>
      <c r="C16" s="426">
        <v>9786.9634750000005</v>
      </c>
    </row>
    <row r="17" spans="1:3">
      <c r="A17" s="425">
        <v>2007</v>
      </c>
      <c r="B17" s="426">
        <v>567388.13899999997</v>
      </c>
      <c r="C17" s="426">
        <v>9535.7627090000005</v>
      </c>
    </row>
    <row r="18" spans="1:3">
      <c r="A18" s="425">
        <v>2008</v>
      </c>
      <c r="B18" s="426">
        <v>555473.49100000004</v>
      </c>
      <c r="C18" s="426">
        <v>9417.9242300000005</v>
      </c>
    </row>
    <row r="19" spans="1:3">
      <c r="A19" s="425">
        <v>2009</v>
      </c>
      <c r="B19" s="426">
        <v>524957.22199999995</v>
      </c>
      <c r="C19" s="426">
        <v>8786.0800999999992</v>
      </c>
    </row>
    <row r="20" spans="1:3">
      <c r="A20" s="425">
        <v>2010</v>
      </c>
      <c r="B20" s="426">
        <v>515165.46600000001</v>
      </c>
      <c r="C20" s="426">
        <v>8534.1626230000002</v>
      </c>
    </row>
    <row r="21" spans="1:3">
      <c r="A21" s="425">
        <v>2011</v>
      </c>
      <c r="B21" s="426">
        <v>527910.48800000001</v>
      </c>
      <c r="C21" s="426">
        <v>8765.4166389999991</v>
      </c>
    </row>
    <row r="22" spans="1:3">
      <c r="A22" s="425">
        <v>2012</v>
      </c>
      <c r="B22" s="426">
        <v>518533.98</v>
      </c>
      <c r="C22" s="426">
        <v>8656.2146059999995</v>
      </c>
    </row>
    <row r="23" spans="1:3">
      <c r="A23" s="425">
        <v>2013</v>
      </c>
      <c r="B23" s="426">
        <v>511253.11499999999</v>
      </c>
      <c r="C23" s="426">
        <v>8576.4633919999997</v>
      </c>
    </row>
    <row r="24" spans="1:3">
      <c r="A24" s="425">
        <v>2014</v>
      </c>
      <c r="B24" s="426">
        <v>508556.58795999998</v>
      </c>
      <c r="C24" s="426">
        <v>8888.2797912200003</v>
      </c>
    </row>
    <row r="25" spans="1:3">
      <c r="A25" s="425">
        <v>2015</v>
      </c>
      <c r="B25" s="426">
        <v>509767.95347499999</v>
      </c>
      <c r="C25" s="426">
        <v>8926.6398277313892</v>
      </c>
    </row>
    <row r="26" spans="1:3">
      <c r="A26" s="425">
        <v>2016</v>
      </c>
      <c r="B26" s="426">
        <v>516646.52399999998</v>
      </c>
      <c r="C26" s="426">
        <v>9058.1831834999994</v>
      </c>
    </row>
    <row r="27" spans="1:3">
      <c r="A27" s="425">
        <v>2017</v>
      </c>
      <c r="B27" s="426">
        <v>538622.72718193696</v>
      </c>
      <c r="C27" s="426">
        <v>9380.3523218652099</v>
      </c>
    </row>
    <row r="28" spans="1:3">
      <c r="A28" s="425">
        <v>2018</v>
      </c>
      <c r="B28" s="426">
        <v>562152.527</v>
      </c>
      <c r="C28" s="426">
        <v>9724.6607160000003</v>
      </c>
    </row>
    <row r="30" spans="1:3">
      <c r="B30" s="427"/>
    </row>
  </sheetData>
  <hyperlinks>
    <hyperlink ref="F1" location="INDICE!A1" display="Índice (volver)" xr:uid="{557EE901-53C6-43B4-BD5F-83C1F7E266A8}"/>
  </hyperlink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7C08E-1781-41D8-A673-18E3C3EBA804}">
  <dimension ref="B1:I19"/>
  <sheetViews>
    <sheetView showGridLines="0" workbookViewId="0">
      <selection activeCell="I1" sqref="I1"/>
    </sheetView>
  </sheetViews>
  <sheetFormatPr baseColWidth="10" defaultColWidth="11.42578125" defaultRowHeight="15"/>
  <sheetData>
    <row r="1" spans="2:9">
      <c r="B1" s="519" t="s">
        <v>1129</v>
      </c>
      <c r="C1" s="519"/>
      <c r="D1" s="519"/>
      <c r="E1" s="519"/>
      <c r="F1" s="519"/>
      <c r="G1" s="519"/>
      <c r="H1" s="519"/>
      <c r="I1" s="500" t="s">
        <v>1634</v>
      </c>
    </row>
    <row r="19" spans="2:2" ht="15.75">
      <c r="B19" s="428" t="s">
        <v>1201</v>
      </c>
    </row>
  </sheetData>
  <mergeCells count="1">
    <mergeCell ref="B1:H1"/>
  </mergeCells>
  <hyperlinks>
    <hyperlink ref="I1" location="INDICE!A1" display="Índice (volver)" xr:uid="{1CB27A75-8420-466F-B23C-045D852D9CCE}"/>
  </hyperlinks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16210-0A20-46ED-9C75-B8D6489DC4FC}">
  <dimension ref="A1:AC11"/>
  <sheetViews>
    <sheetView showGridLines="0" zoomScale="95" zoomScaleNormal="95" workbookViewId="0">
      <selection activeCell="G1" sqref="G1"/>
    </sheetView>
  </sheetViews>
  <sheetFormatPr baseColWidth="10" defaultColWidth="11.42578125" defaultRowHeight="13.5"/>
  <cols>
    <col min="1" max="1" width="28" style="120" customWidth="1"/>
    <col min="2" max="2" width="18.28515625" style="120" bestFit="1" customWidth="1"/>
    <col min="3" max="23" width="8.140625" style="120" bestFit="1" customWidth="1"/>
    <col min="24" max="24" width="5" style="120" bestFit="1" customWidth="1"/>
    <col min="25" max="16384" width="11.42578125" style="120"/>
  </cols>
  <sheetData>
    <row r="1" spans="1:29">
      <c r="A1" s="122" t="s">
        <v>1202</v>
      </c>
      <c r="G1" s="500" t="s">
        <v>1634</v>
      </c>
    </row>
    <row r="3" spans="1:29">
      <c r="A3" s="550" t="s">
        <v>1203</v>
      </c>
      <c r="B3" s="550" t="s">
        <v>1204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</row>
    <row r="4" spans="1:29">
      <c r="A4" s="550"/>
      <c r="B4" s="550"/>
      <c r="C4" s="370">
        <v>1998</v>
      </c>
      <c r="D4" s="370">
        <v>1999</v>
      </c>
      <c r="E4" s="370">
        <v>2000</v>
      </c>
      <c r="F4" s="370">
        <v>2001</v>
      </c>
      <c r="G4" s="370">
        <v>2002</v>
      </c>
      <c r="H4" s="370">
        <v>2003</v>
      </c>
      <c r="I4" s="370">
        <v>2004</v>
      </c>
      <c r="J4" s="370">
        <v>2005</v>
      </c>
      <c r="K4" s="370">
        <v>2006</v>
      </c>
      <c r="L4" s="370">
        <v>2007</v>
      </c>
      <c r="M4" s="370">
        <v>2008</v>
      </c>
      <c r="N4" s="370">
        <v>2009</v>
      </c>
      <c r="O4" s="370">
        <v>2010</v>
      </c>
      <c r="P4" s="370">
        <v>2011</v>
      </c>
      <c r="Q4" s="370">
        <v>2012</v>
      </c>
      <c r="R4" s="370">
        <v>2013</v>
      </c>
      <c r="S4" s="370">
        <v>2014</v>
      </c>
      <c r="T4" s="370">
        <v>2015</v>
      </c>
      <c r="U4" s="370">
        <v>2016</v>
      </c>
      <c r="V4" s="370">
        <v>2017</v>
      </c>
      <c r="W4" s="370">
        <v>2018</v>
      </c>
      <c r="X4" s="370"/>
    </row>
    <row r="5" spans="1:29" ht="27">
      <c r="A5" s="430" t="s">
        <v>1205</v>
      </c>
      <c r="B5" s="431" t="s">
        <v>1206</v>
      </c>
      <c r="C5" s="432">
        <v>51.494999999999997</v>
      </c>
      <c r="D5" s="432">
        <v>51.694000000000003</v>
      </c>
      <c r="E5" s="432">
        <v>51.131</v>
      </c>
      <c r="F5" s="432">
        <v>53.527999999999999</v>
      </c>
      <c r="G5" s="432">
        <v>54.515000000000001</v>
      </c>
      <c r="H5" s="432">
        <v>54.835999999999999</v>
      </c>
      <c r="I5" s="432">
        <v>55.51</v>
      </c>
      <c r="J5" s="432">
        <v>56.555</v>
      </c>
      <c r="K5" s="432">
        <v>57.676000000000002</v>
      </c>
      <c r="L5" s="432">
        <v>57.994999999999997</v>
      </c>
      <c r="M5" s="432">
        <v>59.43</v>
      </c>
      <c r="N5" s="432">
        <v>59.832000000000001</v>
      </c>
      <c r="O5" s="432">
        <v>59.232999999999997</v>
      </c>
      <c r="P5" s="432">
        <v>60.125999999999998</v>
      </c>
      <c r="Q5" s="432">
        <v>60.755000000000003</v>
      </c>
      <c r="R5" s="432">
        <v>61.043999999999997</v>
      </c>
      <c r="S5" s="432">
        <v>60.625</v>
      </c>
      <c r="T5" s="432">
        <v>60.317999999999998</v>
      </c>
      <c r="U5" s="432">
        <v>60.156999999999996</v>
      </c>
      <c r="V5" s="432">
        <v>60.633000000000003</v>
      </c>
      <c r="W5" s="432">
        <v>59.874000000000002</v>
      </c>
      <c r="X5" s="433"/>
    </row>
    <row r="6" spans="1:29" ht="27">
      <c r="A6" s="430" t="s">
        <v>1207</v>
      </c>
      <c r="B6" s="431" t="s">
        <v>1208</v>
      </c>
      <c r="C6" s="434">
        <v>19050</v>
      </c>
      <c r="D6" s="434">
        <v>19476</v>
      </c>
      <c r="E6" s="434">
        <v>19009</v>
      </c>
      <c r="F6" s="434">
        <v>20263</v>
      </c>
      <c r="G6" s="434">
        <v>20840</v>
      </c>
      <c r="H6" s="434">
        <v>21252</v>
      </c>
      <c r="I6" s="434">
        <v>21264</v>
      </c>
      <c r="J6" s="434">
        <v>21770</v>
      </c>
      <c r="K6" s="434">
        <v>22359</v>
      </c>
      <c r="L6" s="434">
        <v>23420</v>
      </c>
      <c r="M6" s="434">
        <v>24232</v>
      </c>
      <c r="N6" s="434">
        <v>24017</v>
      </c>
      <c r="O6" s="434">
        <v>23683</v>
      </c>
      <c r="P6" s="434">
        <v>24005</v>
      </c>
      <c r="Q6" s="434">
        <v>23936</v>
      </c>
      <c r="R6" s="434">
        <v>23876</v>
      </c>
      <c r="S6" s="434">
        <v>22697</v>
      </c>
      <c r="T6" s="434">
        <v>22466</v>
      </c>
      <c r="U6" s="434">
        <v>22395</v>
      </c>
      <c r="V6" s="434">
        <v>22509</v>
      </c>
      <c r="W6" s="434">
        <v>22227.233783583197</v>
      </c>
      <c r="X6" s="433"/>
    </row>
    <row r="7" spans="1:29">
      <c r="A7" s="430" t="s">
        <v>1209</v>
      </c>
      <c r="B7" s="431" t="s">
        <v>1210</v>
      </c>
      <c r="C7" s="433">
        <v>370</v>
      </c>
      <c r="D7" s="433">
        <v>377</v>
      </c>
      <c r="E7" s="434">
        <v>372</v>
      </c>
      <c r="F7" s="434">
        <v>379</v>
      </c>
      <c r="G7" s="434">
        <v>382</v>
      </c>
      <c r="H7" s="434">
        <v>388</v>
      </c>
      <c r="I7" s="434">
        <v>383</v>
      </c>
      <c r="J7" s="434">
        <v>385</v>
      </c>
      <c r="K7" s="434">
        <v>388</v>
      </c>
      <c r="L7" s="434">
        <v>404</v>
      </c>
      <c r="M7" s="434">
        <v>408</v>
      </c>
      <c r="N7" s="434">
        <v>401</v>
      </c>
      <c r="O7" s="434">
        <v>400</v>
      </c>
      <c r="P7" s="434">
        <v>399</v>
      </c>
      <c r="Q7" s="434">
        <v>394</v>
      </c>
      <c r="R7" s="434">
        <v>391</v>
      </c>
      <c r="S7" s="434">
        <v>374</v>
      </c>
      <c r="T7" s="434">
        <v>372</v>
      </c>
      <c r="U7" s="434">
        <v>372</v>
      </c>
      <c r="V7" s="434">
        <v>372</v>
      </c>
      <c r="W7" s="434">
        <v>371</v>
      </c>
      <c r="X7" s="433"/>
    </row>
    <row r="8" spans="1:29" ht="27">
      <c r="A8" s="430" t="s">
        <v>1211</v>
      </c>
      <c r="B8" s="431" t="s">
        <v>1212</v>
      </c>
      <c r="C8" s="433">
        <v>34.770000000000003</v>
      </c>
      <c r="D8" s="433">
        <v>35.049999999999997</v>
      </c>
      <c r="E8" s="433">
        <v>37.42</v>
      </c>
      <c r="F8" s="433">
        <v>37.29</v>
      </c>
      <c r="G8" s="433">
        <v>37.31</v>
      </c>
      <c r="H8" s="433">
        <v>37.79</v>
      </c>
      <c r="I8" s="433">
        <v>37.6</v>
      </c>
      <c r="J8" s="433">
        <v>38.659999999999997</v>
      </c>
      <c r="K8" s="433">
        <v>38.270000000000003</v>
      </c>
      <c r="L8" s="433">
        <v>35.409999999999997</v>
      </c>
      <c r="M8" s="433">
        <v>33.79</v>
      </c>
      <c r="N8" s="433">
        <v>31.5</v>
      </c>
      <c r="O8" s="433">
        <v>39.770000000000003</v>
      </c>
      <c r="P8" s="433">
        <v>31.33</v>
      </c>
      <c r="Q8" s="433">
        <v>31.2</v>
      </c>
      <c r="R8" s="433">
        <v>32.5</v>
      </c>
      <c r="S8" s="433">
        <v>33.369999999999997</v>
      </c>
      <c r="T8" s="433">
        <v>33.799999999999997</v>
      </c>
      <c r="U8" s="433">
        <v>34.32</v>
      </c>
      <c r="V8" s="433">
        <v>35.28</v>
      </c>
      <c r="W8" s="433">
        <v>36.96</v>
      </c>
      <c r="X8" s="433"/>
    </row>
    <row r="9" spans="1:29">
      <c r="A9" s="430" t="s">
        <v>1213</v>
      </c>
      <c r="B9" s="431" t="s">
        <v>1214</v>
      </c>
      <c r="C9" s="433">
        <v>129</v>
      </c>
      <c r="D9" s="433">
        <v>132</v>
      </c>
      <c r="E9" s="434">
        <v>139</v>
      </c>
      <c r="F9" s="434">
        <v>141</v>
      </c>
      <c r="G9" s="434">
        <v>143</v>
      </c>
      <c r="H9" s="434">
        <v>147</v>
      </c>
      <c r="I9" s="434">
        <v>144</v>
      </c>
      <c r="J9" s="434">
        <v>149</v>
      </c>
      <c r="K9" s="434">
        <v>148</v>
      </c>
      <c r="L9" s="434">
        <v>143</v>
      </c>
      <c r="M9" s="434">
        <v>138</v>
      </c>
      <c r="N9" s="434">
        <v>126</v>
      </c>
      <c r="O9" s="434">
        <v>123</v>
      </c>
      <c r="P9" s="434">
        <v>125</v>
      </c>
      <c r="Q9" s="434">
        <v>123</v>
      </c>
      <c r="R9" s="434">
        <v>120</v>
      </c>
      <c r="S9" s="434">
        <v>125</v>
      </c>
      <c r="T9" s="434">
        <v>126</v>
      </c>
      <c r="U9" s="434">
        <v>128</v>
      </c>
      <c r="V9" s="434">
        <v>131</v>
      </c>
      <c r="W9" s="434">
        <v>137.2047967398203</v>
      </c>
      <c r="X9" s="433"/>
    </row>
    <row r="10" spans="1:29">
      <c r="P10" s="435"/>
      <c r="Q10" s="435"/>
      <c r="R10" s="435"/>
      <c r="S10" s="435"/>
      <c r="T10" s="435"/>
      <c r="U10" s="435"/>
      <c r="V10" s="435"/>
      <c r="W10" s="435"/>
      <c r="X10" s="435"/>
      <c r="Y10" s="435"/>
      <c r="Z10" s="435"/>
      <c r="AA10" s="435"/>
      <c r="AB10" s="435"/>
      <c r="AC10" s="435"/>
    </row>
    <row r="11" spans="1:29">
      <c r="A11" s="120" t="s">
        <v>1136</v>
      </c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</row>
  </sheetData>
  <dataConsolidate/>
  <mergeCells count="2">
    <mergeCell ref="A3:A4"/>
    <mergeCell ref="B3:B4"/>
  </mergeCells>
  <hyperlinks>
    <hyperlink ref="G1" location="INDICE!A1" display="Índice (volver)" xr:uid="{D4C2C4AC-9440-44E9-BEA2-45017EA0B41B}"/>
  </hyperlinks>
  <pageMargins left="0.7" right="0.7" top="0.75" bottom="0.75" header="0.3" footer="0.3"/>
  <pageSetup paperSize="9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99D38-ECC1-4544-AF86-605D399042E9}">
  <dimension ref="B1:J18"/>
  <sheetViews>
    <sheetView showGridLines="0" workbookViewId="0">
      <selection activeCell="J1" sqref="J1"/>
    </sheetView>
  </sheetViews>
  <sheetFormatPr baseColWidth="10" defaultColWidth="11.42578125" defaultRowHeight="15"/>
  <sheetData>
    <row r="1" spans="2:10">
      <c r="B1" s="519" t="s">
        <v>1135</v>
      </c>
      <c r="C1" s="519"/>
      <c r="D1" s="519"/>
      <c r="E1" s="519"/>
      <c r="F1" s="519"/>
      <c r="G1" s="519"/>
      <c r="H1" s="519"/>
      <c r="J1" s="500" t="s">
        <v>1634</v>
      </c>
    </row>
    <row r="18" spans="2:2">
      <c r="B18" s="120" t="s">
        <v>1136</v>
      </c>
    </row>
  </sheetData>
  <mergeCells count="1">
    <mergeCell ref="B1:H1"/>
  </mergeCells>
  <hyperlinks>
    <hyperlink ref="J1" location="INDICE!A1" display="Índice (volver)" xr:uid="{7F9F15CB-8CE4-442A-9F1D-925A0CF79249}"/>
  </hyperlinks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E1EC1-81FB-4FFB-99C5-B42985411DEB}">
  <dimension ref="A1:F14"/>
  <sheetViews>
    <sheetView showGridLines="0" zoomScale="96" zoomScaleNormal="96" workbookViewId="0">
      <selection activeCell="F1" sqref="F1"/>
    </sheetView>
  </sheetViews>
  <sheetFormatPr baseColWidth="10" defaultColWidth="11.42578125" defaultRowHeight="16.5"/>
  <cols>
    <col min="1" max="1" width="17.7109375" style="436" bestFit="1" customWidth="1"/>
    <col min="2" max="3" width="17.7109375" style="5" customWidth="1"/>
    <col min="4" max="5" width="17.140625" style="5" customWidth="1"/>
    <col min="6" max="7" width="20.140625" style="5" customWidth="1"/>
    <col min="8" max="14" width="17.140625" style="5" customWidth="1"/>
    <col min="15" max="16384" width="11.42578125" style="5"/>
  </cols>
  <sheetData>
    <row r="1" spans="1:6">
      <c r="A1" s="310" t="s">
        <v>1215</v>
      </c>
      <c r="C1" s="310"/>
      <c r="F1" s="500" t="s">
        <v>1634</v>
      </c>
    </row>
    <row r="2" spans="1:6" s="230" customFormat="1" ht="27">
      <c r="A2" s="430"/>
      <c r="B2" s="437" t="s">
        <v>1216</v>
      </c>
      <c r="C2" s="437" t="s">
        <v>1217</v>
      </c>
      <c r="D2" s="437" t="s">
        <v>1218</v>
      </c>
      <c r="E2" s="437" t="s">
        <v>1219</v>
      </c>
    </row>
    <row r="3" spans="1:6">
      <c r="A3" s="438" t="s">
        <v>1175</v>
      </c>
      <c r="B3" s="439">
        <v>362823900.32999998</v>
      </c>
      <c r="C3" s="439">
        <v>249350000</v>
      </c>
      <c r="D3" s="298">
        <v>0.68724800040242162</v>
      </c>
      <c r="E3" s="298">
        <v>0.47943131695073687</v>
      </c>
    </row>
    <row r="4" spans="1:6">
      <c r="A4" s="438" t="s">
        <v>1172</v>
      </c>
      <c r="B4" s="439">
        <v>297252215.63</v>
      </c>
      <c r="C4" s="439">
        <v>145300000</v>
      </c>
      <c r="D4" s="298">
        <v>0.48881048604482019</v>
      </c>
      <c r="E4" s="298">
        <v>0.47671506289339005</v>
      </c>
    </row>
    <row r="5" spans="1:6">
      <c r="A5" s="438" t="s">
        <v>1181</v>
      </c>
      <c r="B5" s="439">
        <v>101853284.28</v>
      </c>
      <c r="C5" s="439">
        <v>30700000</v>
      </c>
      <c r="D5" s="298">
        <v>0.30141394278071676</v>
      </c>
      <c r="E5" s="298">
        <v>0.47671506289339005</v>
      </c>
    </row>
    <row r="6" spans="1:6">
      <c r="A6" s="438" t="s">
        <v>1176</v>
      </c>
      <c r="B6" s="439">
        <v>23446812.239999998</v>
      </c>
      <c r="C6" s="439">
        <v>17590000</v>
      </c>
      <c r="D6" s="298">
        <v>0.75020859210838298</v>
      </c>
      <c r="E6" s="298">
        <v>0.47671506289339005</v>
      </c>
    </row>
    <row r="7" spans="1:6">
      <c r="A7" s="438" t="s">
        <v>1220</v>
      </c>
      <c r="B7" s="439">
        <v>45218298.379999995</v>
      </c>
      <c r="C7" s="439">
        <v>9060000</v>
      </c>
      <c r="D7" s="298">
        <v>0.20036136530089393</v>
      </c>
      <c r="E7" s="298">
        <v>0.47671506289339005</v>
      </c>
    </row>
    <row r="8" spans="1:6">
      <c r="A8" s="438" t="s">
        <v>1180</v>
      </c>
      <c r="B8" s="439">
        <v>45357314.399999999</v>
      </c>
      <c r="C8" s="439">
        <v>9910000</v>
      </c>
      <c r="D8" s="298">
        <v>0.2184873626468502</v>
      </c>
      <c r="E8" s="298">
        <v>0.47671506289339005</v>
      </c>
    </row>
    <row r="9" spans="1:6">
      <c r="A9" s="438" t="s">
        <v>1221</v>
      </c>
      <c r="B9" s="439">
        <v>30290710.020000003</v>
      </c>
      <c r="C9" s="439">
        <v>7580000</v>
      </c>
      <c r="D9" s="298">
        <v>0.25024174061932403</v>
      </c>
      <c r="E9" s="298">
        <v>0.47671506289339005</v>
      </c>
    </row>
    <row r="10" spans="1:6">
      <c r="A10" s="438" t="s">
        <v>1222</v>
      </c>
      <c r="B10" s="439">
        <v>57125536.280000001</v>
      </c>
      <c r="C10" s="439">
        <v>6810000</v>
      </c>
      <c r="D10" s="298">
        <v>0.1192111346950142</v>
      </c>
      <c r="E10" s="298">
        <v>0.47671506289339005</v>
      </c>
    </row>
    <row r="11" spans="1:6">
      <c r="A11" s="438" t="s">
        <v>1223</v>
      </c>
      <c r="B11" s="439">
        <v>21810966.93</v>
      </c>
      <c r="C11" s="439">
        <v>6810000</v>
      </c>
      <c r="D11" s="298">
        <v>0.31222824837871599</v>
      </c>
      <c r="E11" s="298">
        <v>0.47671506289339005</v>
      </c>
    </row>
    <row r="12" spans="1:6">
      <c r="A12" s="438" t="s">
        <v>1224</v>
      </c>
      <c r="B12" s="439">
        <v>13995408.060000001</v>
      </c>
      <c r="C12" s="439">
        <v>4310000</v>
      </c>
      <c r="D12" s="298">
        <v>0.30795815181111624</v>
      </c>
      <c r="E12" s="298">
        <v>0.47671506289339005</v>
      </c>
    </row>
    <row r="13" spans="1:6">
      <c r="A13" s="438" t="s">
        <v>1179</v>
      </c>
      <c r="B13" s="439">
        <v>14891783.66</v>
      </c>
      <c r="C13" s="439">
        <v>900000</v>
      </c>
      <c r="D13" s="298">
        <v>6.0436010927115494E-2</v>
      </c>
      <c r="E13" s="298">
        <v>0.47671506289339005</v>
      </c>
    </row>
    <row r="14" spans="1:6">
      <c r="A14" s="438" t="s">
        <v>1186</v>
      </c>
      <c r="B14" s="439">
        <v>5036992.1400000006</v>
      </c>
      <c r="C14" s="439">
        <v>270000</v>
      </c>
      <c r="D14" s="298">
        <v>5.3603418964239237E-2</v>
      </c>
      <c r="E14" s="298">
        <v>0.47671506289339005</v>
      </c>
    </row>
  </sheetData>
  <hyperlinks>
    <hyperlink ref="F1" location="INDICE!A1" display="Índice (volver)" xr:uid="{F0226725-ECC9-408A-8237-59F20315A5F3}"/>
  </hyperlinks>
  <pageMargins left="0.7" right="0.7" top="0.75" bottom="0.75" header="0.3" footer="0.3"/>
  <pageSetup paperSize="9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E577B-311F-49B9-BB0D-1907D9986E78}">
  <dimension ref="B1:J1"/>
  <sheetViews>
    <sheetView showGridLines="0" workbookViewId="0">
      <selection activeCell="J1" sqref="J1"/>
    </sheetView>
  </sheetViews>
  <sheetFormatPr baseColWidth="10" defaultColWidth="11.42578125" defaultRowHeight="15"/>
  <sheetData>
    <row r="1" spans="2:10">
      <c r="B1" s="519" t="s">
        <v>1159</v>
      </c>
      <c r="C1" s="519"/>
      <c r="D1" s="519"/>
      <c r="E1" s="519"/>
      <c r="F1" s="519"/>
      <c r="G1" s="519"/>
      <c r="H1" s="519"/>
      <c r="J1" s="500" t="s">
        <v>1634</v>
      </c>
    </row>
  </sheetData>
  <mergeCells count="1">
    <mergeCell ref="B1:H1"/>
  </mergeCells>
  <hyperlinks>
    <hyperlink ref="J1" location="INDICE!A1" display="Índice (volver)" xr:uid="{4995B877-58E8-476E-B69B-936C59D85618}"/>
  </hyperlinks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5B4C8-8209-481E-A549-DD33C6C33A40}">
  <dimension ref="A1:M9"/>
  <sheetViews>
    <sheetView showGridLines="0" zoomScale="85" zoomScaleNormal="85" workbookViewId="0">
      <selection activeCell="M1" sqref="M1"/>
    </sheetView>
  </sheetViews>
  <sheetFormatPr baseColWidth="10" defaultColWidth="11.5703125" defaultRowHeight="16.5"/>
  <cols>
    <col min="1" max="1" width="21" style="5" bestFit="1" customWidth="1"/>
    <col min="2" max="2" width="15.85546875" style="5" bestFit="1" customWidth="1"/>
    <col min="3" max="3" width="17.5703125" style="5" bestFit="1" customWidth="1"/>
    <col min="4" max="16384" width="11.5703125" style="5"/>
  </cols>
  <sheetData>
    <row r="1" spans="1:13">
      <c r="A1" s="310" t="s">
        <v>1379</v>
      </c>
      <c r="M1" s="500" t="s">
        <v>1634</v>
      </c>
    </row>
    <row r="2" spans="1:13" ht="42.75" customHeight="1">
      <c r="A2" s="551" t="s">
        <v>1380</v>
      </c>
      <c r="B2" s="551"/>
      <c r="C2" s="551"/>
      <c r="D2" s="552" t="s">
        <v>1381</v>
      </c>
      <c r="E2" s="552"/>
      <c r="F2" s="552"/>
      <c r="G2" s="552"/>
    </row>
    <row r="3" spans="1:13">
      <c r="A3" s="5" t="s">
        <v>1382</v>
      </c>
      <c r="B3" s="459" t="s">
        <v>1383</v>
      </c>
      <c r="C3" s="459" t="s">
        <v>1384</v>
      </c>
      <c r="D3" s="459" t="s">
        <v>1385</v>
      </c>
      <c r="E3" s="459" t="s">
        <v>936</v>
      </c>
      <c r="F3" s="459" t="s">
        <v>935</v>
      </c>
      <c r="G3" s="459" t="s">
        <v>1386</v>
      </c>
    </row>
    <row r="4" spans="1:13">
      <c r="B4" s="460"/>
      <c r="C4" s="460"/>
      <c r="D4" s="460">
        <v>184.1</v>
      </c>
      <c r="E4" s="460">
        <v>244.6</v>
      </c>
      <c r="F4" s="460">
        <v>230.2</v>
      </c>
      <c r="G4" s="460">
        <v>171.3</v>
      </c>
    </row>
    <row r="5" spans="1:13">
      <c r="A5" s="5" t="s">
        <v>1387</v>
      </c>
      <c r="B5" s="460">
        <v>160.74359960000001</v>
      </c>
      <c r="C5" s="460">
        <v>122.9522047</v>
      </c>
      <c r="D5" s="460">
        <v>184.1</v>
      </c>
      <c r="E5" s="460">
        <v>244.6</v>
      </c>
      <c r="F5" s="460">
        <v>230.2</v>
      </c>
      <c r="G5" s="460">
        <v>171.3</v>
      </c>
    </row>
    <row r="6" spans="1:13">
      <c r="A6" s="5" t="s">
        <v>1388</v>
      </c>
      <c r="B6" s="460">
        <v>200.60541739999999</v>
      </c>
      <c r="C6" s="460">
        <v>141.79351689999999</v>
      </c>
      <c r="D6" s="460">
        <v>184.1</v>
      </c>
      <c r="E6" s="460">
        <v>244.6</v>
      </c>
      <c r="F6" s="460">
        <v>230.2</v>
      </c>
      <c r="G6" s="460">
        <v>171.3</v>
      </c>
    </row>
    <row r="7" spans="1:13">
      <c r="A7" s="5" t="s">
        <v>174</v>
      </c>
      <c r="B7" s="460">
        <v>222.45369070000001</v>
      </c>
      <c r="C7" s="460">
        <v>155.48960539999999</v>
      </c>
      <c r="D7" s="460">
        <v>184.1</v>
      </c>
      <c r="E7" s="460">
        <v>244.6</v>
      </c>
      <c r="F7" s="460">
        <v>230.2</v>
      </c>
      <c r="G7" s="460">
        <v>171.3</v>
      </c>
    </row>
    <row r="8" spans="1:13">
      <c r="D8" s="460">
        <v>184.1</v>
      </c>
      <c r="E8" s="460">
        <v>244.6</v>
      </c>
      <c r="F8" s="460">
        <v>230.2</v>
      </c>
      <c r="G8" s="460">
        <v>171.3</v>
      </c>
    </row>
    <row r="9" spans="1:13">
      <c r="A9" s="5" t="s">
        <v>785</v>
      </c>
    </row>
  </sheetData>
  <mergeCells count="2">
    <mergeCell ref="A2:C2"/>
    <mergeCell ref="D2:G2"/>
  </mergeCells>
  <hyperlinks>
    <hyperlink ref="M1" location="INDICE!A1" display="Índice (volver)" xr:uid="{2977B3DA-4547-434F-94B1-F8C23371CC5B}"/>
  </hyperlinks>
  <pageMargins left="0.7" right="0.7" top="0.75" bottom="0.75" header="0.3" footer="0.3"/>
  <pageSetup paperSize="9" orientation="portrait" horizontalDpi="1200" verticalDpi="12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A4487-D95B-478A-9346-430F5587262E}">
  <dimension ref="B1:J21"/>
  <sheetViews>
    <sheetView showGridLines="0" workbookViewId="0">
      <selection activeCell="J1" sqref="J1"/>
    </sheetView>
  </sheetViews>
  <sheetFormatPr baseColWidth="10" defaultRowHeight="15"/>
  <sheetData>
    <row r="1" spans="2:10">
      <c r="B1" s="519" t="s">
        <v>1299</v>
      </c>
      <c r="C1" s="519"/>
      <c r="D1" s="519"/>
      <c r="E1" s="519"/>
      <c r="F1" s="519"/>
      <c r="G1" s="519"/>
      <c r="H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</row>
    <row r="21" spans="2:2">
      <c r="B21" t="s">
        <v>785</v>
      </c>
    </row>
  </sheetData>
  <mergeCells count="1">
    <mergeCell ref="B1:H2"/>
  </mergeCells>
  <hyperlinks>
    <hyperlink ref="J1" location="INDICE!A1" display="Índice (volver)" xr:uid="{90A0051F-0028-4895-985C-40BBDC2AE791}"/>
  </hyperlinks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89133-F7C7-4316-B441-FD414A57775D}">
  <dimension ref="A1:I57"/>
  <sheetViews>
    <sheetView showGridLines="0" zoomScale="95" zoomScaleNormal="95" workbookViewId="0">
      <selection activeCell="I1" sqref="I1"/>
    </sheetView>
  </sheetViews>
  <sheetFormatPr baseColWidth="10" defaultColWidth="11.5703125" defaultRowHeight="16.5"/>
  <cols>
    <col min="1" max="1" width="24" style="5" bestFit="1" customWidth="1"/>
    <col min="2" max="2" width="15.42578125" style="5" bestFit="1" customWidth="1"/>
    <col min="3" max="3" width="17.28515625" style="5" bestFit="1" customWidth="1"/>
    <col min="4" max="4" width="7" style="5" bestFit="1" customWidth="1"/>
    <col min="5" max="16384" width="11.5703125" style="5"/>
  </cols>
  <sheetData>
    <row r="1" spans="1:9">
      <c r="A1" s="310" t="s">
        <v>1389</v>
      </c>
      <c r="I1" s="500" t="s">
        <v>1634</v>
      </c>
    </row>
    <row r="2" spans="1:9">
      <c r="A2" s="5" t="s">
        <v>1390</v>
      </c>
      <c r="B2" s="5" t="s">
        <v>1391</v>
      </c>
      <c r="C2" s="5" t="s">
        <v>1392</v>
      </c>
      <c r="D2" s="5" t="s">
        <v>1393</v>
      </c>
    </row>
    <row r="3" spans="1:9">
      <c r="A3" s="436" t="s">
        <v>1394</v>
      </c>
      <c r="B3" s="461">
        <v>82.605650054259499</v>
      </c>
      <c r="C3" s="461">
        <v>26.771739130434497</v>
      </c>
      <c r="D3" s="459" t="s">
        <v>935</v>
      </c>
    </row>
    <row r="4" spans="1:9">
      <c r="A4" s="436" t="s">
        <v>1395</v>
      </c>
      <c r="B4" s="461">
        <v>91.731118715936205</v>
      </c>
      <c r="C4" s="461">
        <v>51.4285714285718</v>
      </c>
      <c r="D4" s="459" t="s">
        <v>935</v>
      </c>
    </row>
    <row r="5" spans="1:9">
      <c r="A5" s="436" t="s">
        <v>1396</v>
      </c>
      <c r="B5" s="461">
        <v>104.03044219365</v>
      </c>
      <c r="C5" s="461">
        <v>54.5</v>
      </c>
      <c r="D5" s="459" t="s">
        <v>935</v>
      </c>
    </row>
    <row r="6" spans="1:9">
      <c r="A6" s="436" t="s">
        <v>1397</v>
      </c>
      <c r="B6" s="461">
        <v>104.31265906364</v>
      </c>
      <c r="C6" s="461">
        <v>97.875000000000014</v>
      </c>
      <c r="D6" s="459" t="s">
        <v>935</v>
      </c>
    </row>
    <row r="7" spans="1:9">
      <c r="A7" s="436" t="s">
        <v>1398</v>
      </c>
      <c r="B7" s="461">
        <v>109.351016518679</v>
      </c>
      <c r="C7" s="461">
        <v>77.833333333334011</v>
      </c>
      <c r="D7" s="459" t="s">
        <v>935</v>
      </c>
    </row>
    <row r="8" spans="1:9">
      <c r="A8" s="436" t="s">
        <v>1399</v>
      </c>
      <c r="B8" s="461">
        <v>110.79358084527</v>
      </c>
      <c r="C8" s="461">
        <v>47.999999999999986</v>
      </c>
      <c r="D8" s="459" t="s">
        <v>935</v>
      </c>
    </row>
    <row r="9" spans="1:9">
      <c r="A9" s="436" t="s">
        <v>608</v>
      </c>
      <c r="B9" s="461">
        <v>131.25288128507901</v>
      </c>
      <c r="C9" s="461">
        <v>0</v>
      </c>
      <c r="D9" s="459" t="s">
        <v>935</v>
      </c>
    </row>
    <row r="10" spans="1:9">
      <c r="A10" s="436" t="s">
        <v>1400</v>
      </c>
      <c r="B10" s="461">
        <v>151.91336341674801</v>
      </c>
      <c r="C10" s="461">
        <v>0</v>
      </c>
      <c r="D10" s="459" t="s">
        <v>935</v>
      </c>
    </row>
    <row r="11" spans="1:9">
      <c r="A11" s="436" t="s">
        <v>1401</v>
      </c>
      <c r="B11" s="461">
        <v>161.10659771678701</v>
      </c>
      <c r="C11" s="461">
        <v>0</v>
      </c>
      <c r="D11" s="459" t="s">
        <v>1386</v>
      </c>
    </row>
    <row r="12" spans="1:9">
      <c r="A12" s="436" t="s">
        <v>1402</v>
      </c>
      <c r="B12" s="461">
        <v>163.25060535949399</v>
      </c>
      <c r="C12" s="461">
        <v>0</v>
      </c>
      <c r="D12" s="459" t="s">
        <v>935</v>
      </c>
    </row>
    <row r="13" spans="1:9">
      <c r="A13" s="436" t="s">
        <v>1403</v>
      </c>
      <c r="B13" s="461">
        <v>166.65384697284199</v>
      </c>
      <c r="C13" s="461">
        <v>0</v>
      </c>
      <c r="D13" s="459" t="s">
        <v>1386</v>
      </c>
    </row>
    <row r="14" spans="1:9">
      <c r="A14" s="436" t="s">
        <v>1404</v>
      </c>
      <c r="B14" s="461">
        <v>167.20095928566801</v>
      </c>
      <c r="C14" s="461">
        <v>0</v>
      </c>
      <c r="D14" s="459" t="s">
        <v>1386</v>
      </c>
    </row>
    <row r="15" spans="1:9">
      <c r="A15" s="436" t="s">
        <v>1405</v>
      </c>
      <c r="B15" s="461">
        <v>172.25270522012599</v>
      </c>
      <c r="C15" s="461">
        <v>0</v>
      </c>
      <c r="D15" s="459" t="s">
        <v>935</v>
      </c>
    </row>
    <row r="16" spans="1:9">
      <c r="A16" s="436" t="s">
        <v>1406</v>
      </c>
      <c r="B16" s="461">
        <v>253.90826710437199</v>
      </c>
      <c r="C16" s="461">
        <v>0</v>
      </c>
      <c r="D16" s="459" t="s">
        <v>935</v>
      </c>
    </row>
    <row r="17" spans="1:4">
      <c r="A17" s="436" t="s">
        <v>1407</v>
      </c>
      <c r="B17" s="461">
        <v>261.90510005192101</v>
      </c>
      <c r="C17" s="461">
        <v>0</v>
      </c>
      <c r="D17" s="459" t="s">
        <v>935</v>
      </c>
    </row>
    <row r="18" spans="1:4">
      <c r="A18" s="462" t="s">
        <v>785</v>
      </c>
      <c r="B18" s="459"/>
    </row>
    <row r="19" spans="1:4">
      <c r="A19" s="461"/>
      <c r="B19" s="459"/>
    </row>
    <row r="20" spans="1:4">
      <c r="A20" s="461"/>
      <c r="B20" s="459"/>
    </row>
    <row r="21" spans="1:4">
      <c r="A21" s="461"/>
      <c r="B21" s="459"/>
    </row>
    <row r="22" spans="1:4">
      <c r="A22" s="461"/>
      <c r="B22" s="459"/>
    </row>
    <row r="23" spans="1:4">
      <c r="A23" s="461"/>
      <c r="B23" s="459"/>
    </row>
    <row r="24" spans="1:4">
      <c r="A24" s="461"/>
      <c r="B24" s="459"/>
    </row>
    <row r="25" spans="1:4">
      <c r="A25" s="461"/>
      <c r="B25" s="459"/>
    </row>
    <row r="26" spans="1:4">
      <c r="A26" s="461"/>
      <c r="B26" s="459"/>
    </row>
    <row r="27" spans="1:4">
      <c r="A27" s="461"/>
      <c r="B27" s="459"/>
    </row>
    <row r="28" spans="1:4">
      <c r="A28" s="461"/>
      <c r="B28" s="459"/>
    </row>
    <row r="29" spans="1:4">
      <c r="A29" s="461"/>
      <c r="B29" s="459"/>
    </row>
    <row r="30" spans="1:4">
      <c r="A30" s="461"/>
      <c r="B30" s="459"/>
    </row>
    <row r="31" spans="1:4">
      <c r="A31" s="461"/>
      <c r="B31" s="459"/>
    </row>
    <row r="32" spans="1:4">
      <c r="A32" s="461"/>
      <c r="B32" s="459"/>
    </row>
    <row r="33" spans="1:2">
      <c r="A33" s="461"/>
      <c r="B33" s="459"/>
    </row>
    <row r="34" spans="1:2">
      <c r="A34" s="461"/>
      <c r="B34" s="459"/>
    </row>
    <row r="35" spans="1:2">
      <c r="A35" s="461"/>
      <c r="B35" s="459"/>
    </row>
    <row r="36" spans="1:2">
      <c r="A36" s="461"/>
      <c r="B36" s="459"/>
    </row>
    <row r="37" spans="1:2">
      <c r="A37" s="461"/>
      <c r="B37" s="459"/>
    </row>
    <row r="38" spans="1:2">
      <c r="A38" s="461"/>
      <c r="B38" s="459"/>
    </row>
    <row r="39" spans="1:2">
      <c r="A39" s="461"/>
      <c r="B39" s="459"/>
    </row>
    <row r="40" spans="1:2">
      <c r="A40" s="461"/>
      <c r="B40" s="459"/>
    </row>
    <row r="41" spans="1:2">
      <c r="A41" s="461"/>
      <c r="B41" s="459"/>
    </row>
    <row r="42" spans="1:2">
      <c r="A42" s="461"/>
      <c r="B42" s="459"/>
    </row>
    <row r="43" spans="1:2">
      <c r="A43" s="461"/>
      <c r="B43" s="459"/>
    </row>
    <row r="44" spans="1:2">
      <c r="A44" s="461"/>
      <c r="B44" s="459"/>
    </row>
    <row r="45" spans="1:2">
      <c r="A45" s="461"/>
      <c r="B45" s="459"/>
    </row>
    <row r="46" spans="1:2">
      <c r="A46" s="461"/>
      <c r="B46" s="459"/>
    </row>
    <row r="47" spans="1:2">
      <c r="A47" s="461"/>
      <c r="B47" s="459"/>
    </row>
    <row r="48" spans="1:2">
      <c r="A48" s="461"/>
      <c r="B48" s="459"/>
    </row>
    <row r="49" spans="1:2">
      <c r="A49" s="461"/>
      <c r="B49" s="459"/>
    </row>
    <row r="50" spans="1:2">
      <c r="A50" s="461"/>
      <c r="B50" s="459"/>
    </row>
    <row r="51" spans="1:2">
      <c r="A51" s="461"/>
      <c r="B51" s="459"/>
    </row>
    <row r="52" spans="1:2">
      <c r="A52" s="461"/>
      <c r="B52" s="459"/>
    </row>
    <row r="53" spans="1:2">
      <c r="A53" s="461"/>
      <c r="B53" s="459"/>
    </row>
    <row r="54" spans="1:2">
      <c r="A54" s="461"/>
      <c r="B54" s="459"/>
    </row>
    <row r="55" spans="1:2">
      <c r="A55" s="461"/>
      <c r="B55" s="459"/>
    </row>
    <row r="56" spans="1:2">
      <c r="A56" s="461"/>
      <c r="B56" s="459"/>
    </row>
    <row r="57" spans="1:2">
      <c r="A57" s="461"/>
      <c r="B57" s="459"/>
    </row>
  </sheetData>
  <hyperlinks>
    <hyperlink ref="I1" location="INDICE!A1" display="Índice (volver)" xr:uid="{9320361B-9F66-477D-9AE9-E2053F70F2F2}"/>
  </hyperlinks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21AC8-28D1-4A43-B1E5-C9ABFE0CF9F2}">
  <dimension ref="A1:N49"/>
  <sheetViews>
    <sheetView showGridLines="0" workbookViewId="0">
      <selection activeCell="N1" sqref="N1"/>
    </sheetView>
  </sheetViews>
  <sheetFormatPr baseColWidth="10" defaultColWidth="11.140625" defaultRowHeight="13.5"/>
  <cols>
    <col min="1" max="1" width="32.85546875" style="6" bestFit="1" customWidth="1"/>
    <col min="2" max="13" width="5.42578125" style="6" bestFit="1" customWidth="1"/>
    <col min="14" max="16384" width="11.140625" style="6"/>
  </cols>
  <sheetData>
    <row r="1" spans="1:14" ht="15">
      <c r="A1" s="532" t="s">
        <v>77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499" t="s">
        <v>1634</v>
      </c>
    </row>
    <row r="2" spans="1:14">
      <c r="A2" s="118" t="s">
        <v>44</v>
      </c>
    </row>
    <row r="4" spans="1:14">
      <c r="A4" s="6" t="s">
        <v>45</v>
      </c>
      <c r="B4" s="134" t="s">
        <v>46</v>
      </c>
      <c r="C4" s="134" t="s">
        <v>47</v>
      </c>
      <c r="D4" s="134" t="s">
        <v>48</v>
      </c>
      <c r="E4" s="134" t="s">
        <v>49</v>
      </c>
      <c r="F4" s="134" t="s">
        <v>50</v>
      </c>
      <c r="G4" s="134" t="s">
        <v>51</v>
      </c>
      <c r="H4" s="134" t="s">
        <v>52</v>
      </c>
      <c r="I4" s="134" t="s">
        <v>53</v>
      </c>
      <c r="J4" s="134" t="s">
        <v>54</v>
      </c>
      <c r="K4" s="134" t="s">
        <v>55</v>
      </c>
      <c r="L4" s="134" t="s">
        <v>56</v>
      </c>
      <c r="M4" s="134" t="s">
        <v>57</v>
      </c>
    </row>
    <row r="5" spans="1:14">
      <c r="A5" s="148" t="s">
        <v>25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4">
      <c r="A6" s="149" t="s">
        <v>58</v>
      </c>
      <c r="B6" s="150">
        <v>100</v>
      </c>
      <c r="C6" s="150">
        <v>88.703593325542528</v>
      </c>
      <c r="D6" s="150">
        <v>85.136385539680262</v>
      </c>
      <c r="E6" s="150">
        <v>58.309214019610422</v>
      </c>
      <c r="F6" s="150">
        <v>49.108322326056616</v>
      </c>
      <c r="G6" s="150">
        <v>46.871172486988357</v>
      </c>
      <c r="H6" s="150">
        <v>47.545948643202649</v>
      </c>
      <c r="I6" s="150">
        <v>66.099225782588121</v>
      </c>
      <c r="J6" s="150">
        <v>75.21840679736205</v>
      </c>
      <c r="K6" s="150">
        <v>65.239441914117421</v>
      </c>
      <c r="L6" s="150">
        <v>59.479844282492742</v>
      </c>
      <c r="M6" s="150">
        <v>61.800333969150188</v>
      </c>
    </row>
    <row r="7" spans="1:14">
      <c r="A7" s="151" t="s">
        <v>59</v>
      </c>
      <c r="B7" s="150">
        <v>100</v>
      </c>
      <c r="C7" s="150">
        <v>116.40814504455055</v>
      </c>
      <c r="D7" s="150">
        <v>124.76015370538471</v>
      </c>
      <c r="E7" s="150">
        <v>102.47691154509171</v>
      </c>
      <c r="F7" s="150">
        <v>85.374283723313241</v>
      </c>
      <c r="G7" s="150">
        <v>63.537595625108366</v>
      </c>
      <c r="H7" s="150">
        <v>47.765430653952301</v>
      </c>
      <c r="I7" s="150">
        <v>47.658233039997988</v>
      </c>
      <c r="J7" s="150">
        <v>45.218842024562591</v>
      </c>
      <c r="K7" s="150">
        <v>38.177080958255125</v>
      </c>
      <c r="L7" s="150">
        <v>38.565256815332404</v>
      </c>
      <c r="M7" s="150">
        <v>34.906774761296866</v>
      </c>
    </row>
    <row r="8" spans="1:14">
      <c r="A8" s="14" t="s">
        <v>4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</row>
    <row r="9" spans="1:14">
      <c r="A9" s="149" t="s">
        <v>58</v>
      </c>
      <c r="B9" s="150">
        <v>100</v>
      </c>
      <c r="C9" s="150">
        <v>98.293767940107259</v>
      </c>
      <c r="D9" s="150">
        <v>93.532375942423741</v>
      </c>
      <c r="E9" s="150">
        <v>61.695002008018612</v>
      </c>
      <c r="F9" s="150">
        <v>41.705800703016848</v>
      </c>
      <c r="G9" s="150">
        <v>40.947007770132068</v>
      </c>
      <c r="H9" s="150">
        <v>46.515627640835802</v>
      </c>
      <c r="I9" s="150">
        <v>71.074837854250816</v>
      </c>
      <c r="J9" s="150">
        <v>72.656745984030806</v>
      </c>
      <c r="K9" s="150">
        <v>59.776425541479121</v>
      </c>
      <c r="L9" s="150">
        <v>55.090391831650969</v>
      </c>
      <c r="M9" s="150">
        <v>58.676757399282799</v>
      </c>
    </row>
    <row r="10" spans="1:14">
      <c r="A10" s="151" t="s">
        <v>59</v>
      </c>
      <c r="B10" s="150">
        <v>100</v>
      </c>
      <c r="C10" s="150">
        <v>105.21808108250418</v>
      </c>
      <c r="D10" s="150">
        <v>120.78178411996547</v>
      </c>
      <c r="E10" s="150">
        <v>100.2748061033876</v>
      </c>
      <c r="F10" s="150">
        <v>75.296671177366377</v>
      </c>
      <c r="G10" s="150">
        <v>67.379494057721701</v>
      </c>
      <c r="H10" s="150">
        <v>59.464049803598634</v>
      </c>
      <c r="I10" s="150">
        <v>56.142443547857482</v>
      </c>
      <c r="J10" s="150">
        <v>55.375966486172238</v>
      </c>
      <c r="K10" s="150">
        <v>51.870300206167713</v>
      </c>
      <c r="L10" s="150">
        <v>47.13970590256902</v>
      </c>
      <c r="M10" s="150">
        <v>43.140523573854644</v>
      </c>
    </row>
    <row r="11" spans="1:14">
      <c r="A11" s="14" t="s">
        <v>5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</row>
    <row r="12" spans="1:14">
      <c r="A12" s="149" t="s">
        <v>58</v>
      </c>
      <c r="B12" s="150">
        <v>100</v>
      </c>
      <c r="C12" s="150">
        <v>65.656675241651328</v>
      </c>
      <c r="D12" s="150">
        <v>65.905061973676638</v>
      </c>
      <c r="E12" s="150">
        <v>41.826756790528442</v>
      </c>
      <c r="F12" s="150">
        <v>60.864571201279865</v>
      </c>
      <c r="G12" s="150">
        <v>46.404385721754039</v>
      </c>
      <c r="H12" s="150">
        <v>40.029851121615671</v>
      </c>
      <c r="I12" s="150">
        <v>48.098268509691913</v>
      </c>
      <c r="J12" s="150">
        <v>71.761808042396964</v>
      </c>
      <c r="K12" s="150">
        <v>60.9636843636465</v>
      </c>
      <c r="L12" s="150">
        <v>56.25099068903382</v>
      </c>
      <c r="M12" s="150">
        <v>58.546106192178129</v>
      </c>
    </row>
    <row r="13" spans="1:14">
      <c r="A13" s="151" t="s">
        <v>59</v>
      </c>
      <c r="B13" s="150">
        <v>100</v>
      </c>
      <c r="C13" s="150">
        <v>129.35682599248995</v>
      </c>
      <c r="D13" s="150">
        <v>143.97882906651711</v>
      </c>
      <c r="E13" s="150">
        <v>112.92768980564978</v>
      </c>
      <c r="F13" s="150">
        <v>107.7562821295589</v>
      </c>
      <c r="G13" s="150">
        <v>69.328372578852338</v>
      </c>
      <c r="H13" s="150">
        <v>44.641865040468943</v>
      </c>
      <c r="I13" s="150">
        <v>50.138292231152249</v>
      </c>
      <c r="J13" s="150">
        <v>44.249487964857337</v>
      </c>
      <c r="K13" s="150">
        <v>31.648223719456055</v>
      </c>
      <c r="L13" s="150">
        <v>36.001373834436791</v>
      </c>
      <c r="M13" s="150">
        <v>29.103259177791198</v>
      </c>
    </row>
    <row r="14" spans="1:14">
      <c r="A14" s="14" t="s">
        <v>6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</row>
    <row r="15" spans="1:14">
      <c r="A15" s="149" t="s">
        <v>58</v>
      </c>
      <c r="B15" s="150">
        <v>100</v>
      </c>
      <c r="C15" s="150">
        <v>75.024567263006858</v>
      </c>
      <c r="D15" s="150">
        <v>66.252854171738818</v>
      </c>
      <c r="E15" s="150">
        <v>64.694079018851696</v>
      </c>
      <c r="F15" s="150">
        <v>43.294072782097807</v>
      </c>
      <c r="G15" s="150">
        <v>74.120464199969149</v>
      </c>
      <c r="H15" s="150">
        <v>56.298665807065575</v>
      </c>
      <c r="I15" s="150">
        <v>83.373784587812267</v>
      </c>
      <c r="J15" s="150">
        <v>101.91694784047756</v>
      </c>
      <c r="K15" s="150">
        <v>132.37545579695117</v>
      </c>
      <c r="L15" s="150">
        <v>77.83762012652204</v>
      </c>
      <c r="M15" s="150">
        <v>58.141363757027712</v>
      </c>
    </row>
    <row r="16" spans="1:14">
      <c r="A16" s="151" t="s">
        <v>59</v>
      </c>
      <c r="B16" s="150">
        <v>100</v>
      </c>
      <c r="C16" s="150">
        <v>110.43908498812654</v>
      </c>
      <c r="D16" s="150">
        <v>80.745774018610319</v>
      </c>
      <c r="E16" s="150">
        <v>78.482689480167366</v>
      </c>
      <c r="F16" s="150">
        <v>54.860327283012253</v>
      </c>
      <c r="G16" s="150">
        <v>42.15418917890549</v>
      </c>
      <c r="H16" s="150">
        <v>26.416585499368839</v>
      </c>
      <c r="I16" s="150">
        <v>16.512408978000337</v>
      </c>
      <c r="J16" s="150">
        <v>13.452978650040405</v>
      </c>
      <c r="K16" s="150">
        <v>17.516509316665282</v>
      </c>
      <c r="L16" s="150">
        <v>20.08819812959727</v>
      </c>
      <c r="M16" s="150">
        <v>27.592879130253813</v>
      </c>
    </row>
    <row r="17" spans="1:13">
      <c r="A17" s="14" t="s">
        <v>7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</row>
    <row r="18" spans="1:13">
      <c r="A18" s="149" t="s">
        <v>58</v>
      </c>
      <c r="B18" s="150">
        <v>100</v>
      </c>
      <c r="C18" s="150">
        <v>105.36203764078438</v>
      </c>
      <c r="D18" s="150">
        <v>100.74397969980267</v>
      </c>
      <c r="E18" s="150">
        <v>94.670638726192919</v>
      </c>
      <c r="F18" s="150">
        <v>77.729185312279469</v>
      </c>
      <c r="G18" s="150">
        <v>91.041557272228886</v>
      </c>
      <c r="H18" s="150">
        <v>87.128827938713343</v>
      </c>
      <c r="I18" s="150">
        <v>83.906403898904045</v>
      </c>
      <c r="J18" s="150">
        <v>97.831135203800386</v>
      </c>
      <c r="K18" s="150">
        <v>90.752185732833937</v>
      </c>
      <c r="L18" s="150">
        <v>107.26907987003123</v>
      </c>
      <c r="M18" s="150">
        <v>113.60482379811062</v>
      </c>
    </row>
    <row r="19" spans="1:13">
      <c r="A19" s="151" t="s">
        <v>59</v>
      </c>
      <c r="B19" s="150">
        <v>100</v>
      </c>
      <c r="C19" s="150">
        <v>117.54781509429517</v>
      </c>
      <c r="D19" s="150">
        <v>111.48899803783408</v>
      </c>
      <c r="E19" s="150">
        <v>95.584489443071732</v>
      </c>
      <c r="F19" s="150">
        <v>67.095687110161492</v>
      </c>
      <c r="G19" s="150">
        <v>43.767258696295784</v>
      </c>
      <c r="H19" s="150">
        <v>33.080781597971566</v>
      </c>
      <c r="I19" s="150">
        <v>35.986169509848715</v>
      </c>
      <c r="J19" s="150">
        <v>44.496945898661984</v>
      </c>
      <c r="K19" s="150">
        <v>30.155454029368062</v>
      </c>
      <c r="L19" s="150">
        <v>34.056936963888575</v>
      </c>
      <c r="M19" s="150">
        <v>32.293040970946883</v>
      </c>
    </row>
    <row r="20" spans="1:13">
      <c r="A20" s="149"/>
      <c r="B20" s="150">
        <v>100</v>
      </c>
      <c r="C20" s="150">
        <v>100</v>
      </c>
      <c r="D20" s="150">
        <v>100</v>
      </c>
      <c r="E20" s="150">
        <v>100</v>
      </c>
      <c r="F20" s="150">
        <v>100</v>
      </c>
      <c r="G20" s="150">
        <v>100</v>
      </c>
      <c r="H20" s="150">
        <v>100</v>
      </c>
      <c r="I20" s="150">
        <v>100</v>
      </c>
      <c r="J20" s="150">
        <v>100</v>
      </c>
      <c r="K20" s="150">
        <v>100</v>
      </c>
      <c r="L20" s="150">
        <v>100</v>
      </c>
      <c r="M20" s="150">
        <v>100</v>
      </c>
    </row>
    <row r="21" spans="1:13">
      <c r="A21" s="121" t="s">
        <v>383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</row>
    <row r="23" spans="1:13">
      <c r="A23" s="14"/>
      <c r="B23" s="125"/>
      <c r="C23" s="125"/>
      <c r="D23" s="125"/>
      <c r="E23" s="125"/>
      <c r="F23" s="11"/>
    </row>
    <row r="24" spans="1:13">
      <c r="A24" s="149"/>
      <c r="B24" s="125"/>
      <c r="C24" s="125"/>
      <c r="D24" s="125"/>
      <c r="E24" s="125"/>
      <c r="F24" s="11"/>
    </row>
    <row r="25" spans="1:13">
      <c r="A25" s="152"/>
      <c r="B25" s="125"/>
      <c r="C25" s="125"/>
      <c r="D25" s="125"/>
      <c r="E25" s="125"/>
      <c r="F25" s="11"/>
    </row>
    <row r="26" spans="1:13">
      <c r="A26" s="152"/>
      <c r="B26" s="125"/>
      <c r="C26" s="125"/>
      <c r="D26" s="125"/>
      <c r="E26" s="125"/>
      <c r="F26" s="11"/>
    </row>
    <row r="27" spans="1:13">
      <c r="A27" s="152"/>
      <c r="B27" s="125"/>
      <c r="C27" s="125"/>
      <c r="D27" s="125"/>
      <c r="E27" s="125"/>
      <c r="F27" s="11"/>
    </row>
    <row r="28" spans="1:13">
      <c r="A28" s="151"/>
      <c r="B28" s="125"/>
      <c r="C28" s="125"/>
      <c r="D28" s="125"/>
      <c r="E28" s="125"/>
      <c r="F28" s="11"/>
    </row>
    <row r="30" spans="1:13">
      <c r="A30" s="14"/>
      <c r="B30" s="125"/>
      <c r="C30" s="125"/>
      <c r="D30" s="125"/>
      <c r="E30" s="125"/>
      <c r="F30" s="11"/>
    </row>
    <row r="31" spans="1:13">
      <c r="A31" s="149"/>
      <c r="B31" s="125"/>
      <c r="C31" s="125"/>
      <c r="D31" s="125"/>
      <c r="E31" s="125"/>
      <c r="F31" s="11"/>
    </row>
    <row r="32" spans="1:13">
      <c r="A32" s="152"/>
      <c r="B32" s="125"/>
      <c r="C32" s="125"/>
      <c r="D32" s="125"/>
      <c r="E32" s="125"/>
      <c r="F32" s="11"/>
    </row>
    <row r="33" spans="1:6">
      <c r="A33" s="152"/>
      <c r="B33" s="125"/>
      <c r="C33" s="125"/>
      <c r="D33" s="125"/>
      <c r="E33" s="125"/>
      <c r="F33" s="11"/>
    </row>
    <row r="34" spans="1:6">
      <c r="A34" s="152"/>
      <c r="B34" s="125"/>
      <c r="C34" s="125"/>
      <c r="D34" s="125"/>
      <c r="E34" s="125"/>
      <c r="F34" s="11"/>
    </row>
    <row r="35" spans="1:6">
      <c r="A35" s="151"/>
      <c r="B35" s="125"/>
      <c r="C35" s="125"/>
      <c r="D35" s="125"/>
      <c r="E35" s="125"/>
      <c r="F35" s="11"/>
    </row>
    <row r="37" spans="1:6">
      <c r="A37" s="14"/>
      <c r="B37" s="125"/>
      <c r="C37" s="125"/>
      <c r="D37" s="125"/>
      <c r="E37" s="125"/>
      <c r="F37" s="11"/>
    </row>
    <row r="38" spans="1:6">
      <c r="A38" s="149"/>
      <c r="B38" s="125"/>
      <c r="C38" s="125"/>
      <c r="D38" s="125"/>
      <c r="E38" s="125"/>
      <c r="F38" s="11"/>
    </row>
    <row r="39" spans="1:6">
      <c r="A39" s="152"/>
      <c r="B39" s="125"/>
      <c r="C39" s="125"/>
      <c r="D39" s="125"/>
      <c r="E39" s="125"/>
      <c r="F39" s="11"/>
    </row>
    <row r="40" spans="1:6">
      <c r="A40" s="152"/>
      <c r="B40" s="125"/>
      <c r="C40" s="125"/>
      <c r="D40" s="125"/>
      <c r="E40" s="125"/>
      <c r="F40" s="11"/>
    </row>
    <row r="41" spans="1:6">
      <c r="A41" s="152"/>
      <c r="B41" s="125"/>
      <c r="C41" s="125"/>
      <c r="D41" s="125"/>
      <c r="E41" s="125"/>
      <c r="F41" s="11"/>
    </row>
    <row r="42" spans="1:6">
      <c r="A42" s="151"/>
      <c r="B42" s="125"/>
      <c r="C42" s="125"/>
      <c r="D42" s="125"/>
      <c r="E42" s="125"/>
      <c r="F42" s="11"/>
    </row>
    <row r="43" spans="1:6">
      <c r="A43" s="14"/>
    </row>
    <row r="44" spans="1:6">
      <c r="A44" s="153"/>
      <c r="B44" s="15"/>
      <c r="C44" s="15"/>
      <c r="D44" s="15"/>
      <c r="E44" s="15"/>
      <c r="F44" s="15"/>
    </row>
    <row r="45" spans="1:6">
      <c r="A45" s="16"/>
      <c r="B45" s="15"/>
      <c r="C45" s="15"/>
      <c r="D45" s="15"/>
      <c r="E45" s="15"/>
      <c r="F45" s="15"/>
    </row>
    <row r="46" spans="1:6">
      <c r="A46" s="17"/>
      <c r="B46" s="15"/>
      <c r="C46" s="15"/>
      <c r="D46" s="15"/>
      <c r="E46" s="15"/>
      <c r="F46" s="15"/>
    </row>
    <row r="47" spans="1:6">
      <c r="A47" s="17"/>
      <c r="B47" s="15"/>
      <c r="C47" s="15"/>
      <c r="D47" s="15"/>
      <c r="E47" s="15"/>
      <c r="F47" s="15"/>
    </row>
    <row r="48" spans="1:6">
      <c r="A48" s="17"/>
      <c r="B48" s="15"/>
      <c r="C48" s="15"/>
      <c r="D48" s="15"/>
      <c r="E48" s="15"/>
      <c r="F48" s="15"/>
    </row>
    <row r="49" spans="1:6">
      <c r="A49" s="18"/>
      <c r="B49" s="15"/>
      <c r="C49" s="15"/>
      <c r="D49" s="15"/>
      <c r="E49" s="15"/>
      <c r="F49" s="15"/>
    </row>
  </sheetData>
  <mergeCells count="1">
    <mergeCell ref="A1:M1"/>
  </mergeCells>
  <hyperlinks>
    <hyperlink ref="N1" location="INDICE!A1" display="Índice (volver)" xr:uid="{AE88F262-012E-49FF-AD25-87BEB53571DB}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1599-5527-4FB8-A2E4-734849E080D6}">
  <dimension ref="B1:J17"/>
  <sheetViews>
    <sheetView showGridLines="0" workbookViewId="0">
      <selection activeCell="J1" sqref="J1"/>
    </sheetView>
  </sheetViews>
  <sheetFormatPr baseColWidth="10" defaultColWidth="11.5703125" defaultRowHeight="16.5"/>
  <cols>
    <col min="1" max="16384" width="11.5703125" style="5"/>
  </cols>
  <sheetData>
    <row r="1" spans="2:10">
      <c r="B1" s="519" t="s">
        <v>1302</v>
      </c>
      <c r="C1" s="519"/>
      <c r="D1" s="519"/>
      <c r="E1" s="519"/>
      <c r="F1" s="519"/>
      <c r="G1" s="519"/>
      <c r="H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</row>
    <row r="17" spans="2:2">
      <c r="B17" s="5" t="s">
        <v>785</v>
      </c>
    </row>
  </sheetData>
  <mergeCells count="1">
    <mergeCell ref="B1:H2"/>
  </mergeCells>
  <hyperlinks>
    <hyperlink ref="J1" location="INDICE!A1" display="Índice (volver)" xr:uid="{A950B905-1343-4338-B84C-66327D3B4DE6}"/>
  </hyperlinks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0903A-3398-4D10-81A4-5F7CD913B045}">
  <dimension ref="A1:S4"/>
  <sheetViews>
    <sheetView showGridLines="0" zoomScale="98" zoomScaleNormal="98" workbookViewId="0">
      <selection activeCell="G1" sqref="G1"/>
    </sheetView>
  </sheetViews>
  <sheetFormatPr baseColWidth="10" defaultColWidth="11.42578125" defaultRowHeight="13.5"/>
  <cols>
    <col min="1" max="1" width="15.5703125" style="6" bestFit="1" customWidth="1"/>
    <col min="2" max="11" width="15.140625" style="6" customWidth="1"/>
    <col min="12" max="12" width="17.28515625" style="6" customWidth="1"/>
    <col min="13" max="13" width="13.7109375" style="6" bestFit="1" customWidth="1"/>
    <col min="14" max="14" width="11.42578125" style="6"/>
    <col min="15" max="18" width="14.28515625" style="6" customWidth="1"/>
    <col min="19" max="19" width="14.28515625" style="11" customWidth="1"/>
    <col min="20" max="30" width="14.28515625" style="6" customWidth="1"/>
    <col min="31" max="16384" width="11.42578125" style="6"/>
  </cols>
  <sheetData>
    <row r="1" spans="1:19">
      <c r="A1" s="10" t="s">
        <v>1408</v>
      </c>
      <c r="G1" s="500" t="s">
        <v>1634</v>
      </c>
      <c r="S1" s="6"/>
    </row>
    <row r="2" spans="1:19">
      <c r="A2" s="10" t="s">
        <v>751</v>
      </c>
      <c r="B2" s="463" t="s">
        <v>1409</v>
      </c>
      <c r="C2" s="463" t="s">
        <v>1410</v>
      </c>
      <c r="D2" s="464" t="s">
        <v>1411</v>
      </c>
      <c r="E2" s="464" t="s">
        <v>1412</v>
      </c>
      <c r="F2" s="464" t="s">
        <v>1413</v>
      </c>
      <c r="G2" s="464" t="s">
        <v>1414</v>
      </c>
      <c r="H2" s="464" t="s">
        <v>1415</v>
      </c>
      <c r="I2" s="464" t="s">
        <v>1416</v>
      </c>
      <c r="J2" s="464" t="s">
        <v>1417</v>
      </c>
      <c r="K2" s="464" t="s">
        <v>1418</v>
      </c>
      <c r="L2" s="464" t="s">
        <v>1419</v>
      </c>
      <c r="S2" s="6"/>
    </row>
    <row r="3" spans="1:19">
      <c r="A3" s="10" t="s">
        <v>1420</v>
      </c>
      <c r="B3" s="465">
        <v>408243492.45455122</v>
      </c>
      <c r="C3" s="465">
        <v>380448319.65948707</v>
      </c>
      <c r="D3" s="465">
        <v>368645124.51468146</v>
      </c>
      <c r="E3" s="465">
        <v>347734707.37284851</v>
      </c>
      <c r="F3" s="465">
        <v>307388637.79291397</v>
      </c>
      <c r="G3" s="465">
        <v>320942167.50286049</v>
      </c>
      <c r="H3" s="465">
        <v>319728993.40912437</v>
      </c>
      <c r="I3" s="465">
        <v>321832599.75950283</v>
      </c>
      <c r="J3" s="465">
        <v>324085289.14793622</v>
      </c>
      <c r="K3" s="465">
        <v>444562014.26895046</v>
      </c>
      <c r="L3" s="465">
        <v>729989425.15902042</v>
      </c>
      <c r="S3" s="6"/>
    </row>
    <row r="4" spans="1:19">
      <c r="A4" s="6" t="s">
        <v>567</v>
      </c>
    </row>
  </sheetData>
  <hyperlinks>
    <hyperlink ref="G1" location="INDICE!A1" display="Índice (volver)" xr:uid="{F66D2A4F-F4F6-4ADB-B106-1ED518DC2548}"/>
  </hyperlinks>
  <pageMargins left="0.7" right="0.7" top="0.75" bottom="0.75" header="0.3" footer="0.3"/>
  <pageSetup paperSize="9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84F14-6667-40BC-A50A-6B77DE0E0A6E}">
  <dimension ref="B1:I21"/>
  <sheetViews>
    <sheetView showGridLines="0" zoomScaleNormal="100" workbookViewId="0">
      <selection activeCell="I1" sqref="I1"/>
    </sheetView>
  </sheetViews>
  <sheetFormatPr baseColWidth="10" defaultRowHeight="15"/>
  <sheetData>
    <row r="1" spans="2:9">
      <c r="B1" s="519" t="s">
        <v>1421</v>
      </c>
      <c r="C1" s="519"/>
      <c r="D1" s="519"/>
      <c r="E1" s="519"/>
      <c r="F1" s="519"/>
      <c r="G1" s="519"/>
      <c r="H1" s="519"/>
      <c r="I1" s="500" t="s">
        <v>1634</v>
      </c>
    </row>
    <row r="2" spans="2:9">
      <c r="B2" s="519"/>
      <c r="C2" s="519"/>
      <c r="D2" s="519"/>
      <c r="E2" s="519"/>
      <c r="F2" s="519"/>
      <c r="G2" s="519"/>
      <c r="H2" s="519"/>
    </row>
    <row r="21" spans="2:2" ht="16.5">
      <c r="B21" s="5" t="s">
        <v>567</v>
      </c>
    </row>
  </sheetData>
  <mergeCells count="1">
    <mergeCell ref="B1:H2"/>
  </mergeCells>
  <hyperlinks>
    <hyperlink ref="I1" location="INDICE!A1" display="Índice (volver)" xr:uid="{A1FCD186-8188-4101-A90C-9EB098F34761}"/>
  </hyperlinks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BEF0C-2CFB-4631-B75E-442A9E35E080}">
  <dimension ref="A1:G9"/>
  <sheetViews>
    <sheetView showGridLines="0" zoomScale="112" zoomScaleNormal="112" workbookViewId="0">
      <selection activeCell="G1" sqref="G1"/>
    </sheetView>
  </sheetViews>
  <sheetFormatPr baseColWidth="10" defaultColWidth="11.5703125" defaultRowHeight="13.5"/>
  <cols>
    <col min="1" max="1" width="23.28515625" style="6" customWidth="1"/>
    <col min="2" max="16384" width="11.5703125" style="6"/>
  </cols>
  <sheetData>
    <row r="1" spans="1:7">
      <c r="A1" s="10" t="s">
        <v>1422</v>
      </c>
      <c r="G1" s="500" t="s">
        <v>1634</v>
      </c>
    </row>
    <row r="3" spans="1:7">
      <c r="A3" s="6" t="s">
        <v>1423</v>
      </c>
      <c r="B3" s="134" t="s">
        <v>1416</v>
      </c>
      <c r="C3" s="134" t="s">
        <v>1417</v>
      </c>
      <c r="D3" s="134" t="s">
        <v>1418</v>
      </c>
      <c r="E3" s="134" t="s">
        <v>1419</v>
      </c>
    </row>
    <row r="4" spans="1:7">
      <c r="A4" s="139" t="s">
        <v>1424</v>
      </c>
      <c r="B4" s="11">
        <v>100</v>
      </c>
      <c r="C4" s="11">
        <v>94.791181333204804</v>
      </c>
      <c r="D4" s="11">
        <v>97.285345855797331</v>
      </c>
      <c r="E4" s="11">
        <v>104.56464010539435</v>
      </c>
    </row>
    <row r="5" spans="1:7">
      <c r="A5" s="139" t="s">
        <v>1425</v>
      </c>
      <c r="B5" s="11">
        <v>100</v>
      </c>
      <c r="C5" s="11">
        <v>103.64531994074366</v>
      </c>
      <c r="D5" s="11">
        <v>139.54112280555708</v>
      </c>
      <c r="E5" s="11">
        <v>152.72071663850792</v>
      </c>
    </row>
    <row r="6" spans="1:7">
      <c r="A6" s="139" t="s">
        <v>199</v>
      </c>
      <c r="B6" s="11">
        <v>100</v>
      </c>
      <c r="C6" s="11">
        <v>93.911436394659347</v>
      </c>
      <c r="D6" s="11">
        <v>88.356310783370745</v>
      </c>
      <c r="E6" s="11">
        <v>97.031910463492196</v>
      </c>
    </row>
    <row r="7" spans="1:7">
      <c r="A7" s="139" t="s">
        <v>1426</v>
      </c>
      <c r="B7" s="11">
        <v>100</v>
      </c>
      <c r="C7" s="11">
        <v>109.52004480145749</v>
      </c>
      <c r="D7" s="11">
        <v>118.39273351998085</v>
      </c>
      <c r="E7" s="11">
        <v>124.53185400469795</v>
      </c>
    </row>
    <row r="8" spans="1:7">
      <c r="A8" s="139" t="s">
        <v>1427</v>
      </c>
      <c r="B8" s="11">
        <v>100</v>
      </c>
      <c r="C8" s="11">
        <v>105.88928189660135</v>
      </c>
      <c r="D8" s="11">
        <v>111.491112039905</v>
      </c>
      <c r="E8" s="11">
        <v>121.68574284590208</v>
      </c>
    </row>
    <row r="9" spans="1:7">
      <c r="A9" s="6" t="s">
        <v>1428</v>
      </c>
    </row>
  </sheetData>
  <hyperlinks>
    <hyperlink ref="G1" location="INDICE!A1" display="Índice (volver)" xr:uid="{FD46DE92-343C-40FB-B113-361CA9F2FC9C}"/>
  </hyperlink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65820-841D-48F2-B4F3-CBA7E9D02DC7}">
  <dimension ref="A1:H9"/>
  <sheetViews>
    <sheetView showGridLines="0" zoomScaleNormal="100" workbookViewId="0">
      <selection activeCell="H1" sqref="H1"/>
    </sheetView>
  </sheetViews>
  <sheetFormatPr baseColWidth="10" defaultColWidth="11.5703125" defaultRowHeight="13.5"/>
  <cols>
    <col min="1" max="1" width="21.7109375" style="6" bestFit="1" customWidth="1"/>
    <col min="2" max="5" width="6.28515625" style="6" bestFit="1" customWidth="1"/>
    <col min="6" max="7" width="11.5703125" style="6"/>
    <col min="8" max="8" width="27.42578125" style="6" bestFit="1" customWidth="1"/>
    <col min="9" max="9" width="16.140625" style="6" bestFit="1" customWidth="1"/>
    <col min="10" max="16384" width="11.5703125" style="6"/>
  </cols>
  <sheetData>
    <row r="1" spans="1:8">
      <c r="A1" s="10" t="s">
        <v>1429</v>
      </c>
      <c r="H1" s="500" t="s">
        <v>1634</v>
      </c>
    </row>
    <row r="3" spans="1:8">
      <c r="A3" s="10" t="s">
        <v>1423</v>
      </c>
      <c r="B3" s="10" t="s">
        <v>1416</v>
      </c>
      <c r="C3" s="10" t="s">
        <v>1417</v>
      </c>
      <c r="D3" s="10" t="s">
        <v>1418</v>
      </c>
      <c r="E3" s="10" t="s">
        <v>1419</v>
      </c>
    </row>
    <row r="4" spans="1:8">
      <c r="A4" s="6" t="s">
        <v>1424</v>
      </c>
      <c r="B4" s="150">
        <v>100</v>
      </c>
      <c r="C4" s="150">
        <v>94.150009169264621</v>
      </c>
      <c r="D4" s="150">
        <v>96.845772969007882</v>
      </c>
      <c r="E4" s="150">
        <v>103.84497829940706</v>
      </c>
    </row>
    <row r="5" spans="1:8">
      <c r="A5" s="6" t="s">
        <v>1425</v>
      </c>
      <c r="B5" s="150">
        <v>100</v>
      </c>
      <c r="C5" s="150">
        <v>102.87866226871043</v>
      </c>
      <c r="D5" s="150">
        <v>135.07664085513201</v>
      </c>
      <c r="E5" s="150">
        <v>149.08542500837848</v>
      </c>
    </row>
    <row r="6" spans="1:8">
      <c r="A6" s="6" t="s">
        <v>199</v>
      </c>
      <c r="B6" s="150">
        <v>100</v>
      </c>
      <c r="C6" s="150">
        <v>95.175273275537137</v>
      </c>
      <c r="D6" s="150">
        <v>89.797713280562888</v>
      </c>
      <c r="E6" s="150">
        <v>94.107299912049243</v>
      </c>
    </row>
    <row r="7" spans="1:8">
      <c r="A7" s="6" t="s">
        <v>1426</v>
      </c>
      <c r="B7" s="150">
        <v>100</v>
      </c>
      <c r="C7" s="150">
        <v>106.81984771649537</v>
      </c>
      <c r="D7" s="150">
        <v>113.23879190414216</v>
      </c>
      <c r="E7" s="150">
        <v>118.2216637496447</v>
      </c>
    </row>
    <row r="8" spans="1:8">
      <c r="A8" s="6" t="s">
        <v>1427</v>
      </c>
      <c r="B8" s="150">
        <v>100</v>
      </c>
      <c r="C8" s="150">
        <v>104.65669231286871</v>
      </c>
      <c r="D8" s="150">
        <v>107.85087817680177</v>
      </c>
      <c r="E8" s="150">
        <v>117.90448845920909</v>
      </c>
    </row>
    <row r="9" spans="1:8">
      <c r="A9" s="6" t="s">
        <v>1428</v>
      </c>
    </row>
  </sheetData>
  <hyperlinks>
    <hyperlink ref="H1" location="INDICE!A1" display="Índice (volver)" xr:uid="{E36B60CC-939F-4BD4-9AA5-33189F6B0EB7}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00C13-24AE-4ECA-A307-AFE43720E3D0}">
  <dimension ref="B1:J32"/>
  <sheetViews>
    <sheetView showGridLines="0" workbookViewId="0">
      <selection activeCell="J1" sqref="J1"/>
    </sheetView>
  </sheetViews>
  <sheetFormatPr baseColWidth="10" defaultRowHeight="15"/>
  <sheetData>
    <row r="1" spans="2:10">
      <c r="B1" s="519" t="s">
        <v>1313</v>
      </c>
      <c r="C1" s="519"/>
      <c r="D1" s="519"/>
      <c r="E1" s="519"/>
      <c r="F1" s="519"/>
      <c r="G1" s="519"/>
      <c r="H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</row>
    <row r="32" spans="2:2">
      <c r="B32" s="6" t="s">
        <v>1428</v>
      </c>
    </row>
  </sheetData>
  <mergeCells count="1">
    <mergeCell ref="B1:H2"/>
  </mergeCells>
  <hyperlinks>
    <hyperlink ref="J1" location="INDICE!A1" display="Índice (volver)" xr:uid="{E3CFFFBD-CE0E-44B5-8533-565F5A0D8CE0}"/>
  </hyperlinks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0F18F-ACC4-4B63-9ED0-3BCC1E3407FC}">
  <dimension ref="A1:N20"/>
  <sheetViews>
    <sheetView showGridLines="0" zoomScale="98" zoomScaleNormal="98" workbookViewId="0">
      <selection activeCell="N1" sqref="N1"/>
    </sheetView>
  </sheetViews>
  <sheetFormatPr baseColWidth="10" defaultColWidth="11.28515625" defaultRowHeight="13.5"/>
  <cols>
    <col min="1" max="16384" width="11.28515625" style="6"/>
  </cols>
  <sheetData>
    <row r="1" spans="1:14">
      <c r="A1" s="10" t="s">
        <v>1430</v>
      </c>
      <c r="N1" s="500" t="s">
        <v>1634</v>
      </c>
    </row>
    <row r="2" spans="1:14">
      <c r="A2" s="10"/>
      <c r="B2" s="136" t="s">
        <v>1409</v>
      </c>
      <c r="C2" s="136" t="s">
        <v>1410</v>
      </c>
      <c r="D2" s="136" t="s">
        <v>1411</v>
      </c>
      <c r="E2" s="136" t="s">
        <v>1412</v>
      </c>
      <c r="F2" s="136" t="s">
        <v>1413</v>
      </c>
      <c r="G2" s="136" t="s">
        <v>1414</v>
      </c>
      <c r="H2" s="136" t="s">
        <v>1415</v>
      </c>
      <c r="I2" s="136" t="s">
        <v>1416</v>
      </c>
      <c r="J2" s="136" t="s">
        <v>1417</v>
      </c>
      <c r="K2" s="136" t="s">
        <v>1418</v>
      </c>
      <c r="L2" s="136" t="s">
        <v>1419</v>
      </c>
      <c r="M2" s="10"/>
    </row>
    <row r="3" spans="1:14">
      <c r="A3" s="139" t="s">
        <v>198</v>
      </c>
      <c r="B3" s="11">
        <v>21972</v>
      </c>
      <c r="C3" s="11">
        <v>19424</v>
      </c>
      <c r="D3" s="11">
        <v>43430</v>
      </c>
      <c r="E3" s="11">
        <v>39206</v>
      </c>
      <c r="F3" s="11">
        <v>3211</v>
      </c>
      <c r="G3" s="11">
        <v>2972</v>
      </c>
      <c r="H3" s="11">
        <v>1172</v>
      </c>
      <c r="I3" s="11">
        <v>407</v>
      </c>
      <c r="J3" s="11">
        <v>1171</v>
      </c>
      <c r="K3" s="11">
        <v>37611</v>
      </c>
      <c r="L3" s="11">
        <v>62665</v>
      </c>
      <c r="M3" s="11"/>
    </row>
    <row r="4" spans="1:14">
      <c r="A4" s="139" t="s">
        <v>1424</v>
      </c>
      <c r="B4" s="11">
        <v>647041</v>
      </c>
      <c r="C4" s="11">
        <v>627135</v>
      </c>
      <c r="D4" s="11">
        <v>643094</v>
      </c>
      <c r="E4" s="11">
        <v>602378</v>
      </c>
      <c r="F4" s="11">
        <v>565337</v>
      </c>
      <c r="G4" s="11">
        <v>581523</v>
      </c>
      <c r="H4" s="11">
        <v>611287</v>
      </c>
      <c r="I4" s="11">
        <v>705107</v>
      </c>
      <c r="J4" s="11">
        <v>699593</v>
      </c>
      <c r="K4" s="11">
        <v>855083</v>
      </c>
      <c r="L4" s="11">
        <v>915830</v>
      </c>
      <c r="M4" s="11"/>
    </row>
    <row r="5" spans="1:14">
      <c r="A5" s="139" t="s">
        <v>1425</v>
      </c>
      <c r="B5" s="11">
        <v>3302810</v>
      </c>
      <c r="C5" s="11">
        <v>3142785</v>
      </c>
      <c r="D5" s="11">
        <v>3202747</v>
      </c>
      <c r="E5" s="11">
        <v>3259648</v>
      </c>
      <c r="F5" s="11">
        <v>2580650</v>
      </c>
      <c r="G5" s="11">
        <v>2555154</v>
      </c>
      <c r="H5" s="11">
        <v>2723625</v>
      </c>
      <c r="I5" s="11">
        <v>2897488</v>
      </c>
      <c r="J5" s="11">
        <v>3056835</v>
      </c>
      <c r="K5" s="11">
        <v>4094506</v>
      </c>
      <c r="L5" s="11">
        <v>4504595</v>
      </c>
      <c r="M5" s="11"/>
    </row>
    <row r="6" spans="1:14">
      <c r="A6" s="139" t="s">
        <v>199</v>
      </c>
      <c r="B6" s="11">
        <v>289990</v>
      </c>
      <c r="C6" s="11">
        <v>285239</v>
      </c>
      <c r="D6" s="11">
        <v>285821</v>
      </c>
      <c r="E6" s="11">
        <v>288748</v>
      </c>
      <c r="F6" s="11">
        <v>295155</v>
      </c>
      <c r="G6" s="11">
        <v>283640</v>
      </c>
      <c r="H6" s="11">
        <v>312816</v>
      </c>
      <c r="I6" s="11">
        <v>309598</v>
      </c>
      <c r="J6" s="11">
        <v>322982</v>
      </c>
      <c r="K6" s="11">
        <v>323986</v>
      </c>
      <c r="L6" s="11">
        <v>378685</v>
      </c>
      <c r="M6" s="11"/>
    </row>
    <row r="7" spans="1:14">
      <c r="A7" s="139" t="s">
        <v>1431</v>
      </c>
      <c r="B7" s="11">
        <v>70321</v>
      </c>
      <c r="C7" s="11">
        <v>63986</v>
      </c>
      <c r="D7" s="11">
        <v>48569</v>
      </c>
      <c r="E7" s="11">
        <v>36827</v>
      </c>
      <c r="F7" s="11">
        <v>47536</v>
      </c>
      <c r="G7" s="11">
        <v>42305</v>
      </c>
      <c r="H7" s="11">
        <v>36288</v>
      </c>
      <c r="I7" s="11">
        <v>27359</v>
      </c>
      <c r="J7" s="11">
        <v>33100</v>
      </c>
      <c r="K7" s="11">
        <v>41019</v>
      </c>
      <c r="L7" s="11">
        <v>378539</v>
      </c>
      <c r="M7" s="11"/>
    </row>
    <row r="8" spans="1:14">
      <c r="A8" s="139" t="s">
        <v>1426</v>
      </c>
      <c r="B8" s="11">
        <v>8141475</v>
      </c>
      <c r="C8" s="11">
        <v>8361678</v>
      </c>
      <c r="D8" s="11">
        <v>8614134</v>
      </c>
      <c r="E8" s="11">
        <v>8399056</v>
      </c>
      <c r="F8" s="11">
        <v>7595950</v>
      </c>
      <c r="G8" s="11">
        <v>7129781</v>
      </c>
      <c r="H8" s="11">
        <v>7793393</v>
      </c>
      <c r="I8" s="11">
        <v>8396691</v>
      </c>
      <c r="J8" s="11">
        <v>9073187</v>
      </c>
      <c r="K8" s="11">
        <v>9798246</v>
      </c>
      <c r="L8" s="11">
        <v>10430065</v>
      </c>
      <c r="M8" s="11"/>
    </row>
    <row r="9" spans="1:14">
      <c r="A9" s="139" t="s">
        <v>1427</v>
      </c>
      <c r="B9" s="11">
        <v>7114168</v>
      </c>
      <c r="C9" s="11">
        <v>7293807</v>
      </c>
      <c r="D9" s="11">
        <v>7191016</v>
      </c>
      <c r="E9" s="11">
        <v>6857356</v>
      </c>
      <c r="F9" s="11">
        <v>6022405</v>
      </c>
      <c r="G9" s="11">
        <v>5874829</v>
      </c>
      <c r="H9" s="11">
        <v>6099304</v>
      </c>
      <c r="I9" s="11">
        <v>6907065</v>
      </c>
      <c r="J9" s="11">
        <v>7389796</v>
      </c>
      <c r="K9" s="11">
        <v>7867932</v>
      </c>
      <c r="L9" s="11">
        <v>8685950</v>
      </c>
      <c r="M9" s="11"/>
    </row>
    <row r="10" spans="1:14">
      <c r="J10" s="466"/>
      <c r="K10" s="466"/>
    </row>
    <row r="11" spans="1:14">
      <c r="A11" s="10" t="s">
        <v>1432</v>
      </c>
      <c r="J11" s="466"/>
      <c r="K11" s="466"/>
    </row>
    <row r="12" spans="1:14">
      <c r="A12" s="10" t="s">
        <v>1423</v>
      </c>
      <c r="B12" s="10" t="s">
        <v>1409</v>
      </c>
      <c r="C12" s="136" t="s">
        <v>1410</v>
      </c>
      <c r="D12" s="136" t="s">
        <v>1411</v>
      </c>
      <c r="E12" s="136" t="s">
        <v>1412</v>
      </c>
      <c r="F12" s="136" t="s">
        <v>1413</v>
      </c>
      <c r="G12" s="136" t="s">
        <v>1414</v>
      </c>
      <c r="H12" s="136" t="s">
        <v>1415</v>
      </c>
      <c r="I12" s="136" t="s">
        <v>1416</v>
      </c>
      <c r="J12" s="136" t="s">
        <v>1417</v>
      </c>
      <c r="K12" s="136" t="s">
        <v>1418</v>
      </c>
      <c r="L12" s="136" t="s">
        <v>1419</v>
      </c>
      <c r="M12" s="10"/>
    </row>
    <row r="13" spans="1:14">
      <c r="A13" s="139" t="s">
        <v>198</v>
      </c>
      <c r="B13" s="125"/>
      <c r="C13" s="125"/>
      <c r="D13" s="125"/>
      <c r="E13" s="125"/>
      <c r="F13" s="125"/>
      <c r="G13" s="125"/>
      <c r="H13" s="125"/>
      <c r="I13" s="125">
        <v>100</v>
      </c>
      <c r="J13" s="125">
        <v>287.71498771498773</v>
      </c>
      <c r="K13" s="125">
        <v>9241.0319410319426</v>
      </c>
      <c r="L13" s="125">
        <v>15396.805896805896</v>
      </c>
      <c r="M13" s="125"/>
    </row>
    <row r="14" spans="1:14">
      <c r="A14" s="139" t="s">
        <v>1424</v>
      </c>
      <c r="B14" s="125"/>
      <c r="C14" s="125"/>
      <c r="D14" s="125"/>
      <c r="E14" s="125"/>
      <c r="F14" s="125"/>
      <c r="G14" s="125"/>
      <c r="H14" s="125"/>
      <c r="I14" s="125">
        <v>100</v>
      </c>
      <c r="J14" s="125">
        <v>99.217991028312014</v>
      </c>
      <c r="K14" s="125">
        <v>121.26996328216852</v>
      </c>
      <c r="L14" s="125">
        <v>129.8852514582893</v>
      </c>
      <c r="M14" s="125"/>
    </row>
    <row r="15" spans="1:14">
      <c r="A15" s="139" t="s">
        <v>1425</v>
      </c>
      <c r="B15" s="125"/>
      <c r="C15" s="125"/>
      <c r="D15" s="125"/>
      <c r="E15" s="125"/>
      <c r="F15" s="125"/>
      <c r="G15" s="125"/>
      <c r="H15" s="125"/>
      <c r="I15" s="125">
        <v>100</v>
      </c>
      <c r="J15" s="125">
        <v>105.4994878322188</v>
      </c>
      <c r="K15" s="125">
        <v>141.31226772984047</v>
      </c>
      <c r="L15" s="125">
        <v>155.46552738095895</v>
      </c>
      <c r="M15" s="125"/>
    </row>
    <row r="16" spans="1:14">
      <c r="A16" s="139" t="s">
        <v>199</v>
      </c>
      <c r="B16" s="125"/>
      <c r="C16" s="125"/>
      <c r="D16" s="125"/>
      <c r="E16" s="125"/>
      <c r="F16" s="125"/>
      <c r="G16" s="125"/>
      <c r="H16" s="125"/>
      <c r="I16" s="125">
        <v>100</v>
      </c>
      <c r="J16" s="125">
        <v>104.32302534254096</v>
      </c>
      <c r="K16" s="125">
        <v>104.64731684313206</v>
      </c>
      <c r="L16" s="125">
        <v>122.31506663479739</v>
      </c>
      <c r="M16" s="125"/>
    </row>
    <row r="17" spans="1:13">
      <c r="A17" s="139" t="s">
        <v>1431</v>
      </c>
      <c r="B17" s="125"/>
      <c r="C17" s="125"/>
      <c r="D17" s="125"/>
      <c r="E17" s="125"/>
      <c r="F17" s="125"/>
      <c r="G17" s="125"/>
      <c r="H17" s="125"/>
      <c r="I17" s="125">
        <v>100</v>
      </c>
      <c r="J17" s="125">
        <v>120.98395409188933</v>
      </c>
      <c r="K17" s="125">
        <v>149.92872546511202</v>
      </c>
      <c r="L17" s="125">
        <v>1383.5995467670602</v>
      </c>
      <c r="M17" s="125"/>
    </row>
    <row r="18" spans="1:13">
      <c r="A18" s="139" t="s">
        <v>1426</v>
      </c>
      <c r="B18" s="125"/>
      <c r="C18" s="125"/>
      <c r="D18" s="125"/>
      <c r="E18" s="125"/>
      <c r="F18" s="125"/>
      <c r="G18" s="125"/>
      <c r="H18" s="125"/>
      <c r="I18" s="125">
        <v>100</v>
      </c>
      <c r="J18" s="125">
        <v>108.05669757288914</v>
      </c>
      <c r="K18" s="125">
        <v>116.69175393020895</v>
      </c>
      <c r="L18" s="125">
        <v>124.2163728544971</v>
      </c>
      <c r="M18" s="125"/>
    </row>
    <row r="19" spans="1:13">
      <c r="A19" s="139" t="s">
        <v>1427</v>
      </c>
      <c r="B19" s="125"/>
      <c r="C19" s="125"/>
      <c r="D19" s="125"/>
      <c r="E19" s="125"/>
      <c r="F19" s="125"/>
      <c r="G19" s="125"/>
      <c r="H19" s="125"/>
      <c r="I19" s="125">
        <v>100</v>
      </c>
      <c r="J19" s="125">
        <v>106.98894537694375</v>
      </c>
      <c r="K19" s="125">
        <v>113.91136466791612</v>
      </c>
      <c r="L19" s="125">
        <v>125.75457158720818</v>
      </c>
      <c r="M19" s="125"/>
    </row>
    <row r="20" spans="1:13" ht="15">
      <c r="A20" t="s">
        <v>1318</v>
      </c>
    </row>
  </sheetData>
  <hyperlinks>
    <hyperlink ref="N1" location="INDICE!A1" display="Índice (volver)" xr:uid="{18A94D8A-34FE-41EB-84B2-F054E6597180}"/>
  </hyperlink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687FD-94C7-49C5-9C04-42093F927A06}">
  <dimension ref="B1:J18"/>
  <sheetViews>
    <sheetView showGridLines="0" workbookViewId="0">
      <selection activeCell="J1" sqref="J1"/>
    </sheetView>
  </sheetViews>
  <sheetFormatPr baseColWidth="10" defaultRowHeight="15"/>
  <sheetData>
    <row r="1" spans="2:10">
      <c r="B1" s="519" t="s">
        <v>1317</v>
      </c>
      <c r="C1" s="519"/>
      <c r="D1" s="519"/>
      <c r="E1" s="519"/>
      <c r="F1" s="519"/>
      <c r="G1" s="519"/>
      <c r="H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</row>
    <row r="18" spans="2:2">
      <c r="B18" t="s">
        <v>1318</v>
      </c>
    </row>
  </sheetData>
  <mergeCells count="1">
    <mergeCell ref="B1:H2"/>
  </mergeCells>
  <hyperlinks>
    <hyperlink ref="J1" location="INDICE!A1" display="Índice (volver)" xr:uid="{22BFD8E0-F0F0-4C10-B008-B1B66EDE594D}"/>
  </hyperlinks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3D6AC-D421-424C-8E42-56FEA131568E}">
  <dimension ref="A1:G26"/>
  <sheetViews>
    <sheetView showGridLines="0" zoomScale="107" zoomScaleNormal="107" workbookViewId="0">
      <selection activeCell="G1" sqref="G1"/>
    </sheetView>
  </sheetViews>
  <sheetFormatPr baseColWidth="10" defaultColWidth="11.5703125" defaultRowHeight="13.5"/>
  <cols>
    <col min="1" max="1" width="19.42578125" style="139" customWidth="1"/>
    <col min="2" max="2" width="23.28515625" style="6" bestFit="1" customWidth="1"/>
    <col min="3" max="16384" width="11.5703125" style="6"/>
  </cols>
  <sheetData>
    <row r="1" spans="1:7">
      <c r="A1" s="286" t="s">
        <v>1433</v>
      </c>
      <c r="G1" s="500" t="s">
        <v>1634</v>
      </c>
    </row>
    <row r="3" spans="1:7">
      <c r="A3" s="139" t="s">
        <v>1427</v>
      </c>
      <c r="B3" s="6" t="s">
        <v>1434</v>
      </c>
      <c r="C3" s="136" t="s">
        <v>1416</v>
      </c>
      <c r="D3" s="136" t="s">
        <v>1417</v>
      </c>
      <c r="E3" s="136" t="s">
        <v>1418</v>
      </c>
      <c r="F3" s="136" t="s">
        <v>1419</v>
      </c>
    </row>
    <row r="4" spans="1:7">
      <c r="B4" s="6" t="s">
        <v>1435</v>
      </c>
      <c r="C4" s="13">
        <v>53.106323321594402</v>
      </c>
      <c r="D4" s="13">
        <v>54.324645819491181</v>
      </c>
      <c r="E4" s="13">
        <v>56.125226180819865</v>
      </c>
      <c r="F4" s="13">
        <v>62.832810151627569</v>
      </c>
    </row>
    <row r="5" spans="1:7">
      <c r="A5" s="139" t="s">
        <v>1426</v>
      </c>
      <c r="B5" s="6" t="s">
        <v>1434</v>
      </c>
      <c r="C5" s="13">
        <v>101.82660774769519</v>
      </c>
      <c r="D5" s="13">
        <v>104.06093405062477</v>
      </c>
      <c r="E5" s="13">
        <v>107.51388282273662</v>
      </c>
      <c r="F5" s="13">
        <v>102.41555847268992</v>
      </c>
    </row>
    <row r="6" spans="1:7">
      <c r="B6" s="6" t="s">
        <v>1435</v>
      </c>
      <c r="C6" s="13">
        <v>53.106323321594402</v>
      </c>
      <c r="D6" s="13">
        <v>54.324645819491181</v>
      </c>
      <c r="E6" s="13">
        <v>56.125226180819865</v>
      </c>
      <c r="F6" s="13">
        <v>62.832810151627569</v>
      </c>
    </row>
    <row r="7" spans="1:7">
      <c r="A7" s="139" t="s">
        <v>1425</v>
      </c>
      <c r="B7" s="6" t="s">
        <v>1434</v>
      </c>
      <c r="C7" s="13">
        <v>84.872473784203208</v>
      </c>
      <c r="D7" s="13">
        <v>87.592664687429988</v>
      </c>
      <c r="E7" s="13">
        <v>90.291549426016189</v>
      </c>
      <c r="F7" s="13">
        <v>88.473364545110712</v>
      </c>
    </row>
    <row r="8" spans="1:7">
      <c r="B8" s="6" t="s">
        <v>1435</v>
      </c>
      <c r="C8" s="13">
        <v>43.424091157638507</v>
      </c>
      <c r="D8" s="13">
        <v>45.058465495070728</v>
      </c>
      <c r="E8" s="13">
        <v>46.693075125034277</v>
      </c>
      <c r="F8" s="13">
        <v>46.657292270559978</v>
      </c>
    </row>
    <row r="9" spans="1:7">
      <c r="A9" s="139" t="s">
        <v>1424</v>
      </c>
      <c r="B9" s="6" t="s">
        <v>1434</v>
      </c>
      <c r="C9" s="13">
        <v>7.6842996489866522</v>
      </c>
      <c r="D9" s="13">
        <v>7.3519074153450461</v>
      </c>
      <c r="E9" s="13">
        <v>6.7746640723958294</v>
      </c>
      <c r="F9" s="13">
        <v>6.6382792442114962</v>
      </c>
    </row>
    <row r="10" spans="1:7">
      <c r="B10" s="6" t="s">
        <v>1435</v>
      </c>
      <c r="C10" s="13">
        <v>29.46934409193716</v>
      </c>
      <c r="D10" s="13">
        <v>32.995909622126995</v>
      </c>
      <c r="E10" s="13">
        <v>42.093164173451996</v>
      </c>
      <c r="F10" s="13">
        <v>41.626795384977633</v>
      </c>
    </row>
    <row r="11" spans="1:7">
      <c r="A11" s="139" t="s">
        <v>199</v>
      </c>
      <c r="B11" s="6" t="s">
        <v>1434</v>
      </c>
      <c r="C11" s="13">
        <v>13.63274038755425</v>
      </c>
      <c r="D11" s="13">
        <v>12.426308271653035</v>
      </c>
      <c r="E11" s="13">
        <v>11.879126428075494</v>
      </c>
      <c r="F11" s="13">
        <v>12.283611961384501</v>
      </c>
    </row>
    <row r="12" spans="1:7">
      <c r="B12" s="6" t="s">
        <v>1435</v>
      </c>
      <c r="C12" s="13">
        <v>21.666541022741551</v>
      </c>
      <c r="D12" s="13">
        <v>24.240528052805281</v>
      </c>
      <c r="E12" s="13">
        <v>24.590877291171122</v>
      </c>
      <c r="F12" s="13">
        <v>29.882910547396527</v>
      </c>
    </row>
    <row r="13" spans="1:7">
      <c r="C13" s="13">
        <v>17.232566905390126</v>
      </c>
      <c r="D13" s="13">
        <v>18.397359735973595</v>
      </c>
      <c r="E13" s="13">
        <v>20.740870295228763</v>
      </c>
      <c r="F13" s="13">
        <v>20.675834445927904</v>
      </c>
    </row>
    <row r="15" spans="1:7">
      <c r="A15" s="139" t="s">
        <v>1427</v>
      </c>
      <c r="B15" s="6" t="s">
        <v>1434</v>
      </c>
      <c r="C15" s="136" t="s">
        <v>1416</v>
      </c>
      <c r="D15" s="136" t="s">
        <v>1417</v>
      </c>
      <c r="E15" s="136" t="s">
        <v>1418</v>
      </c>
      <c r="F15" s="136" t="s">
        <v>1419</v>
      </c>
    </row>
    <row r="16" spans="1:7">
      <c r="B16" s="6" t="s">
        <v>1435</v>
      </c>
      <c r="C16" s="467">
        <v>0.3427697582113387</v>
      </c>
      <c r="D16" s="467">
        <v>0.34298984708102903</v>
      </c>
      <c r="E16" s="467">
        <v>0.34298173903892409</v>
      </c>
      <c r="F16" s="467">
        <v>0.38023255947823781</v>
      </c>
    </row>
    <row r="17" spans="1:6">
      <c r="A17" s="139" t="s">
        <v>1426</v>
      </c>
      <c r="B17" s="6" t="s">
        <v>1434</v>
      </c>
      <c r="C17" s="467">
        <v>0.6572302417886613</v>
      </c>
      <c r="D17" s="467">
        <v>0.65701015291897091</v>
      </c>
      <c r="E17" s="467">
        <v>0.65701826096107585</v>
      </c>
      <c r="F17" s="467">
        <v>0.61976744052176214</v>
      </c>
    </row>
    <row r="18" spans="1:6">
      <c r="B18" s="6" t="s">
        <v>1435</v>
      </c>
      <c r="C18" s="467">
        <v>0.38488756559367754</v>
      </c>
      <c r="D18" s="467">
        <v>0.38279083520851964</v>
      </c>
      <c r="E18" s="467">
        <v>0.38332510703233541</v>
      </c>
      <c r="F18" s="467">
        <v>0.41526930594579403</v>
      </c>
    </row>
    <row r="19" spans="1:6">
      <c r="A19" s="139" t="s">
        <v>1425</v>
      </c>
      <c r="B19" s="6" t="s">
        <v>1434</v>
      </c>
      <c r="C19" s="467">
        <v>0.61511243440632246</v>
      </c>
      <c r="D19" s="467">
        <v>0.61720916479148025</v>
      </c>
      <c r="E19" s="467">
        <v>0.61667489296766465</v>
      </c>
      <c r="F19" s="467">
        <v>0.58473069405420597</v>
      </c>
    </row>
    <row r="20" spans="1:6">
      <c r="B20" s="6" t="s">
        <v>1435</v>
      </c>
      <c r="C20" s="467">
        <v>0.84964700457775832</v>
      </c>
      <c r="D20" s="467">
        <v>0.85972419185202997</v>
      </c>
      <c r="E20" s="467">
        <v>0.87329436078491518</v>
      </c>
      <c r="F20" s="467">
        <v>0.87544407432854676</v>
      </c>
    </row>
    <row r="21" spans="1:6">
      <c r="A21" s="139" t="s">
        <v>1424</v>
      </c>
      <c r="B21" s="6" t="s">
        <v>1434</v>
      </c>
      <c r="C21" s="467">
        <v>0.1503529954222417</v>
      </c>
      <c r="D21" s="467">
        <v>0.14027580814796997</v>
      </c>
      <c r="E21" s="467">
        <v>0.12670563921508485</v>
      </c>
      <c r="F21" s="467">
        <v>0.12455592567145324</v>
      </c>
    </row>
    <row r="22" spans="1:6">
      <c r="B22" s="6" t="s">
        <v>1435</v>
      </c>
      <c r="C22" s="467">
        <v>0.68371041558231593</v>
      </c>
      <c r="D22" s="467">
        <v>0.72642665092418013</v>
      </c>
      <c r="E22" s="467">
        <v>0.77990323746349766</v>
      </c>
      <c r="F22" s="467">
        <v>0.77214766932727696</v>
      </c>
    </row>
    <row r="23" spans="1:6">
      <c r="A23" s="139" t="s">
        <v>199</v>
      </c>
      <c r="B23" s="6" t="s">
        <v>1434</v>
      </c>
      <c r="C23" s="467">
        <v>0.31628958441768412</v>
      </c>
      <c r="D23" s="467">
        <v>0.27357334907581987</v>
      </c>
      <c r="E23" s="467">
        <v>0.22009676253650237</v>
      </c>
      <c r="F23" s="467">
        <v>0.22785233067272301</v>
      </c>
    </row>
    <row r="24" spans="1:6">
      <c r="B24" s="6" t="s">
        <v>1435</v>
      </c>
      <c r="C24" s="467">
        <v>0.55699326223037615</v>
      </c>
      <c r="D24" s="467">
        <v>0.5685208463629553</v>
      </c>
      <c r="E24" s="467">
        <v>0.54246479786163604</v>
      </c>
      <c r="F24" s="467">
        <v>0.59105325006271703</v>
      </c>
    </row>
    <row r="25" spans="1:6">
      <c r="C25" s="467">
        <v>0.44300673776962385</v>
      </c>
      <c r="D25" s="467">
        <v>0.43147915363704475</v>
      </c>
      <c r="E25" s="467">
        <v>0.45753520213836396</v>
      </c>
      <c r="F25" s="467">
        <v>0.40894674993728297</v>
      </c>
    </row>
    <row r="26" spans="1:6">
      <c r="A26" s="139" t="s">
        <v>1318</v>
      </c>
    </row>
  </sheetData>
  <hyperlinks>
    <hyperlink ref="G1" location="INDICE!A1" display="Índice (volver)" xr:uid="{1E9CBDE7-EBD3-4647-B9D2-C6C7BDEA5A43}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82332-4BE5-4061-A667-F28D2ABEA21A}">
  <dimension ref="B1:N34"/>
  <sheetViews>
    <sheetView showGridLines="0" workbookViewId="0">
      <selection activeCell="N1" sqref="N1"/>
    </sheetView>
  </sheetViews>
  <sheetFormatPr baseColWidth="10" defaultRowHeight="15"/>
  <sheetData>
    <row r="1" spans="2:14" ht="14.45" customHeight="1">
      <c r="B1" s="519" t="s">
        <v>1323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00" t="s">
        <v>1634</v>
      </c>
    </row>
    <row r="34" spans="2:2">
      <c r="B34" t="s">
        <v>1318</v>
      </c>
    </row>
  </sheetData>
  <mergeCells count="1">
    <mergeCell ref="B1:M1"/>
  </mergeCells>
  <hyperlinks>
    <hyperlink ref="N1" location="INDICE!A1" display="Índice (volver)" xr:uid="{36D35F6C-84E6-44D1-91AD-A13DFEB1F57D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76A06-C868-4129-86EF-E2F47270881F}">
  <dimension ref="B1:I40"/>
  <sheetViews>
    <sheetView showGridLines="0" workbookViewId="0">
      <selection activeCell="I1" sqref="I1"/>
    </sheetView>
  </sheetViews>
  <sheetFormatPr baseColWidth="10" defaultColWidth="11.28515625" defaultRowHeight="14.25"/>
  <cols>
    <col min="1" max="4" width="11.28515625" style="2"/>
    <col min="5" max="5" width="11.28515625" style="2" customWidth="1"/>
    <col min="6" max="16384" width="11.28515625" style="2"/>
  </cols>
  <sheetData>
    <row r="1" spans="2:9" ht="39.6" customHeight="1">
      <c r="B1" s="519" t="s">
        <v>78</v>
      </c>
      <c r="C1" s="519"/>
      <c r="D1" s="519"/>
      <c r="E1" s="519"/>
      <c r="F1" s="519"/>
      <c r="G1" s="519"/>
      <c r="H1" s="519"/>
      <c r="I1" s="499" t="s">
        <v>1634</v>
      </c>
    </row>
    <row r="14" spans="2:9" ht="15">
      <c r="B14" s="121"/>
      <c r="F14" s="19"/>
    </row>
    <row r="16" spans="2:9" ht="15">
      <c r="B16" s="121" t="s">
        <v>383</v>
      </c>
    </row>
    <row r="27" spans="2:6">
      <c r="B27" s="19"/>
      <c r="F27" s="19"/>
    </row>
    <row r="40" spans="2:2">
      <c r="B40" s="3"/>
    </row>
  </sheetData>
  <mergeCells count="1">
    <mergeCell ref="B1:H1"/>
  </mergeCells>
  <hyperlinks>
    <hyperlink ref="I1" location="INDICE!A1" display="Índice (volver)" xr:uid="{76576098-A8F8-433B-9837-DDE7777491A7}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DFFA-383D-4354-BA63-677524FE9A9D}">
  <dimension ref="A1:L23"/>
  <sheetViews>
    <sheetView showGridLines="0" zoomScale="98" zoomScaleNormal="98" workbookViewId="0">
      <selection activeCell="L1" sqref="L1"/>
    </sheetView>
  </sheetViews>
  <sheetFormatPr baseColWidth="10" defaultColWidth="11.5703125" defaultRowHeight="16.5"/>
  <cols>
    <col min="1" max="1" width="25.85546875" style="5" bestFit="1" customWidth="1"/>
    <col min="2" max="18" width="11.5703125" style="5"/>
    <col min="19" max="19" width="15.85546875" style="5" bestFit="1" customWidth="1"/>
    <col min="20" max="16384" width="11.5703125" style="5"/>
  </cols>
  <sheetData>
    <row r="1" spans="1:12">
      <c r="A1" s="310" t="s">
        <v>1436</v>
      </c>
      <c r="L1" s="500" t="s">
        <v>1634</v>
      </c>
    </row>
    <row r="2" spans="1:12">
      <c r="A2" s="468" t="s">
        <v>1437</v>
      </c>
    </row>
    <row r="3" spans="1:12">
      <c r="A3" s="310" t="s">
        <v>1423</v>
      </c>
      <c r="B3" s="310" t="s">
        <v>1409</v>
      </c>
      <c r="C3" s="310" t="s">
        <v>1410</v>
      </c>
      <c r="D3" s="310" t="s">
        <v>1411</v>
      </c>
      <c r="E3" s="310" t="s">
        <v>1412</v>
      </c>
      <c r="F3" s="310" t="s">
        <v>1413</v>
      </c>
      <c r="G3" s="310" t="s">
        <v>1414</v>
      </c>
      <c r="H3" s="310" t="s">
        <v>1415</v>
      </c>
      <c r="I3" s="310" t="s">
        <v>1416</v>
      </c>
      <c r="J3" s="310" t="s">
        <v>1417</v>
      </c>
      <c r="K3" s="310" t="s">
        <v>1418</v>
      </c>
      <c r="L3" s="310" t="s">
        <v>1419</v>
      </c>
    </row>
    <row r="4" spans="1:12">
      <c r="A4" s="436" t="s">
        <v>1427</v>
      </c>
      <c r="B4" s="469">
        <v>152.65479779866303</v>
      </c>
      <c r="C4" s="469">
        <v>132.25920517951135</v>
      </c>
      <c r="D4" s="469">
        <v>123.31765738558535</v>
      </c>
      <c r="E4" s="469">
        <v>117.54456308227169</v>
      </c>
      <c r="F4" s="469">
        <v>118.27745783208663</v>
      </c>
      <c r="G4" s="469">
        <v>122.12586348578229</v>
      </c>
      <c r="H4" s="469">
        <v>118.3074202045219</v>
      </c>
      <c r="I4" s="469">
        <v>103.40389257864446</v>
      </c>
      <c r="J4" s="469">
        <v>97.698273797634343</v>
      </c>
      <c r="K4" s="469">
        <v>97.632156622260197</v>
      </c>
      <c r="L4" s="469">
        <v>109.64416401035531</v>
      </c>
    </row>
    <row r="5" spans="1:12">
      <c r="A5" s="436" t="s">
        <v>199</v>
      </c>
      <c r="B5" s="469">
        <v>126.44087234183171</v>
      </c>
      <c r="C5" s="469">
        <v>120.85540487121992</v>
      </c>
      <c r="D5" s="469">
        <v>108.87347326037757</v>
      </c>
      <c r="E5" s="469">
        <v>95.065431395568496</v>
      </c>
      <c r="F5" s="469">
        <v>80.674096172657428</v>
      </c>
      <c r="G5" s="469">
        <v>90.556241915366016</v>
      </c>
      <c r="H5" s="469">
        <v>86.622785214946248</v>
      </c>
      <c r="I5" s="469">
        <v>83.981888996817815</v>
      </c>
      <c r="J5" s="469">
        <v>80.169740260529593</v>
      </c>
      <c r="K5" s="469">
        <v>82.251207833577183</v>
      </c>
      <c r="L5" s="469">
        <v>92.291034077755569</v>
      </c>
    </row>
    <row r="6" spans="1:12">
      <c r="A6" s="436" t="s">
        <v>198</v>
      </c>
      <c r="B6" s="469">
        <v>142.13813281391731</v>
      </c>
      <c r="C6" s="469">
        <v>143.70106945014896</v>
      </c>
      <c r="D6" s="469">
        <v>82.784530047719286</v>
      </c>
      <c r="E6" s="469">
        <v>93.099534996456512</v>
      </c>
      <c r="F6" s="469">
        <v>92.6433907459013</v>
      </c>
      <c r="G6" s="469">
        <v>91.288083313311802</v>
      </c>
      <c r="H6" s="469">
        <v>69.678502243916029</v>
      </c>
      <c r="I6" s="469">
        <v>0</v>
      </c>
      <c r="J6" s="469">
        <v>65.217097109186469</v>
      </c>
      <c r="K6" s="469">
        <v>76.126823295402303</v>
      </c>
      <c r="L6" s="469">
        <v>88.349489069642289</v>
      </c>
    </row>
    <row r="7" spans="1:12">
      <c r="A7" s="436" t="s">
        <v>1426</v>
      </c>
      <c r="B7" s="469">
        <v>86.939533777712739</v>
      </c>
      <c r="C7" s="469">
        <v>75.540881846271404</v>
      </c>
      <c r="D7" s="469">
        <v>69.300799579017109</v>
      </c>
      <c r="E7" s="469">
        <v>66.889732375129427</v>
      </c>
      <c r="F7" s="469">
        <v>67.487518938552839</v>
      </c>
      <c r="G7" s="469">
        <v>73.41096685308888</v>
      </c>
      <c r="H7" s="469">
        <v>66.095554810456278</v>
      </c>
      <c r="I7" s="469">
        <v>62.035481611261403</v>
      </c>
      <c r="J7" s="469">
        <v>56.985406224969346</v>
      </c>
      <c r="K7" s="469">
        <v>55.456873162733515</v>
      </c>
      <c r="L7" s="469">
        <v>63.742181534906734</v>
      </c>
    </row>
    <row r="8" spans="1:12">
      <c r="A8" s="436" t="s">
        <v>1425</v>
      </c>
      <c r="B8" s="469">
        <v>66.848513548400348</v>
      </c>
      <c r="C8" s="469">
        <v>67.003507092065504</v>
      </c>
      <c r="D8" s="469">
        <v>61.773449576029478</v>
      </c>
      <c r="E8" s="469">
        <v>55.415072274435431</v>
      </c>
      <c r="F8" s="469">
        <v>64.272635944856603</v>
      </c>
      <c r="G8" s="469">
        <v>64.389388931787536</v>
      </c>
      <c r="H8" s="469">
        <v>64.812384848194853</v>
      </c>
      <c r="I8" s="469">
        <v>65.03608261216182</v>
      </c>
      <c r="J8" s="469">
        <v>64.181287378465953</v>
      </c>
      <c r="K8" s="469">
        <v>63.966954352091484</v>
      </c>
      <c r="L8" s="469">
        <v>63.296799374701912</v>
      </c>
    </row>
    <row r="9" spans="1:12">
      <c r="A9" s="436" t="s">
        <v>1424</v>
      </c>
      <c r="B9" s="469">
        <v>88.855218658557746</v>
      </c>
      <c r="C9" s="469">
        <v>87.7940108787529</v>
      </c>
      <c r="D9" s="469">
        <v>83.367162834735623</v>
      </c>
      <c r="E9" s="469">
        <v>84.680386174870804</v>
      </c>
      <c r="F9" s="469">
        <v>81.9561431705704</v>
      </c>
      <c r="G9" s="469">
        <v>82.754292437516526</v>
      </c>
      <c r="H9" s="469">
        <v>79.383755418282547</v>
      </c>
      <c r="I9" s="469">
        <v>67.589459771683792</v>
      </c>
      <c r="J9" s="469">
        <v>64.364911293749131</v>
      </c>
      <c r="K9" s="469">
        <v>63.136017573488544</v>
      </c>
      <c r="L9" s="469">
        <v>62.351520797379578</v>
      </c>
    </row>
    <row r="10" spans="1:12">
      <c r="A10" s="436" t="s">
        <v>1431</v>
      </c>
      <c r="B10" s="469">
        <v>31.502918541357843</v>
      </c>
      <c r="C10" s="469">
        <v>30.176589870673482</v>
      </c>
      <c r="D10" s="469">
        <v>32.559999253986689</v>
      </c>
      <c r="E10" s="469">
        <v>31.003023539036693</v>
      </c>
      <c r="F10" s="469">
        <v>25.688119872680719</v>
      </c>
      <c r="G10" s="469">
        <v>26.750305048176589</v>
      </c>
      <c r="H10" s="469">
        <v>45.788993420988945</v>
      </c>
      <c r="I10" s="469">
        <v>36.172450246120455</v>
      </c>
      <c r="J10" s="469">
        <v>30.790151089337336</v>
      </c>
      <c r="K10" s="469">
        <v>45.688275714424549</v>
      </c>
      <c r="L10" s="469">
        <v>25.874490923271193</v>
      </c>
    </row>
    <row r="12" spans="1:12">
      <c r="I12" s="312">
        <v>9</v>
      </c>
      <c r="J12" s="312">
        <v>10</v>
      </c>
      <c r="K12" s="312">
        <v>11</v>
      </c>
      <c r="L12" s="312">
        <v>12</v>
      </c>
    </row>
    <row r="13" spans="1:12">
      <c r="A13" s="468" t="s">
        <v>1438</v>
      </c>
    </row>
    <row r="14" spans="1:12">
      <c r="A14" s="310" t="s">
        <v>1423</v>
      </c>
      <c r="B14" s="310" t="s">
        <v>1409</v>
      </c>
      <c r="C14" s="310" t="s">
        <v>1410</v>
      </c>
      <c r="D14" s="310" t="s">
        <v>1411</v>
      </c>
      <c r="E14" s="310" t="s">
        <v>1412</v>
      </c>
      <c r="F14" s="310" t="s">
        <v>1413</v>
      </c>
      <c r="G14" s="310" t="s">
        <v>1414</v>
      </c>
      <c r="H14" s="310" t="s">
        <v>1415</v>
      </c>
      <c r="I14" s="310" t="s">
        <v>1416</v>
      </c>
      <c r="J14" s="310" t="s">
        <v>1417</v>
      </c>
      <c r="K14" s="310" t="s">
        <v>1418</v>
      </c>
      <c r="L14" s="310" t="s">
        <v>1419</v>
      </c>
    </row>
    <row r="15" spans="1:12">
      <c r="A15" s="436" t="s">
        <v>198</v>
      </c>
      <c r="B15" s="469"/>
      <c r="C15" s="469"/>
      <c r="D15" s="469"/>
      <c r="E15" s="469"/>
      <c r="F15" s="469"/>
      <c r="G15" s="469"/>
      <c r="H15" s="469"/>
      <c r="I15" s="469">
        <v>100</v>
      </c>
      <c r="J15" s="469"/>
      <c r="K15" s="469"/>
      <c r="L15" s="469"/>
    </row>
    <row r="16" spans="1:12">
      <c r="A16" s="436" t="s">
        <v>1424</v>
      </c>
      <c r="B16" s="469"/>
      <c r="C16" s="469"/>
      <c r="D16" s="469"/>
      <c r="E16" s="469"/>
      <c r="F16" s="469"/>
      <c r="G16" s="469"/>
      <c r="H16" s="469"/>
      <c r="I16" s="469">
        <v>100</v>
      </c>
      <c r="J16" s="469">
        <v>95.229214009363091</v>
      </c>
      <c r="K16" s="469">
        <v>93.411040400028483</v>
      </c>
      <c r="L16" s="469">
        <v>92.250361236799506</v>
      </c>
    </row>
    <row r="17" spans="1:12">
      <c r="A17" s="436" t="s">
        <v>1425</v>
      </c>
      <c r="B17" s="469"/>
      <c r="C17" s="469"/>
      <c r="D17" s="469"/>
      <c r="E17" s="469"/>
      <c r="F17" s="469"/>
      <c r="G17" s="469"/>
      <c r="H17" s="469"/>
      <c r="I17" s="469">
        <v>100</v>
      </c>
      <c r="J17" s="469">
        <v>98.68566002230888</v>
      </c>
      <c r="K17" s="469">
        <v>98.356099849300577</v>
      </c>
      <c r="L17" s="469">
        <v>97.325664204235665</v>
      </c>
    </row>
    <row r="18" spans="1:12">
      <c r="A18" s="436" t="s">
        <v>199</v>
      </c>
      <c r="B18" s="469"/>
      <c r="C18" s="469"/>
      <c r="D18" s="469"/>
      <c r="E18" s="469"/>
      <c r="F18" s="469"/>
      <c r="G18" s="469"/>
      <c r="H18" s="469"/>
      <c r="I18" s="469">
        <v>100</v>
      </c>
      <c r="J18" s="469">
        <v>95.460748999784144</v>
      </c>
      <c r="K18" s="469">
        <v>97.939220963098123</v>
      </c>
      <c r="L18" s="469">
        <v>109.89397259360598</v>
      </c>
    </row>
    <row r="19" spans="1:12">
      <c r="A19" s="436" t="s">
        <v>1431</v>
      </c>
      <c r="B19" s="469"/>
      <c r="C19" s="469"/>
      <c r="D19" s="469"/>
      <c r="E19" s="469"/>
      <c r="F19" s="469"/>
      <c r="G19" s="469"/>
      <c r="H19" s="469"/>
      <c r="I19" s="469">
        <v>100</v>
      </c>
      <c r="J19" s="469">
        <v>85.120446306065816</v>
      </c>
      <c r="K19" s="469">
        <v>126.30683131376945</v>
      </c>
      <c r="L19" s="469">
        <v>71.530932373170558</v>
      </c>
    </row>
    <row r="20" spans="1:12">
      <c r="A20" s="436" t="s">
        <v>1426</v>
      </c>
      <c r="B20" s="469"/>
      <c r="C20" s="469"/>
      <c r="D20" s="469"/>
      <c r="E20" s="469"/>
      <c r="F20" s="469"/>
      <c r="G20" s="469"/>
      <c r="H20" s="469"/>
      <c r="I20" s="469">
        <v>100</v>
      </c>
      <c r="J20" s="469">
        <v>91.859375868252613</v>
      </c>
      <c r="K20" s="469">
        <v>89.395410049764706</v>
      </c>
      <c r="L20" s="469">
        <v>102.75116736312322</v>
      </c>
    </row>
    <row r="21" spans="1:12">
      <c r="A21" s="436" t="s">
        <v>1427</v>
      </c>
      <c r="B21" s="469"/>
      <c r="C21" s="469"/>
      <c r="D21" s="469"/>
      <c r="E21" s="469"/>
      <c r="F21" s="469"/>
      <c r="G21" s="469"/>
      <c r="H21" s="469"/>
      <c r="I21" s="469">
        <v>100</v>
      </c>
      <c r="J21" s="469">
        <v>94.482201164070617</v>
      </c>
      <c r="K21" s="469">
        <v>94.418260461525151</v>
      </c>
      <c r="L21" s="469">
        <v>106.03485156708659</v>
      </c>
    </row>
    <row r="23" spans="1:12">
      <c r="A23" s="6" t="s">
        <v>1318</v>
      </c>
    </row>
  </sheetData>
  <hyperlinks>
    <hyperlink ref="L1" location="INDICE!A1" display="Índice (volver)" xr:uid="{A41AD87B-8CE6-43F9-BDF3-66F6567C4E67}"/>
  </hyperlinks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80801-DB95-4A6D-B072-062E7C72AA42}">
  <dimension ref="B1:J17"/>
  <sheetViews>
    <sheetView showGridLines="0" workbookViewId="0">
      <selection activeCell="J1" sqref="J1"/>
    </sheetView>
  </sheetViews>
  <sheetFormatPr baseColWidth="10" defaultRowHeight="15"/>
  <cols>
    <col min="8" max="8" width="13" customWidth="1"/>
  </cols>
  <sheetData>
    <row r="1" spans="2:10">
      <c r="B1" s="519" t="s">
        <v>1326</v>
      </c>
      <c r="C1" s="519"/>
      <c r="D1" s="519"/>
      <c r="E1" s="519"/>
      <c r="F1" s="519"/>
      <c r="G1" s="519"/>
      <c r="H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</row>
    <row r="17" spans="2:2">
      <c r="B17" s="6" t="s">
        <v>1318</v>
      </c>
    </row>
  </sheetData>
  <mergeCells count="1">
    <mergeCell ref="B1:H2"/>
  </mergeCells>
  <hyperlinks>
    <hyperlink ref="J1" location="INDICE!A1" display="Índice (volver)" xr:uid="{01F9F618-A304-4031-A5DC-0204BEA9EEC0}"/>
  </hyperlinks>
  <pageMargins left="0.7" right="0.7" top="0.75" bottom="0.75" header="0.3" footer="0.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6DD8F-3C36-4E45-B183-1E0F69BE6E19}">
  <dimension ref="A1:M12"/>
  <sheetViews>
    <sheetView showGridLines="0" zoomScale="107" zoomScaleNormal="107" workbookViewId="0">
      <selection activeCell="M1" sqref="M1"/>
    </sheetView>
  </sheetViews>
  <sheetFormatPr baseColWidth="10" defaultColWidth="11.5703125" defaultRowHeight="15"/>
  <cols>
    <col min="1" max="1" width="19.140625" bestFit="1" customWidth="1"/>
    <col min="2" max="5" width="5.7109375" bestFit="1" customWidth="1"/>
  </cols>
  <sheetData>
    <row r="1" spans="1:13">
      <c r="A1" s="227" t="s">
        <v>1439</v>
      </c>
      <c r="M1" s="500" t="s">
        <v>1634</v>
      </c>
    </row>
    <row r="2" spans="1:13">
      <c r="B2" s="470" t="s">
        <v>1416</v>
      </c>
      <c r="C2" s="470" t="s">
        <v>1417</v>
      </c>
      <c r="D2" s="470" t="s">
        <v>1418</v>
      </c>
      <c r="E2" s="470" t="s">
        <v>1419</v>
      </c>
    </row>
    <row r="3" spans="1:13">
      <c r="A3" t="s">
        <v>1440</v>
      </c>
      <c r="B3" s="471">
        <v>65.279049999999998</v>
      </c>
      <c r="C3" s="471">
        <v>64.275049999999993</v>
      </c>
      <c r="D3" s="471">
        <v>64.373850000000004</v>
      </c>
      <c r="E3" s="471">
        <v>63.881160000000001</v>
      </c>
    </row>
    <row r="4" spans="1:13">
      <c r="B4" s="471">
        <f>+B3*0.5</f>
        <v>32.639524999999999</v>
      </c>
      <c r="C4" s="471">
        <f t="shared" ref="C4" si="0">+C3*0.5</f>
        <v>32.137524999999997</v>
      </c>
      <c r="D4" s="471">
        <f>+D3*0.25</f>
        <v>16.093462500000001</v>
      </c>
      <c r="E4" s="471">
        <f>+E3*0.25</f>
        <v>15.97029</v>
      </c>
    </row>
    <row r="5" spans="1:13">
      <c r="A5" t="s">
        <v>1441</v>
      </c>
      <c r="B5" s="471">
        <v>68.301289999999995</v>
      </c>
      <c r="C5" s="471">
        <v>64.398799999999994</v>
      </c>
      <c r="D5" s="471">
        <v>63.23489</v>
      </c>
      <c r="E5" s="471">
        <v>62.416609999999999</v>
      </c>
    </row>
    <row r="6" spans="1:13">
      <c r="B6" s="471">
        <f>+B5*0.5</f>
        <v>34.150644999999997</v>
      </c>
      <c r="C6" s="471">
        <f t="shared" ref="C6" si="1">+C5*0.5</f>
        <v>32.199399999999997</v>
      </c>
      <c r="D6" s="471">
        <f>+D5*0.25</f>
        <v>15.8087225</v>
      </c>
      <c r="E6" s="471">
        <f>+E5*0.25</f>
        <v>15.6041525</v>
      </c>
    </row>
    <row r="7" spans="1:13">
      <c r="A7" t="s">
        <v>1442</v>
      </c>
      <c r="B7" s="471">
        <v>99.949219999999997</v>
      </c>
      <c r="C7" s="471">
        <v>95.065700000000007</v>
      </c>
      <c r="D7" s="471">
        <v>95.396979999999999</v>
      </c>
      <c r="E7" s="471">
        <v>111.12690000000001</v>
      </c>
    </row>
    <row r="8" spans="1:13">
      <c r="B8" s="471">
        <f>+B7*0.5</f>
        <v>49.974609999999998</v>
      </c>
      <c r="C8" s="471">
        <f t="shared" ref="C8:D8" si="2">+C7*0.5</f>
        <v>47.532850000000003</v>
      </c>
      <c r="D8" s="471">
        <f t="shared" si="2"/>
        <v>47.69849</v>
      </c>
      <c r="E8" s="471">
        <f>+E7*0.25</f>
        <v>27.781725000000002</v>
      </c>
    </row>
    <row r="9" spans="1:13">
      <c r="A9" t="s">
        <v>1443</v>
      </c>
      <c r="B9" s="471">
        <v>58.751600000000003</v>
      </c>
      <c r="C9" s="471">
        <v>55.388449999999999</v>
      </c>
      <c r="D9" s="471">
        <v>55.217998999999999</v>
      </c>
      <c r="E9" s="471">
        <v>66.798379999999995</v>
      </c>
    </row>
    <row r="10" spans="1:13">
      <c r="B10" s="471">
        <f>+B9*0.5</f>
        <v>29.375800000000002</v>
      </c>
      <c r="C10" s="471">
        <f t="shared" ref="C10:D10" si="3">+C9*0.5</f>
        <v>27.694224999999999</v>
      </c>
      <c r="D10" s="471">
        <f t="shared" si="3"/>
        <v>27.608999499999999</v>
      </c>
      <c r="E10" s="471">
        <f>+E9*0.25</f>
        <v>16.699594999999999</v>
      </c>
    </row>
    <row r="12" spans="1:13" ht="16.5">
      <c r="A12" s="5" t="s">
        <v>1318</v>
      </c>
    </row>
  </sheetData>
  <hyperlinks>
    <hyperlink ref="M1" location="INDICE!A1" display="Índice (volver)" xr:uid="{E200E646-D24C-4131-8D72-64547D30AD7D}"/>
  </hyperlinks>
  <pageMargins left="0.7" right="0.7" top="0.75" bottom="0.75" header="0.3" footer="0.3"/>
  <pageSetup paperSize="9" orientation="portrait" horizontalDpi="1200" verticalDpi="12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8E1ED-1415-41C6-A722-98B060E9C4C7}">
  <dimension ref="B1:O34"/>
  <sheetViews>
    <sheetView showGridLines="0" zoomScaleNormal="100" workbookViewId="0">
      <selection activeCell="O1" sqref="O1"/>
    </sheetView>
  </sheetViews>
  <sheetFormatPr baseColWidth="10" defaultRowHeight="15"/>
  <sheetData>
    <row r="1" spans="2:15">
      <c r="B1" s="519" t="s">
        <v>1330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O1" s="500" t="s">
        <v>1634</v>
      </c>
    </row>
    <row r="34" spans="2:2" ht="16.5">
      <c r="B34" s="5" t="s">
        <v>1318</v>
      </c>
    </row>
  </sheetData>
  <mergeCells count="1">
    <mergeCell ref="B1:M1"/>
  </mergeCells>
  <hyperlinks>
    <hyperlink ref="O1" location="INDICE!A1" display="Índice (volver)" xr:uid="{F41FE4FC-95C9-49FC-9377-36D0AEE08610}"/>
  </hyperlinks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6991-46F5-40F4-BAF7-B7F88D231A94}">
  <dimension ref="A1:M22"/>
  <sheetViews>
    <sheetView showGridLines="0" zoomScaleNormal="100" workbookViewId="0">
      <selection activeCell="M1" sqref="M1"/>
    </sheetView>
  </sheetViews>
  <sheetFormatPr baseColWidth="10" defaultColWidth="11.140625" defaultRowHeight="13.5"/>
  <cols>
    <col min="1" max="1" width="25.85546875" style="6" bestFit="1" customWidth="1"/>
    <col min="2" max="16384" width="11.140625" style="6"/>
  </cols>
  <sheetData>
    <row r="1" spans="1:13">
      <c r="A1" s="286" t="s">
        <v>1444</v>
      </c>
      <c r="M1" s="500" t="s">
        <v>1634</v>
      </c>
    </row>
    <row r="2" spans="1:13">
      <c r="A2" s="10" t="s">
        <v>1423</v>
      </c>
      <c r="B2" s="10" t="s">
        <v>1409</v>
      </c>
      <c r="C2" s="10" t="s">
        <v>1410</v>
      </c>
      <c r="D2" s="10" t="s">
        <v>1411</v>
      </c>
      <c r="E2" s="10" t="s">
        <v>1412</v>
      </c>
      <c r="F2" s="10" t="s">
        <v>1413</v>
      </c>
      <c r="G2" s="10" t="s">
        <v>1414</v>
      </c>
      <c r="H2" s="10" t="s">
        <v>1415</v>
      </c>
      <c r="I2" s="10" t="s">
        <v>1416</v>
      </c>
      <c r="J2" s="10" t="s">
        <v>1417</v>
      </c>
      <c r="K2" s="10" t="s">
        <v>1418</v>
      </c>
      <c r="L2" s="10" t="s">
        <v>1419</v>
      </c>
    </row>
    <row r="3" spans="1:13">
      <c r="A3" s="139" t="s">
        <v>1427</v>
      </c>
      <c r="B3" s="125">
        <v>152.65479779866303</v>
      </c>
      <c r="C3" s="125">
        <v>132.25920517951135</v>
      </c>
      <c r="D3" s="125">
        <v>123.31765738558535</v>
      </c>
      <c r="E3" s="125">
        <v>117.54456308227169</v>
      </c>
      <c r="F3" s="125">
        <v>118.27745783208663</v>
      </c>
      <c r="G3" s="125">
        <v>122.12586348578229</v>
      </c>
      <c r="H3" s="125">
        <v>118.3074202045219</v>
      </c>
      <c r="I3" s="125">
        <v>103.40389257864446</v>
      </c>
      <c r="J3" s="125">
        <v>97.698273797634343</v>
      </c>
      <c r="K3" s="125">
        <v>97.632156622260197</v>
      </c>
      <c r="L3" s="125">
        <v>109.64416401035531</v>
      </c>
    </row>
    <row r="4" spans="1:13">
      <c r="A4" s="139" t="s">
        <v>199</v>
      </c>
      <c r="B4" s="125">
        <v>126.44087234183171</v>
      </c>
      <c r="C4" s="125">
        <v>120.85540487121992</v>
      </c>
      <c r="D4" s="125">
        <v>108.87347326037757</v>
      </c>
      <c r="E4" s="125">
        <v>95.065431395568496</v>
      </c>
      <c r="F4" s="125">
        <v>80.674096172657428</v>
      </c>
      <c r="G4" s="125">
        <v>90.556241915366016</v>
      </c>
      <c r="H4" s="125">
        <v>86.622785214946248</v>
      </c>
      <c r="I4" s="125">
        <v>83.981888996817815</v>
      </c>
      <c r="J4" s="125">
        <v>80.169740260529593</v>
      </c>
      <c r="K4" s="125">
        <v>82.251207833577183</v>
      </c>
      <c r="L4" s="125">
        <v>92.291034077755569</v>
      </c>
    </row>
    <row r="5" spans="1:13">
      <c r="A5" s="139" t="s">
        <v>198</v>
      </c>
      <c r="B5" s="125">
        <v>142.13813281391731</v>
      </c>
      <c r="C5" s="125">
        <v>143.70106945014896</v>
      </c>
      <c r="D5" s="125">
        <v>82.784530047719286</v>
      </c>
      <c r="E5" s="125">
        <v>93.099534996456512</v>
      </c>
      <c r="F5" s="125">
        <v>92.6433907459013</v>
      </c>
      <c r="G5" s="125">
        <v>91.288083313311802</v>
      </c>
      <c r="H5" s="125">
        <v>69.678502243916029</v>
      </c>
      <c r="I5" s="125">
        <v>0</v>
      </c>
      <c r="J5" s="125">
        <v>65.217097109186469</v>
      </c>
      <c r="K5" s="125">
        <v>76.126823295402303</v>
      </c>
      <c r="L5" s="125">
        <v>88.349489069642289</v>
      </c>
    </row>
    <row r="6" spans="1:13">
      <c r="A6" s="139" t="s">
        <v>1426</v>
      </c>
      <c r="B6" s="125">
        <v>86.939533777712739</v>
      </c>
      <c r="C6" s="125">
        <v>75.540881846271404</v>
      </c>
      <c r="D6" s="125">
        <v>69.300799579017109</v>
      </c>
      <c r="E6" s="125">
        <v>66.889732375129427</v>
      </c>
      <c r="F6" s="125">
        <v>67.487518938552839</v>
      </c>
      <c r="G6" s="125">
        <v>73.41096685308888</v>
      </c>
      <c r="H6" s="125">
        <v>66.095554810456278</v>
      </c>
      <c r="I6" s="125">
        <v>62.035481611261403</v>
      </c>
      <c r="J6" s="125">
        <v>56.985406224969346</v>
      </c>
      <c r="K6" s="125">
        <v>55.456873162733515</v>
      </c>
      <c r="L6" s="125">
        <v>63.742181534906734</v>
      </c>
    </row>
    <row r="7" spans="1:13">
      <c r="A7" s="139" t="s">
        <v>1425</v>
      </c>
      <c r="B7" s="125">
        <v>66.848513548400348</v>
      </c>
      <c r="C7" s="125">
        <v>67.003507092065504</v>
      </c>
      <c r="D7" s="125">
        <v>61.773449576029478</v>
      </c>
      <c r="E7" s="125">
        <v>55.415072274435431</v>
      </c>
      <c r="F7" s="125">
        <v>64.272635944856603</v>
      </c>
      <c r="G7" s="125">
        <v>64.389388931787536</v>
      </c>
      <c r="H7" s="125">
        <v>64.812384848194853</v>
      </c>
      <c r="I7" s="125">
        <v>65.03608261216182</v>
      </c>
      <c r="J7" s="125">
        <v>64.181287378465953</v>
      </c>
      <c r="K7" s="125">
        <v>63.966954352091484</v>
      </c>
      <c r="L7" s="125">
        <v>63.296799374701912</v>
      </c>
    </row>
    <row r="8" spans="1:13">
      <c r="A8" s="139" t="s">
        <v>1424</v>
      </c>
      <c r="B8" s="125">
        <v>88.855218658557746</v>
      </c>
      <c r="C8" s="125">
        <v>87.7940108787529</v>
      </c>
      <c r="D8" s="125">
        <v>83.367162834735623</v>
      </c>
      <c r="E8" s="125">
        <v>84.680386174870804</v>
      </c>
      <c r="F8" s="125">
        <v>81.9561431705704</v>
      </c>
      <c r="G8" s="125">
        <v>82.754292437516526</v>
      </c>
      <c r="H8" s="125">
        <v>79.383755418282547</v>
      </c>
      <c r="I8" s="125">
        <v>67.589459771683792</v>
      </c>
      <c r="J8" s="125">
        <v>64.364911293749131</v>
      </c>
      <c r="K8" s="125">
        <v>63.136017573488544</v>
      </c>
      <c r="L8" s="125">
        <v>62.351520797379578</v>
      </c>
    </row>
    <row r="9" spans="1:13">
      <c r="A9" s="139" t="s">
        <v>1431</v>
      </c>
      <c r="B9" s="125">
        <v>31.502918541357843</v>
      </c>
      <c r="C9" s="125">
        <v>30.176589870673482</v>
      </c>
      <c r="D9" s="125">
        <v>32.559999253986689</v>
      </c>
      <c r="E9" s="125">
        <v>31.003023539036693</v>
      </c>
      <c r="F9" s="125">
        <v>25.688119872680719</v>
      </c>
      <c r="G9" s="125">
        <v>26.750305048176589</v>
      </c>
      <c r="H9" s="125">
        <v>45.788993420988945</v>
      </c>
      <c r="I9" s="125">
        <v>36.172450246120455</v>
      </c>
      <c r="J9" s="125">
        <v>30.790151089337336</v>
      </c>
      <c r="K9" s="125">
        <v>45.688275714424549</v>
      </c>
      <c r="L9" s="125">
        <v>25.874490923271193</v>
      </c>
    </row>
    <row r="12" spans="1:13">
      <c r="A12" s="286" t="s">
        <v>1438</v>
      </c>
    </row>
    <row r="13" spans="1:13">
      <c r="A13" s="10" t="s">
        <v>1423</v>
      </c>
      <c r="B13" s="10" t="s">
        <v>1409</v>
      </c>
      <c r="C13" s="10" t="s">
        <v>1410</v>
      </c>
      <c r="D13" s="10" t="s">
        <v>1411</v>
      </c>
      <c r="E13" s="10" t="s">
        <v>1412</v>
      </c>
      <c r="F13" s="10" t="s">
        <v>1413</v>
      </c>
      <c r="G13" s="10" t="s">
        <v>1414</v>
      </c>
      <c r="H13" s="10" t="s">
        <v>1415</v>
      </c>
      <c r="I13" s="10" t="s">
        <v>1416</v>
      </c>
      <c r="J13" s="10" t="s">
        <v>1417</v>
      </c>
      <c r="K13" s="10" t="s">
        <v>1418</v>
      </c>
      <c r="L13" s="10" t="s">
        <v>1419</v>
      </c>
    </row>
    <row r="14" spans="1:13">
      <c r="A14" s="139" t="s">
        <v>198</v>
      </c>
      <c r="B14" s="125">
        <v>100</v>
      </c>
      <c r="C14" s="125">
        <v>101.09958995892947</v>
      </c>
      <c r="D14" s="125">
        <v>58.24230866751158</v>
      </c>
      <c r="E14" s="125">
        <v>65.499337266755461</v>
      </c>
      <c r="F14" s="125">
        <v>65.178421097726854</v>
      </c>
      <c r="G14" s="125">
        <v>64.224906790370767</v>
      </c>
      <c r="H14" s="125">
        <v>49.021681138260689</v>
      </c>
      <c r="I14" s="125">
        <v>0</v>
      </c>
      <c r="J14" s="125">
        <v>45.882899836996316</v>
      </c>
      <c r="K14" s="125">
        <v>53.558339193230509</v>
      </c>
      <c r="L14" s="125">
        <v>62.157485342308959</v>
      </c>
    </row>
    <row r="15" spans="1:13">
      <c r="A15" s="139" t="s">
        <v>1424</v>
      </c>
      <c r="B15" s="125">
        <v>100</v>
      </c>
      <c r="C15" s="125">
        <v>98.805688854491791</v>
      </c>
      <c r="D15" s="125">
        <v>93.823597638186044</v>
      </c>
      <c r="E15" s="125">
        <v>95.301533723382647</v>
      </c>
      <c r="F15" s="125">
        <v>92.235598997850317</v>
      </c>
      <c r="G15" s="125">
        <v>93.133857174461383</v>
      </c>
      <c r="H15" s="125">
        <v>89.340566166776298</v>
      </c>
      <c r="I15" s="125">
        <v>76.066955652215</v>
      </c>
      <c r="J15" s="125">
        <v>72.437963988455138</v>
      </c>
      <c r="K15" s="125">
        <v>71.054934675362304</v>
      </c>
      <c r="L15" s="125">
        <v>70.172041371004426</v>
      </c>
    </row>
    <row r="16" spans="1:13">
      <c r="A16" s="139" t="s">
        <v>1425</v>
      </c>
      <c r="B16" s="125">
        <v>100</v>
      </c>
      <c r="C16" s="125">
        <v>100.23185787602134</v>
      </c>
      <c r="D16" s="125">
        <v>92.408112457584608</v>
      </c>
      <c r="E16" s="125">
        <v>82.896491384678654</v>
      </c>
      <c r="F16" s="125">
        <v>96.14669426915718</v>
      </c>
      <c r="G16" s="125">
        <v>96.321347347787579</v>
      </c>
      <c r="H16" s="125">
        <v>96.954115219433746</v>
      </c>
      <c r="I16" s="125">
        <v>97.288749083513608</v>
      </c>
      <c r="J16" s="125">
        <v>96.010044160513402</v>
      </c>
      <c r="K16" s="125">
        <v>95.689419190716137</v>
      </c>
      <c r="L16" s="125">
        <v>94.686921241521873</v>
      </c>
    </row>
    <row r="17" spans="1:12">
      <c r="A17" s="139" t="s">
        <v>199</v>
      </c>
      <c r="B17" s="125">
        <v>100</v>
      </c>
      <c r="C17" s="125">
        <v>95.582545922720669</v>
      </c>
      <c r="D17" s="125">
        <v>86.106233881429688</v>
      </c>
      <c r="E17" s="125">
        <v>75.185681366196206</v>
      </c>
      <c r="F17" s="125">
        <v>63.803811756815286</v>
      </c>
      <c r="G17" s="125">
        <v>71.619437795832411</v>
      </c>
      <c r="H17" s="125">
        <v>68.508531782952559</v>
      </c>
      <c r="I17" s="125">
        <v>66.419890531736897</v>
      </c>
      <c r="J17" s="125">
        <v>63.404924986432754</v>
      </c>
      <c r="K17" s="125">
        <v>65.051123351325685</v>
      </c>
      <c r="L17" s="125">
        <v>72.991456297650032</v>
      </c>
    </row>
    <row r="18" spans="1:12">
      <c r="A18" s="139" t="s">
        <v>1431</v>
      </c>
      <c r="B18" s="125">
        <v>100</v>
      </c>
      <c r="C18" s="125">
        <v>95.78982287325816</v>
      </c>
      <c r="D18" s="125">
        <v>103.35550089189699</v>
      </c>
      <c r="E18" s="125">
        <v>98.413178760993603</v>
      </c>
      <c r="F18" s="125">
        <v>81.542031856371324</v>
      </c>
      <c r="G18" s="125">
        <v>84.913735891035302</v>
      </c>
      <c r="H18" s="125">
        <v>145.34841703912599</v>
      </c>
      <c r="I18" s="125">
        <v>114.8225368345867</v>
      </c>
      <c r="J18" s="125">
        <v>97.737455813547029</v>
      </c>
      <c r="K18" s="125">
        <v>145.02870790985222</v>
      </c>
      <c r="L18" s="125">
        <v>82.133631172307076</v>
      </c>
    </row>
    <row r="19" spans="1:12">
      <c r="A19" s="139" t="s">
        <v>1426</v>
      </c>
      <c r="B19" s="125">
        <v>100</v>
      </c>
      <c r="C19" s="125">
        <v>86.888988891307562</v>
      </c>
      <c r="D19" s="125">
        <v>79.711492077017127</v>
      </c>
      <c r="E19" s="125">
        <v>76.938223002383808</v>
      </c>
      <c r="F19" s="125">
        <v>77.625811878753723</v>
      </c>
      <c r="G19" s="125">
        <v>84.439108036611117</v>
      </c>
      <c r="H19" s="125">
        <v>76.024740343615818</v>
      </c>
      <c r="I19" s="125">
        <v>71.354743826754245</v>
      </c>
      <c r="J19" s="125">
        <v>65.546022331646952</v>
      </c>
      <c r="K19" s="125">
        <v>63.787865833886123</v>
      </c>
      <c r="L19" s="125">
        <v>73.317832250956087</v>
      </c>
    </row>
    <row r="20" spans="1:12">
      <c r="A20" s="139" t="s">
        <v>1427</v>
      </c>
      <c r="B20" s="125">
        <v>100</v>
      </c>
      <c r="C20" s="125">
        <v>86.63940281388895</v>
      </c>
      <c r="D20" s="125">
        <v>80.782038405520325</v>
      </c>
      <c r="E20" s="125">
        <v>77.000241575965163</v>
      </c>
      <c r="F20" s="125">
        <v>77.480340963854417</v>
      </c>
      <c r="G20" s="125">
        <v>80.001326684048635</v>
      </c>
      <c r="H20" s="125">
        <v>77.499968497916456</v>
      </c>
      <c r="I20" s="125">
        <v>67.737073495078903</v>
      </c>
      <c r="J20" s="125">
        <v>63.999478042274802</v>
      </c>
      <c r="K20" s="125">
        <v>63.956166481598309</v>
      </c>
      <c r="L20" s="125">
        <v>71.824905336395261</v>
      </c>
    </row>
    <row r="22" spans="1:12">
      <c r="A22" s="6" t="s">
        <v>1318</v>
      </c>
    </row>
  </sheetData>
  <hyperlinks>
    <hyperlink ref="M1" location="INDICE!A1" display="Índice (volver)" xr:uid="{0BB8FBF2-95E5-4F15-8AE1-980280221712}"/>
  </hyperlinks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040C2-6E3D-43D6-95AA-1E559B1F37DD}">
  <dimension ref="B1:J17"/>
  <sheetViews>
    <sheetView showGridLines="0" workbookViewId="0">
      <selection activeCell="J1" sqref="J1"/>
    </sheetView>
  </sheetViews>
  <sheetFormatPr baseColWidth="10" defaultRowHeight="15"/>
  <sheetData>
    <row r="1" spans="2:10">
      <c r="B1" s="519" t="s">
        <v>1333</v>
      </c>
      <c r="C1" s="519"/>
      <c r="D1" s="519"/>
      <c r="E1" s="519"/>
      <c r="F1" s="519"/>
      <c r="G1" s="519"/>
      <c r="H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</row>
    <row r="17" spans="2:2">
      <c r="B17" s="6" t="s">
        <v>1318</v>
      </c>
    </row>
  </sheetData>
  <mergeCells count="1">
    <mergeCell ref="B1:H2"/>
  </mergeCells>
  <hyperlinks>
    <hyperlink ref="J1" location="INDICE!A1" display="Índice (volver)" xr:uid="{8B2D9D74-044E-48E7-8B93-5269F87E1AB4}"/>
  </hyperlinks>
  <pageMargins left="0.7" right="0.7" top="0.75" bottom="0.75" header="0.3" footer="0.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BE0DF-B88E-42D9-9346-A970967D93D9}">
  <dimension ref="A1:J12"/>
  <sheetViews>
    <sheetView showGridLines="0" zoomScaleNormal="100" workbookViewId="0">
      <selection activeCell="J1" sqref="J1"/>
    </sheetView>
  </sheetViews>
  <sheetFormatPr baseColWidth="10" defaultColWidth="11.140625" defaultRowHeight="13.5"/>
  <cols>
    <col min="1" max="1" width="6.28515625" style="6" bestFit="1" customWidth="1"/>
    <col min="2" max="2" width="5.7109375" style="6" bestFit="1" customWidth="1"/>
    <col min="3" max="3" width="12.28515625" style="6" bestFit="1" customWidth="1"/>
    <col min="4" max="4" width="10.28515625" style="6" bestFit="1" customWidth="1"/>
    <col min="5" max="5" width="11.140625" style="6"/>
    <col min="6" max="6" width="5.7109375" style="6" bestFit="1" customWidth="1"/>
    <col min="7" max="7" width="12.28515625" style="6" bestFit="1" customWidth="1"/>
    <col min="8" max="8" width="10.28515625" style="6" bestFit="1" customWidth="1"/>
    <col min="9" max="16384" width="11.140625" style="6"/>
  </cols>
  <sheetData>
    <row r="1" spans="1:10">
      <c r="A1" s="10" t="s">
        <v>1445</v>
      </c>
      <c r="J1" s="500" t="s">
        <v>1634</v>
      </c>
    </row>
    <row r="2" spans="1:10">
      <c r="A2" s="553" t="s">
        <v>1446</v>
      </c>
      <c r="B2" s="553"/>
      <c r="C2" s="553"/>
      <c r="D2" s="553"/>
      <c r="F2" s="553" t="s">
        <v>1447</v>
      </c>
      <c r="G2" s="553"/>
      <c r="H2" s="553"/>
    </row>
    <row r="3" spans="1:10">
      <c r="C3" s="6" t="s">
        <v>1448</v>
      </c>
      <c r="D3" s="6" t="s">
        <v>1449</v>
      </c>
      <c r="G3" s="6" t="s">
        <v>1448</v>
      </c>
      <c r="H3" s="6" t="s">
        <v>1449</v>
      </c>
    </row>
    <row r="4" spans="1:10">
      <c r="A4" s="472" t="s">
        <v>1412</v>
      </c>
      <c r="B4" s="6">
        <v>1012</v>
      </c>
      <c r="C4" s="465">
        <v>118.11409999999999</v>
      </c>
      <c r="D4" s="465">
        <v>117.18689999999999</v>
      </c>
      <c r="F4" s="6">
        <v>1012</v>
      </c>
      <c r="G4" s="465">
        <v>68.141369999999995</v>
      </c>
      <c r="H4" s="465">
        <v>66.116159999999994</v>
      </c>
    </row>
    <row r="5" spans="1:10">
      <c r="A5" s="472" t="s">
        <v>1413</v>
      </c>
      <c r="B5" s="6">
        <v>1013</v>
      </c>
      <c r="C5" s="465">
        <v>118.4252</v>
      </c>
      <c r="D5" s="465">
        <v>119.4571</v>
      </c>
      <c r="F5" s="6">
        <v>1013</v>
      </c>
      <c r="G5" s="465">
        <v>67.99494</v>
      </c>
      <c r="H5" s="465">
        <v>66.894360000000006</v>
      </c>
    </row>
    <row r="6" spans="1:10">
      <c r="A6" s="472" t="s">
        <v>1414</v>
      </c>
      <c r="B6" s="6">
        <v>1014</v>
      </c>
      <c r="C6" s="465">
        <v>122.5615</v>
      </c>
      <c r="D6" s="465">
        <v>118.62430000000001</v>
      </c>
      <c r="F6" s="6">
        <v>1014</v>
      </c>
      <c r="G6" s="465">
        <v>73.974689999999995</v>
      </c>
      <c r="H6" s="465">
        <v>69.490160000000003</v>
      </c>
    </row>
    <row r="7" spans="1:10">
      <c r="A7" s="472" t="s">
        <v>1415</v>
      </c>
      <c r="B7" s="6">
        <v>1015</v>
      </c>
      <c r="C7" s="465">
        <v>118.6592</v>
      </c>
      <c r="D7" s="465">
        <v>111.39919999999999</v>
      </c>
      <c r="F7" s="6">
        <v>1015</v>
      </c>
      <c r="G7" s="465">
        <v>66.197299999999998</v>
      </c>
      <c r="H7" s="465">
        <v>64.017309999999995</v>
      </c>
    </row>
    <row r="8" spans="1:10">
      <c r="A8" s="472" t="s">
        <v>1416</v>
      </c>
      <c r="B8" s="6">
        <v>1016</v>
      </c>
      <c r="C8" s="465">
        <v>104.1417</v>
      </c>
      <c r="D8" s="465">
        <v>99.68544</v>
      </c>
      <c r="F8" s="6">
        <v>1016</v>
      </c>
      <c r="G8" s="465">
        <v>62.138559999999998</v>
      </c>
      <c r="H8" s="465">
        <v>57.452509999999997</v>
      </c>
    </row>
    <row r="9" spans="1:10">
      <c r="A9" s="472" t="s">
        <v>1417</v>
      </c>
      <c r="B9" s="6">
        <v>1017</v>
      </c>
      <c r="C9" s="465">
        <v>97.928780000000003</v>
      </c>
      <c r="D9" s="465">
        <v>98.262299999999996</v>
      </c>
      <c r="F9" s="6">
        <v>1017</v>
      </c>
      <c r="G9" s="465">
        <v>57.126150000000003</v>
      </c>
      <c r="H9" s="465">
        <v>55.819409999999998</v>
      </c>
    </row>
    <row r="10" spans="1:10">
      <c r="A10" s="472" t="s">
        <v>1418</v>
      </c>
      <c r="B10" s="6">
        <v>1018</v>
      </c>
      <c r="C10" s="465">
        <v>97.996899999999997</v>
      </c>
      <c r="D10" s="465">
        <v>98.560230000000004</v>
      </c>
      <c r="F10" s="6">
        <v>1018</v>
      </c>
      <c r="G10" s="465">
        <v>55.719900000000003</v>
      </c>
      <c r="H10" s="465">
        <v>56.14828</v>
      </c>
    </row>
    <row r="11" spans="1:10">
      <c r="A11" s="472" t="s">
        <v>1419</v>
      </c>
      <c r="B11" s="6">
        <v>1019</v>
      </c>
      <c r="C11" s="465">
        <v>110.0339</v>
      </c>
      <c r="D11" s="465">
        <v>99.745429999999999</v>
      </c>
      <c r="F11" s="6">
        <v>1019</v>
      </c>
      <c r="G11" s="465">
        <v>64.042699999999996</v>
      </c>
      <c r="H11" s="465">
        <v>58.174610000000001</v>
      </c>
    </row>
    <row r="12" spans="1:10">
      <c r="A12" s="6" t="s">
        <v>1318</v>
      </c>
    </row>
  </sheetData>
  <mergeCells count="2">
    <mergeCell ref="A2:D2"/>
    <mergeCell ref="F2:H2"/>
  </mergeCells>
  <hyperlinks>
    <hyperlink ref="J1" location="INDICE!A1" display="Índice (volver)" xr:uid="{C052C134-B9A0-498F-9B4E-7A05A6C85595}"/>
  </hyperlinks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57A6-C6EB-4A5E-AFCF-075145FD3803}">
  <dimension ref="B1:M18"/>
  <sheetViews>
    <sheetView showGridLines="0" workbookViewId="0">
      <selection activeCell="M1" sqref="M1"/>
    </sheetView>
  </sheetViews>
  <sheetFormatPr baseColWidth="10" defaultRowHeight="15"/>
  <sheetData>
    <row r="1" spans="2:13" ht="14.65" customHeight="1">
      <c r="B1" s="519" t="s">
        <v>1336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00" t="s">
        <v>1634</v>
      </c>
    </row>
    <row r="2" spans="2:13">
      <c r="C2" s="36"/>
      <c r="D2" s="36"/>
      <c r="E2" s="36"/>
      <c r="F2" s="36"/>
      <c r="G2" s="36"/>
      <c r="H2" s="36"/>
      <c r="I2" s="36"/>
    </row>
    <row r="3" spans="2:13">
      <c r="C3" s="310" t="s">
        <v>1450</v>
      </c>
      <c r="I3" s="310" t="s">
        <v>1451</v>
      </c>
    </row>
    <row r="4" spans="2:13">
      <c r="I4" s="473">
        <v>55</v>
      </c>
    </row>
    <row r="5" spans="2:13">
      <c r="I5" s="473">
        <v>60</v>
      </c>
    </row>
    <row r="6" spans="2:13">
      <c r="I6" s="473">
        <v>65</v>
      </c>
    </row>
    <row r="7" spans="2:13">
      <c r="I7" s="473">
        <v>70</v>
      </c>
    </row>
    <row r="8" spans="2:13">
      <c r="I8" s="473">
        <v>75</v>
      </c>
    </row>
    <row r="18" spans="2:2">
      <c r="B18" s="6" t="s">
        <v>1318</v>
      </c>
    </row>
  </sheetData>
  <mergeCells count="1">
    <mergeCell ref="B1:L1"/>
  </mergeCells>
  <hyperlinks>
    <hyperlink ref="M1" location="INDICE!A1" display="Índice (volver)" xr:uid="{188F09DC-2315-4E69-9339-437815935AF2}"/>
  </hyperlinks>
  <pageMargins left="0.7" right="0.7" top="0.75" bottom="0.75" header="0.3" footer="0.3"/>
  <pageSetup paperSize="9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62F66-20FC-46BB-857C-2AB0FB94925B}">
  <dimension ref="A1:S10"/>
  <sheetViews>
    <sheetView showGridLines="0" zoomScale="85" zoomScaleNormal="85" workbookViewId="0">
      <selection activeCell="S1" sqref="S1"/>
    </sheetView>
  </sheetViews>
  <sheetFormatPr baseColWidth="10" defaultColWidth="11.140625" defaultRowHeight="16.5"/>
  <cols>
    <col min="1" max="1" width="11.140625" style="5"/>
    <col min="2" max="4" width="5.5703125" style="5" bestFit="1" customWidth="1"/>
    <col min="5" max="5" width="6.140625" style="5" bestFit="1" customWidth="1"/>
    <col min="6" max="7" width="11.140625" style="5"/>
    <col min="8" max="10" width="5.5703125" style="5" bestFit="1" customWidth="1"/>
    <col min="11" max="11" width="6.140625" style="5" bestFit="1" customWidth="1"/>
    <col min="12" max="16384" width="11.140625" style="5"/>
  </cols>
  <sheetData>
    <row r="1" spans="1:19">
      <c r="A1" s="310" t="s">
        <v>1452</v>
      </c>
      <c r="S1" s="500" t="s">
        <v>1634</v>
      </c>
    </row>
    <row r="2" spans="1:19">
      <c r="A2" s="310" t="s">
        <v>1442</v>
      </c>
      <c r="G2" s="310" t="s">
        <v>1443</v>
      </c>
    </row>
    <row r="3" spans="1:19" s="310" customFormat="1" ht="14.25">
      <c r="A3" s="310" t="s">
        <v>1453</v>
      </c>
      <c r="B3" s="311" t="s">
        <v>1416</v>
      </c>
      <c r="C3" s="311" t="s">
        <v>1417</v>
      </c>
      <c r="D3" s="311" t="s">
        <v>1418</v>
      </c>
      <c r="E3" s="311" t="s">
        <v>1419</v>
      </c>
      <c r="G3" s="310" t="s">
        <v>1453</v>
      </c>
      <c r="H3" s="311" t="s">
        <v>1416</v>
      </c>
      <c r="I3" s="311" t="s">
        <v>1417</v>
      </c>
      <c r="J3" s="311" t="s">
        <v>1418</v>
      </c>
      <c r="K3" s="311" t="s">
        <v>1419</v>
      </c>
    </row>
    <row r="4" spans="1:19">
      <c r="A4" s="5" t="s">
        <v>1454</v>
      </c>
      <c r="B4" s="5">
        <v>100</v>
      </c>
      <c r="C4" s="474">
        <v>92.567922686660026</v>
      </c>
      <c r="D4" s="474">
        <v>89.177997084165639</v>
      </c>
      <c r="E4" s="474">
        <v>88.965703880270937</v>
      </c>
      <c r="G4" s="5" t="s">
        <v>1454</v>
      </c>
      <c r="H4" s="5">
        <v>100</v>
      </c>
      <c r="I4" s="474">
        <v>82.701789609010333</v>
      </c>
      <c r="J4" s="474">
        <v>79.906388363345954</v>
      </c>
      <c r="K4" s="474">
        <v>84.231939305556509</v>
      </c>
    </row>
    <row r="5" spans="1:19">
      <c r="A5" s="5" t="s">
        <v>1455</v>
      </c>
      <c r="B5" s="5">
        <v>100</v>
      </c>
      <c r="C5" s="474">
        <v>92.650447362895633</v>
      </c>
      <c r="D5" s="474">
        <v>95.568644829564747</v>
      </c>
      <c r="E5" s="474">
        <v>102.96680893390524</v>
      </c>
      <c r="G5" s="5" t="s">
        <v>1455</v>
      </c>
      <c r="H5" s="5">
        <v>100</v>
      </c>
      <c r="I5" s="474">
        <v>78.433790720354679</v>
      </c>
      <c r="J5" s="474">
        <v>74.991158807956154</v>
      </c>
      <c r="K5" s="474">
        <v>82.747607438447773</v>
      </c>
    </row>
    <row r="6" spans="1:19">
      <c r="A6" s="5" t="s">
        <v>1456</v>
      </c>
      <c r="B6" s="5">
        <v>100</v>
      </c>
      <c r="C6" s="474">
        <v>93.450629010869108</v>
      </c>
      <c r="D6" s="474">
        <v>95.156606790590416</v>
      </c>
      <c r="E6" s="474">
        <v>106.53707859607849</v>
      </c>
      <c r="G6" s="5" t="s">
        <v>1456</v>
      </c>
      <c r="H6" s="5">
        <v>100</v>
      </c>
      <c r="I6" s="474">
        <v>73.989927626501284</v>
      </c>
      <c r="J6" s="474">
        <v>71.050797981576011</v>
      </c>
      <c r="K6" s="474">
        <v>80.41725059690647</v>
      </c>
    </row>
    <row r="7" spans="1:19">
      <c r="A7" s="5" t="s">
        <v>1457</v>
      </c>
      <c r="B7" s="5">
        <v>100</v>
      </c>
      <c r="C7" s="474">
        <v>94.188623218455803</v>
      </c>
      <c r="D7" s="474">
        <v>93.808670404755389</v>
      </c>
      <c r="E7" s="474">
        <v>108.33898458385877</v>
      </c>
      <c r="G7" s="5" t="s">
        <v>1457</v>
      </c>
      <c r="H7" s="5">
        <v>100</v>
      </c>
      <c r="I7" s="474">
        <v>72.959656104411266</v>
      </c>
      <c r="J7" s="474">
        <v>70.218530501218552</v>
      </c>
      <c r="K7" s="474">
        <v>81.476255051912347</v>
      </c>
    </row>
    <row r="8" spans="1:19">
      <c r="A8" s="5" t="s">
        <v>1458</v>
      </c>
      <c r="B8" s="5">
        <v>100</v>
      </c>
      <c r="C8" s="474">
        <v>97.771423547647089</v>
      </c>
      <c r="D8" s="474">
        <v>96.303700876577224</v>
      </c>
      <c r="E8" s="474">
        <v>117.72536460561187</v>
      </c>
      <c r="G8" s="5" t="s">
        <v>1458</v>
      </c>
      <c r="H8" s="5">
        <v>100</v>
      </c>
      <c r="I8" s="474">
        <v>77.134277695985944</v>
      </c>
      <c r="J8" s="474">
        <v>79.649291728010553</v>
      </c>
      <c r="K8" s="474">
        <v>104.12236377524174</v>
      </c>
    </row>
    <row r="10" spans="1:19">
      <c r="A10" s="6" t="s">
        <v>1318</v>
      </c>
    </row>
  </sheetData>
  <hyperlinks>
    <hyperlink ref="S1" location="INDICE!A1" display="Índice (volver)" xr:uid="{54986E0B-CFF5-43CE-BD6D-CC658B559150}"/>
  </hyperlinks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095A7-460E-4DEA-B67E-989942CF2DAA}">
  <dimension ref="B1:P1"/>
  <sheetViews>
    <sheetView showGridLines="0" workbookViewId="0">
      <selection activeCell="P1" sqref="P1"/>
    </sheetView>
  </sheetViews>
  <sheetFormatPr baseColWidth="10" defaultRowHeight="15"/>
  <sheetData>
    <row r="1" spans="2:16" ht="26.65" customHeight="1">
      <c r="B1" s="519" t="s">
        <v>1339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00" t="s">
        <v>1634</v>
      </c>
    </row>
  </sheetData>
  <mergeCells count="1">
    <mergeCell ref="B1:O1"/>
  </mergeCells>
  <hyperlinks>
    <hyperlink ref="P1" location="INDICE!A1" display="Índice (volver)" xr:uid="{3E3F2C67-9B11-4238-84B9-7D04FACB3A34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BF6B-ECC3-4E88-9D04-FFE8201D99D6}">
  <sheetPr>
    <pageSetUpPr fitToPage="1"/>
  </sheetPr>
  <dimension ref="A1:J1048575"/>
  <sheetViews>
    <sheetView showGridLines="0" zoomScaleNormal="100" workbookViewId="0">
      <selection activeCell="J1" sqref="J1"/>
    </sheetView>
  </sheetViews>
  <sheetFormatPr baseColWidth="10" defaultColWidth="11.42578125" defaultRowHeight="13.5"/>
  <cols>
    <col min="1" max="1" width="11.42578125" style="6"/>
    <col min="2" max="2" width="15.140625" style="6" customWidth="1"/>
    <col min="3" max="3" width="18.140625" style="6" bestFit="1" customWidth="1"/>
    <col min="4" max="4" width="9.5703125" style="6" customWidth="1"/>
    <col min="5" max="6" width="11.42578125" style="6"/>
    <col min="7" max="7" width="15.5703125" style="6" customWidth="1"/>
    <col min="8" max="16384" width="11.42578125" style="6"/>
  </cols>
  <sheetData>
    <row r="1" spans="1:10" ht="15">
      <c r="A1" s="10" t="s">
        <v>85</v>
      </c>
      <c r="J1" s="499" t="s">
        <v>1634</v>
      </c>
    </row>
    <row r="2" spans="1:10">
      <c r="A2" s="10" t="s">
        <v>86</v>
      </c>
      <c r="D2" s="143"/>
    </row>
    <row r="3" spans="1:10">
      <c r="A3" s="6" t="s">
        <v>79</v>
      </c>
      <c r="D3" s="143"/>
      <c r="E3" s="6" t="s">
        <v>80</v>
      </c>
      <c r="J3" s="10"/>
    </row>
    <row r="4" spans="1:10" ht="40.5">
      <c r="B4" s="144" t="s">
        <v>81</v>
      </c>
      <c r="C4" s="144" t="s">
        <v>82</v>
      </c>
      <c r="D4" s="144"/>
      <c r="F4" s="144" t="s">
        <v>81</v>
      </c>
      <c r="G4" s="144" t="s">
        <v>82</v>
      </c>
      <c r="H4" s="144"/>
      <c r="I4" s="144"/>
    </row>
    <row r="5" spans="1:10">
      <c r="A5" s="6">
        <v>1995</v>
      </c>
      <c r="B5" s="11">
        <v>314161.37598607596</v>
      </c>
      <c r="C5" s="123">
        <v>7845.4755034072896</v>
      </c>
      <c r="D5" s="145"/>
      <c r="E5" s="6">
        <v>1995</v>
      </c>
      <c r="F5" s="13">
        <v>100</v>
      </c>
      <c r="G5" s="146">
        <v>100</v>
      </c>
      <c r="H5" s="13"/>
      <c r="I5" s="13"/>
    </row>
    <row r="6" spans="1:10">
      <c r="A6" s="6">
        <v>1996</v>
      </c>
      <c r="B6" s="11">
        <v>313339.50979048718</v>
      </c>
      <c r="C6" s="123">
        <v>7361.154843633969</v>
      </c>
      <c r="D6" s="145"/>
      <c r="E6" s="6">
        <v>1996</v>
      </c>
      <c r="F6" s="13">
        <v>99.738393622383043</v>
      </c>
      <c r="G6" s="146">
        <v>93.8267519978492</v>
      </c>
      <c r="H6" s="13"/>
      <c r="I6" s="13"/>
    </row>
    <row r="7" spans="1:10">
      <c r="A7" s="6">
        <v>1997</v>
      </c>
      <c r="B7" s="11">
        <v>314410.04272508365</v>
      </c>
      <c r="C7" s="123">
        <v>6947.975794464367</v>
      </c>
      <c r="D7" s="145"/>
      <c r="E7" s="6">
        <v>1997</v>
      </c>
      <c r="F7" s="13">
        <v>100.0791525496179</v>
      </c>
      <c r="G7" s="146">
        <v>88.560289194031157</v>
      </c>
      <c r="H7" s="13"/>
      <c r="I7" s="13"/>
    </row>
    <row r="8" spans="1:10">
      <c r="A8" s="6">
        <v>1998</v>
      </c>
      <c r="B8" s="11">
        <v>324178.14345341548</v>
      </c>
      <c r="C8" s="123">
        <v>8071.0296892337074</v>
      </c>
      <c r="D8" s="145"/>
      <c r="E8" s="6">
        <v>1998</v>
      </c>
      <c r="F8" s="13">
        <v>103.18841469162126</v>
      </c>
      <c r="G8" s="146">
        <v>102.87495876736163</v>
      </c>
      <c r="H8" s="13"/>
      <c r="I8" s="13"/>
    </row>
    <row r="9" spans="1:10">
      <c r="A9" s="6">
        <v>1999</v>
      </c>
      <c r="B9" s="11">
        <v>329900.1504725329</v>
      </c>
      <c r="C9" s="123">
        <v>7043.3245671591294</v>
      </c>
      <c r="D9" s="145"/>
      <c r="E9" s="6">
        <v>1999</v>
      </c>
      <c r="F9" s="13">
        <v>105.00977385811888</v>
      </c>
      <c r="G9" s="146">
        <v>89.775623722236006</v>
      </c>
      <c r="H9" s="13"/>
      <c r="I9" s="13"/>
    </row>
    <row r="10" spans="1:10">
      <c r="A10" s="6">
        <v>2000</v>
      </c>
      <c r="B10" s="11">
        <v>340254.50605783658</v>
      </c>
      <c r="C10" s="123">
        <v>7692.795775260437</v>
      </c>
      <c r="D10" s="145"/>
      <c r="E10" s="6">
        <v>2000</v>
      </c>
      <c r="F10" s="13">
        <v>108.30564546321477</v>
      </c>
      <c r="G10" s="146">
        <v>98.053913646399835</v>
      </c>
      <c r="H10" s="13"/>
      <c r="I10" s="13"/>
    </row>
    <row r="11" spans="1:10">
      <c r="A11" s="6">
        <v>2001</v>
      </c>
      <c r="B11" s="11">
        <v>347460.60523072723</v>
      </c>
      <c r="C11" s="123">
        <v>8374.60328963752</v>
      </c>
      <c r="D11" s="145"/>
      <c r="E11" s="6">
        <v>2001</v>
      </c>
      <c r="F11" s="13">
        <v>110.59940266053812</v>
      </c>
      <c r="G11" s="146">
        <v>106.7443685981867</v>
      </c>
      <c r="H11" s="13"/>
      <c r="I11" s="13"/>
    </row>
    <row r="12" spans="1:10">
      <c r="A12" s="6">
        <v>2002</v>
      </c>
      <c r="B12" s="11">
        <v>358927.4199313845</v>
      </c>
      <c r="C12" s="123">
        <v>9008.3828711111873</v>
      </c>
      <c r="D12" s="145"/>
      <c r="E12" s="6">
        <v>2002</v>
      </c>
      <c r="F12" s="13">
        <v>114.24937862103477</v>
      </c>
      <c r="G12" s="146">
        <v>114.82264991075235</v>
      </c>
      <c r="H12" s="13"/>
      <c r="I12" s="13"/>
    </row>
    <row r="13" spans="1:10">
      <c r="A13" s="6">
        <v>2003</v>
      </c>
      <c r="B13" s="11">
        <v>367173.84362299996</v>
      </c>
      <c r="C13" s="123">
        <v>8540.6285787995985</v>
      </c>
      <c r="D13" s="145"/>
      <c r="E13" s="6">
        <v>2003</v>
      </c>
      <c r="F13" s="13">
        <v>116.87427917277572</v>
      </c>
      <c r="G13" s="146">
        <v>108.86056014183467</v>
      </c>
      <c r="H13" s="13"/>
      <c r="I13" s="13"/>
    </row>
    <row r="14" spans="1:10">
      <c r="A14" s="6">
        <v>2004</v>
      </c>
      <c r="B14" s="11">
        <v>383002.47610205691</v>
      </c>
      <c r="C14" s="123">
        <v>7987.4033232142783</v>
      </c>
      <c r="D14" s="145"/>
      <c r="E14" s="6">
        <v>2004</v>
      </c>
      <c r="F14" s="13">
        <v>121.91265552613064</v>
      </c>
      <c r="G14" s="146">
        <v>101.80904037932881</v>
      </c>
      <c r="H14" s="13"/>
      <c r="I14" s="13"/>
    </row>
    <row r="15" spans="1:10">
      <c r="A15" s="6">
        <v>2005</v>
      </c>
      <c r="B15" s="11">
        <v>393220.13415334979</v>
      </c>
      <c r="C15" s="123">
        <v>9543.6538668448102</v>
      </c>
      <c r="D15" s="145"/>
      <c r="E15" s="6">
        <v>2005</v>
      </c>
      <c r="F15" s="13">
        <v>125.16501524706139</v>
      </c>
      <c r="G15" s="146">
        <v>121.64532108601959</v>
      </c>
      <c r="H15" s="13"/>
      <c r="I15" s="13"/>
    </row>
    <row r="16" spans="1:10">
      <c r="A16" s="6">
        <v>2006</v>
      </c>
      <c r="B16" s="11">
        <v>408876.22701989755</v>
      </c>
      <c r="C16" s="123">
        <v>9599.070205298869</v>
      </c>
      <c r="D16" s="145"/>
      <c r="E16" s="6">
        <v>2006</v>
      </c>
      <c r="F16" s="13">
        <v>130.14847090497193</v>
      </c>
      <c r="G16" s="146">
        <v>122.35166882020081</v>
      </c>
      <c r="H16" s="13"/>
      <c r="I16" s="13"/>
    </row>
    <row r="17" spans="1:9">
      <c r="A17" s="6">
        <v>2007</v>
      </c>
      <c r="B17" s="11">
        <v>433002.27316783834</v>
      </c>
      <c r="C17" s="123">
        <v>10528.108203918613</v>
      </c>
      <c r="D17" s="145"/>
      <c r="E17" s="6">
        <v>2007</v>
      </c>
      <c r="F17" s="13">
        <v>137.82797831488668</v>
      </c>
      <c r="G17" s="146">
        <v>134.19337297460501</v>
      </c>
      <c r="H17" s="13"/>
      <c r="I17" s="13"/>
    </row>
    <row r="18" spans="1:9">
      <c r="A18" s="6">
        <v>2008</v>
      </c>
      <c r="B18" s="11">
        <v>461711.51325722068</v>
      </c>
      <c r="C18" s="123">
        <v>12267.477642748658</v>
      </c>
      <c r="D18" s="145"/>
      <c r="E18" s="6">
        <v>2008</v>
      </c>
      <c r="F18" s="13">
        <v>146.96635186550887</v>
      </c>
      <c r="G18" s="146">
        <v>156.36372374651978</v>
      </c>
      <c r="H18" s="13"/>
      <c r="I18" s="13"/>
    </row>
    <row r="19" spans="1:9">
      <c r="A19" s="6">
        <v>2009</v>
      </c>
      <c r="B19" s="11">
        <v>495147.925623886</v>
      </c>
      <c r="C19" s="123">
        <v>13274.368197405516</v>
      </c>
      <c r="D19" s="145"/>
      <c r="E19" s="6">
        <v>2009</v>
      </c>
      <c r="F19" s="13">
        <v>157.60942097663576</v>
      </c>
      <c r="G19" s="146">
        <v>169.19775215205831</v>
      </c>
      <c r="H19" s="13"/>
      <c r="I19" s="13"/>
    </row>
    <row r="20" spans="1:9">
      <c r="A20" s="6">
        <v>2010</v>
      </c>
      <c r="B20" s="11">
        <v>493815</v>
      </c>
      <c r="C20" s="123">
        <v>10457.164267365484</v>
      </c>
      <c r="D20" s="145"/>
      <c r="E20" s="6">
        <v>2010</v>
      </c>
      <c r="F20" s="13">
        <v>157.18514042346393</v>
      </c>
      <c r="G20" s="146">
        <v>133.28910736925937</v>
      </c>
      <c r="H20" s="13"/>
      <c r="I20" s="13"/>
    </row>
    <row r="21" spans="1:9">
      <c r="A21" s="6">
        <v>2011</v>
      </c>
      <c r="B21" s="11">
        <v>487319.8322190037</v>
      </c>
      <c r="C21" s="123">
        <v>8318.2855016522171</v>
      </c>
      <c r="D21" s="145"/>
      <c r="E21" s="6">
        <v>2011</v>
      </c>
      <c r="F21" s="13">
        <v>155.11767819625362</v>
      </c>
      <c r="G21" s="146">
        <v>106.02653080797444</v>
      </c>
      <c r="H21" s="13"/>
      <c r="I21" s="13"/>
    </row>
    <row r="22" spans="1:9">
      <c r="A22" s="6">
        <v>2012</v>
      </c>
      <c r="B22" s="11">
        <v>462950.25904842181</v>
      </c>
      <c r="C22" s="123">
        <v>6539.1780635245104</v>
      </c>
      <c r="D22" s="145"/>
      <c r="E22" s="6">
        <v>2012</v>
      </c>
      <c r="F22" s="13">
        <v>147.36065424826137</v>
      </c>
      <c r="G22" s="146">
        <v>83.349671548710418</v>
      </c>
      <c r="H22" s="13"/>
      <c r="I22" s="13"/>
    </row>
    <row r="23" spans="1:9">
      <c r="A23" s="6">
        <v>2013</v>
      </c>
      <c r="B23" s="11">
        <v>462287.69978849642</v>
      </c>
      <c r="C23" s="123">
        <v>5686.9401619443206</v>
      </c>
      <c r="D23" s="145"/>
      <c r="E23" s="6">
        <v>2013</v>
      </c>
      <c r="F23" s="13">
        <v>147.14975650252615</v>
      </c>
      <c r="G23" s="146">
        <v>72.486876792547278</v>
      </c>
      <c r="H23" s="13"/>
      <c r="I23" s="13"/>
    </row>
    <row r="24" spans="1:9">
      <c r="A24" s="6">
        <v>2014</v>
      </c>
      <c r="B24" s="11">
        <v>463118.79210460442</v>
      </c>
      <c r="C24" s="123">
        <v>5411.3557106916487</v>
      </c>
      <c r="D24" s="145"/>
      <c r="E24" s="6">
        <v>2014</v>
      </c>
      <c r="F24" s="13">
        <v>147.41429962578545</v>
      </c>
      <c r="G24" s="146">
        <v>68.974222255126506</v>
      </c>
      <c r="H24" s="13"/>
      <c r="I24" s="13"/>
    </row>
    <row r="25" spans="1:9">
      <c r="A25" s="6">
        <v>2015</v>
      </c>
      <c r="B25" s="11">
        <v>468802.7934837311</v>
      </c>
      <c r="C25" s="123">
        <v>5224.8707432338861</v>
      </c>
      <c r="D25" s="145"/>
      <c r="E25" s="6">
        <v>2015</v>
      </c>
      <c r="F25" s="13">
        <v>149.22356130261826</v>
      </c>
      <c r="G25" s="146">
        <v>66.597247559624975</v>
      </c>
      <c r="H25" s="13"/>
      <c r="I25" s="13"/>
    </row>
    <row r="26" spans="1:9">
      <c r="A26" s="6">
        <v>2016</v>
      </c>
      <c r="B26" s="11">
        <v>465386.9282046865</v>
      </c>
      <c r="C26" s="123">
        <v>4776.4944697309193</v>
      </c>
      <c r="D26" s="145"/>
      <c r="E26" s="6">
        <v>2016</v>
      </c>
      <c r="F26" s="13">
        <v>148.13626491924745</v>
      </c>
      <c r="G26" s="146">
        <v>60.88215389438777</v>
      </c>
      <c r="H26" s="13"/>
      <c r="I26" s="13"/>
    </row>
    <row r="27" spans="1:9">
      <c r="A27" s="6">
        <v>2017</v>
      </c>
      <c r="B27" s="11">
        <v>467339.63661140058</v>
      </c>
      <c r="C27" s="123">
        <v>4261.9248992055454</v>
      </c>
      <c r="D27" s="145"/>
      <c r="E27" s="6">
        <v>2017</v>
      </c>
      <c r="F27" s="13">
        <v>148.75782713407574</v>
      </c>
      <c r="G27" s="146">
        <v>54.32334722547526</v>
      </c>
      <c r="H27" s="13"/>
      <c r="I27" s="13"/>
    </row>
    <row r="28" spans="1:9">
      <c r="A28" s="6">
        <v>2018</v>
      </c>
      <c r="B28" s="11">
        <v>485287.03485272377</v>
      </c>
      <c r="C28" s="123">
        <v>3668.4014468296655</v>
      </c>
      <c r="E28" s="6">
        <v>2018</v>
      </c>
      <c r="F28" s="13">
        <v>154.47062304509143</v>
      </c>
      <c r="G28" s="146">
        <v>46.758178586326331</v>
      </c>
      <c r="H28" s="13"/>
      <c r="I28" s="13"/>
    </row>
    <row r="30" spans="1:9">
      <c r="A30" s="6" t="s">
        <v>379</v>
      </c>
      <c r="D30" s="143"/>
    </row>
    <row r="31" spans="1:9">
      <c r="D31" s="143"/>
    </row>
    <row r="32" spans="1:9">
      <c r="B32" s="144"/>
      <c r="C32" s="144"/>
      <c r="D32" s="144"/>
      <c r="F32" s="144"/>
      <c r="G32" s="144"/>
      <c r="H32" s="144"/>
      <c r="I32" s="144"/>
    </row>
    <row r="33" spans="2:9">
      <c r="B33" s="11"/>
      <c r="C33" s="145"/>
      <c r="D33" s="145"/>
      <c r="F33" s="13"/>
      <c r="G33" s="147"/>
      <c r="H33" s="13"/>
      <c r="I33" s="13"/>
    </row>
    <row r="34" spans="2:9">
      <c r="B34" s="11"/>
      <c r="C34" s="145"/>
      <c r="D34" s="145"/>
      <c r="F34" s="13"/>
      <c r="G34" s="147"/>
      <c r="H34" s="13"/>
      <c r="I34" s="13"/>
    </row>
    <row r="35" spans="2:9">
      <c r="B35" s="11"/>
      <c r="C35" s="145"/>
      <c r="D35" s="145"/>
      <c r="F35" s="13"/>
      <c r="G35" s="147"/>
      <c r="H35" s="13"/>
      <c r="I35" s="13"/>
    </row>
    <row r="36" spans="2:9">
      <c r="B36" s="11"/>
      <c r="C36" s="145"/>
      <c r="D36" s="145"/>
      <c r="F36" s="13"/>
      <c r="G36" s="147"/>
      <c r="H36" s="13"/>
      <c r="I36" s="13"/>
    </row>
    <row r="37" spans="2:9">
      <c r="B37" s="11"/>
      <c r="C37" s="145"/>
      <c r="D37" s="145"/>
      <c r="F37" s="13"/>
      <c r="G37" s="147"/>
      <c r="H37" s="13"/>
      <c r="I37" s="13"/>
    </row>
    <row r="38" spans="2:9">
      <c r="B38" s="11"/>
      <c r="C38" s="145"/>
      <c r="D38" s="145"/>
      <c r="F38" s="13"/>
      <c r="G38" s="147"/>
      <c r="H38" s="13"/>
      <c r="I38" s="13"/>
    </row>
    <row r="39" spans="2:9">
      <c r="B39" s="11"/>
      <c r="C39" s="145"/>
      <c r="D39" s="145"/>
      <c r="F39" s="13"/>
      <c r="G39" s="147"/>
      <c r="H39" s="13"/>
      <c r="I39" s="13"/>
    </row>
    <row r="40" spans="2:9">
      <c r="B40" s="11"/>
      <c r="C40" s="145"/>
      <c r="D40" s="145"/>
      <c r="F40" s="13"/>
      <c r="G40" s="147"/>
      <c r="H40" s="13"/>
      <c r="I40" s="13"/>
    </row>
    <row r="41" spans="2:9">
      <c r="B41" s="11"/>
      <c r="C41" s="145"/>
      <c r="D41" s="145"/>
      <c r="F41" s="13"/>
      <c r="G41" s="147"/>
      <c r="H41" s="13"/>
      <c r="I41" s="13"/>
    </row>
    <row r="42" spans="2:9">
      <c r="B42" s="11"/>
      <c r="C42" s="145"/>
      <c r="D42" s="145"/>
      <c r="F42" s="13"/>
      <c r="G42" s="147"/>
      <c r="H42" s="13"/>
      <c r="I42" s="13"/>
    </row>
    <row r="43" spans="2:9">
      <c r="B43" s="11"/>
      <c r="C43" s="145"/>
      <c r="D43" s="145"/>
      <c r="F43" s="13"/>
      <c r="G43" s="147"/>
      <c r="H43" s="13"/>
      <c r="I43" s="13"/>
    </row>
    <row r="44" spans="2:9">
      <c r="B44" s="11"/>
      <c r="C44" s="145"/>
      <c r="D44" s="145"/>
      <c r="F44" s="13"/>
      <c r="G44" s="147"/>
      <c r="H44" s="13"/>
      <c r="I44" s="13"/>
    </row>
    <row r="45" spans="2:9">
      <c r="B45" s="11"/>
      <c r="C45" s="145"/>
      <c r="D45" s="145"/>
      <c r="F45" s="13"/>
      <c r="G45" s="147"/>
      <c r="H45" s="13"/>
      <c r="I45" s="13"/>
    </row>
    <row r="46" spans="2:9">
      <c r="B46" s="11"/>
      <c r="C46" s="145"/>
      <c r="D46" s="145"/>
      <c r="F46" s="13"/>
      <c r="G46" s="147"/>
      <c r="H46" s="13"/>
      <c r="I46" s="13"/>
    </row>
    <row r="47" spans="2:9">
      <c r="B47" s="11"/>
      <c r="C47" s="145"/>
      <c r="D47" s="145"/>
      <c r="F47" s="13"/>
      <c r="G47" s="147"/>
      <c r="H47" s="13"/>
      <c r="I47" s="13"/>
    </row>
    <row r="48" spans="2:9">
      <c r="B48" s="11"/>
      <c r="C48" s="145"/>
      <c r="D48" s="145"/>
      <c r="F48" s="13"/>
      <c r="G48" s="147"/>
      <c r="H48" s="13"/>
      <c r="I48" s="13"/>
    </row>
    <row r="49" spans="1:10">
      <c r="B49" s="11"/>
      <c r="C49" s="145"/>
      <c r="D49" s="145"/>
      <c r="F49" s="13"/>
      <c r="G49" s="147"/>
      <c r="H49" s="13"/>
      <c r="I49" s="13"/>
    </row>
    <row r="50" spans="1:10">
      <c r="B50" s="11"/>
      <c r="C50" s="145"/>
      <c r="D50" s="145"/>
      <c r="F50" s="13"/>
      <c r="G50" s="147"/>
      <c r="H50" s="13"/>
      <c r="I50" s="13"/>
    </row>
    <row r="51" spans="1:10">
      <c r="B51" s="11"/>
      <c r="C51" s="145"/>
      <c r="D51" s="145"/>
      <c r="F51" s="13"/>
      <c r="G51" s="147"/>
      <c r="H51" s="13"/>
      <c r="I51" s="13"/>
    </row>
    <row r="52" spans="1:10">
      <c r="B52" s="11"/>
      <c r="C52" s="145"/>
      <c r="D52" s="145"/>
      <c r="F52" s="13"/>
      <c r="G52" s="147"/>
      <c r="H52" s="13"/>
      <c r="I52" s="13"/>
    </row>
    <row r="53" spans="1:10">
      <c r="B53" s="11"/>
      <c r="C53" s="145"/>
      <c r="D53" s="145"/>
      <c r="F53" s="13"/>
      <c r="G53" s="147"/>
      <c r="H53" s="13"/>
      <c r="I53" s="13"/>
    </row>
    <row r="54" spans="1:10">
      <c r="B54" s="11"/>
      <c r="C54" s="145"/>
      <c r="D54" s="145"/>
      <c r="F54" s="13"/>
      <c r="G54" s="147"/>
      <c r="H54" s="13"/>
      <c r="I54" s="13"/>
    </row>
    <row r="55" spans="1:10">
      <c r="B55" s="11"/>
      <c r="C55" s="145"/>
      <c r="D55" s="145"/>
      <c r="F55" s="13"/>
      <c r="G55" s="147"/>
      <c r="H55" s="13"/>
      <c r="I55" s="13"/>
    </row>
    <row r="56" spans="1:10">
      <c r="B56" s="11"/>
      <c r="C56" s="145"/>
      <c r="F56" s="13"/>
      <c r="G56" s="147"/>
      <c r="H56" s="13"/>
      <c r="I56" s="13"/>
    </row>
    <row r="58" spans="1:10">
      <c r="G58" s="13"/>
    </row>
    <row r="61" spans="1:10">
      <c r="A61" s="10"/>
      <c r="D61" s="143"/>
    </row>
    <row r="62" spans="1:10">
      <c r="D62" s="143"/>
    </row>
    <row r="63" spans="1:10">
      <c r="B63" s="144"/>
      <c r="C63" s="144"/>
      <c r="D63" s="144"/>
      <c r="F63" s="144"/>
      <c r="G63" s="144"/>
      <c r="H63" s="144"/>
      <c r="I63" s="144"/>
      <c r="J63" s="6" t="s">
        <v>83</v>
      </c>
    </row>
    <row r="64" spans="1:10">
      <c r="B64" s="11"/>
      <c r="C64" s="145"/>
      <c r="D64" s="145"/>
      <c r="F64" s="13"/>
      <c r="G64" s="147"/>
      <c r="H64" s="13"/>
      <c r="I64" s="13"/>
    </row>
    <row r="65" spans="2:9">
      <c r="B65" s="11"/>
      <c r="C65" s="145"/>
      <c r="D65" s="145"/>
      <c r="F65" s="13"/>
      <c r="G65" s="147"/>
      <c r="H65" s="13"/>
      <c r="I65" s="13"/>
    </row>
    <row r="66" spans="2:9">
      <c r="B66" s="11"/>
      <c r="C66" s="145"/>
      <c r="D66" s="145"/>
      <c r="F66" s="13"/>
      <c r="G66" s="147"/>
      <c r="H66" s="13"/>
      <c r="I66" s="13"/>
    </row>
    <row r="67" spans="2:9">
      <c r="B67" s="11"/>
      <c r="C67" s="145"/>
      <c r="D67" s="145"/>
      <c r="F67" s="13"/>
      <c r="G67" s="147"/>
      <c r="H67" s="13"/>
      <c r="I67" s="13"/>
    </row>
    <row r="68" spans="2:9">
      <c r="B68" s="11"/>
      <c r="C68" s="145"/>
      <c r="D68" s="145"/>
      <c r="F68" s="13"/>
      <c r="G68" s="147"/>
      <c r="H68" s="13"/>
      <c r="I68" s="13"/>
    </row>
    <row r="69" spans="2:9">
      <c r="B69" s="11"/>
      <c r="C69" s="145"/>
      <c r="D69" s="145"/>
      <c r="F69" s="13"/>
      <c r="G69" s="147"/>
      <c r="H69" s="13"/>
      <c r="I69" s="13"/>
    </row>
    <row r="70" spans="2:9">
      <c r="B70" s="11"/>
      <c r="C70" s="145"/>
      <c r="D70" s="145"/>
      <c r="F70" s="13"/>
      <c r="G70" s="147"/>
      <c r="H70" s="13"/>
      <c r="I70" s="13"/>
    </row>
    <row r="71" spans="2:9">
      <c r="B71" s="11"/>
      <c r="C71" s="145"/>
      <c r="D71" s="145"/>
      <c r="F71" s="13"/>
      <c r="G71" s="147"/>
      <c r="H71" s="13"/>
      <c r="I71" s="13"/>
    </row>
    <row r="72" spans="2:9">
      <c r="B72" s="11"/>
      <c r="C72" s="145"/>
      <c r="D72" s="145"/>
      <c r="F72" s="13"/>
      <c r="G72" s="147"/>
      <c r="H72" s="13"/>
      <c r="I72" s="13"/>
    </row>
    <row r="73" spans="2:9">
      <c r="B73" s="11"/>
      <c r="C73" s="145"/>
      <c r="D73" s="145"/>
      <c r="F73" s="13"/>
      <c r="G73" s="147"/>
      <c r="H73" s="13"/>
      <c r="I73" s="13"/>
    </row>
    <row r="74" spans="2:9">
      <c r="B74" s="11"/>
      <c r="C74" s="145"/>
      <c r="D74" s="145"/>
      <c r="F74" s="13"/>
      <c r="G74" s="147"/>
      <c r="H74" s="13"/>
      <c r="I74" s="13"/>
    </row>
    <row r="75" spans="2:9">
      <c r="B75" s="11"/>
      <c r="C75" s="145"/>
      <c r="D75" s="145"/>
      <c r="F75" s="13"/>
      <c r="G75" s="147"/>
      <c r="H75" s="13"/>
      <c r="I75" s="13"/>
    </row>
    <row r="76" spans="2:9">
      <c r="B76" s="11"/>
      <c r="C76" s="145"/>
      <c r="D76" s="145"/>
      <c r="F76" s="13"/>
      <c r="G76" s="147"/>
      <c r="H76" s="13"/>
      <c r="I76" s="13"/>
    </row>
    <row r="77" spans="2:9">
      <c r="B77" s="11"/>
      <c r="C77" s="145"/>
      <c r="D77" s="145"/>
      <c r="F77" s="13"/>
      <c r="G77" s="147"/>
      <c r="H77" s="13"/>
      <c r="I77" s="13"/>
    </row>
    <row r="78" spans="2:9">
      <c r="B78" s="11"/>
      <c r="C78" s="145"/>
      <c r="D78" s="145"/>
      <c r="F78" s="13"/>
      <c r="G78" s="147"/>
      <c r="H78" s="13"/>
      <c r="I78" s="13"/>
    </row>
    <row r="79" spans="2:9">
      <c r="B79" s="11"/>
      <c r="C79" s="145"/>
      <c r="D79" s="145"/>
      <c r="F79" s="13"/>
      <c r="G79" s="147"/>
      <c r="H79" s="13"/>
      <c r="I79" s="13"/>
    </row>
    <row r="80" spans="2:9">
      <c r="B80" s="11"/>
      <c r="C80" s="145"/>
      <c r="D80" s="145"/>
      <c r="F80" s="13"/>
      <c r="G80" s="147"/>
      <c r="H80" s="13"/>
      <c r="I80" s="13"/>
    </row>
    <row r="81" spans="1:10">
      <c r="B81" s="11"/>
      <c r="C81" s="145"/>
      <c r="D81" s="145"/>
      <c r="F81" s="13"/>
      <c r="G81" s="147"/>
      <c r="H81" s="13"/>
      <c r="I81" s="13"/>
    </row>
    <row r="82" spans="1:10">
      <c r="B82" s="11"/>
      <c r="C82" s="145"/>
      <c r="D82" s="145"/>
      <c r="F82" s="13"/>
      <c r="G82" s="147"/>
      <c r="H82" s="13"/>
      <c r="I82" s="13"/>
    </row>
    <row r="83" spans="1:10">
      <c r="B83" s="11"/>
      <c r="C83" s="145"/>
      <c r="D83" s="145"/>
      <c r="F83" s="13"/>
      <c r="G83" s="147"/>
      <c r="H83" s="13"/>
      <c r="I83" s="13"/>
    </row>
    <row r="84" spans="1:10">
      <c r="B84" s="11"/>
      <c r="C84" s="145"/>
      <c r="D84" s="145"/>
      <c r="F84" s="13"/>
      <c r="G84" s="147"/>
      <c r="H84" s="13"/>
      <c r="I84" s="13"/>
    </row>
    <row r="85" spans="1:10">
      <c r="B85" s="11"/>
      <c r="C85" s="145"/>
      <c r="D85" s="145"/>
      <c r="F85" s="13"/>
      <c r="G85" s="147"/>
      <c r="H85" s="13"/>
      <c r="I85" s="13"/>
    </row>
    <row r="86" spans="1:10">
      <c r="B86" s="11"/>
      <c r="C86" s="145"/>
      <c r="D86" s="145"/>
      <c r="F86" s="13"/>
      <c r="G86" s="147"/>
      <c r="H86" s="13"/>
      <c r="I86" s="13"/>
    </row>
    <row r="87" spans="1:10">
      <c r="B87" s="11"/>
      <c r="C87" s="145"/>
      <c r="F87" s="13"/>
      <c r="G87" s="147"/>
      <c r="H87" s="13"/>
      <c r="I87" s="13"/>
    </row>
    <row r="89" spans="1:10">
      <c r="G89" s="13"/>
    </row>
    <row r="91" spans="1:10">
      <c r="A91" s="10"/>
      <c r="D91" s="143"/>
    </row>
    <row r="92" spans="1:10">
      <c r="D92" s="143"/>
    </row>
    <row r="93" spans="1:10">
      <c r="B93" s="144"/>
      <c r="C93" s="144"/>
      <c r="D93" s="144"/>
      <c r="F93" s="144"/>
      <c r="G93" s="144"/>
      <c r="H93" s="144"/>
      <c r="I93" s="144"/>
      <c r="J93" s="6" t="s">
        <v>84</v>
      </c>
    </row>
    <row r="94" spans="1:10">
      <c r="B94" s="11"/>
      <c r="C94" s="145"/>
      <c r="D94" s="145"/>
      <c r="F94" s="13"/>
      <c r="G94" s="147"/>
      <c r="H94" s="13"/>
      <c r="I94" s="13"/>
    </row>
    <row r="95" spans="1:10">
      <c r="B95" s="11"/>
      <c r="C95" s="145"/>
      <c r="D95" s="145"/>
      <c r="F95" s="13"/>
      <c r="G95" s="147"/>
      <c r="H95" s="13"/>
      <c r="I95" s="13"/>
    </row>
    <row r="96" spans="1:10">
      <c r="B96" s="11"/>
      <c r="C96" s="145"/>
      <c r="D96" s="145"/>
      <c r="F96" s="13"/>
      <c r="G96" s="147"/>
      <c r="H96" s="13"/>
      <c r="I96" s="13"/>
    </row>
    <row r="97" spans="2:9">
      <c r="B97" s="11"/>
      <c r="C97" s="145"/>
      <c r="D97" s="145"/>
      <c r="F97" s="13"/>
      <c r="G97" s="147"/>
      <c r="H97" s="13"/>
      <c r="I97" s="13"/>
    </row>
    <row r="98" spans="2:9">
      <c r="B98" s="11"/>
      <c r="C98" s="145"/>
      <c r="D98" s="145"/>
      <c r="F98" s="13"/>
      <c r="G98" s="147"/>
      <c r="H98" s="13"/>
      <c r="I98" s="13"/>
    </row>
    <row r="99" spans="2:9">
      <c r="B99" s="11"/>
      <c r="C99" s="145"/>
      <c r="D99" s="145"/>
      <c r="F99" s="13"/>
      <c r="G99" s="147"/>
      <c r="H99" s="13"/>
      <c r="I99" s="13"/>
    </row>
    <row r="100" spans="2:9">
      <c r="B100" s="11"/>
      <c r="C100" s="145"/>
      <c r="D100" s="145"/>
      <c r="F100" s="13"/>
      <c r="G100" s="147"/>
      <c r="H100" s="13"/>
      <c r="I100" s="13"/>
    </row>
    <row r="101" spans="2:9">
      <c r="B101" s="11"/>
      <c r="C101" s="145"/>
      <c r="D101" s="145"/>
      <c r="F101" s="13"/>
      <c r="G101" s="147"/>
      <c r="H101" s="13"/>
      <c r="I101" s="13"/>
    </row>
    <row r="102" spans="2:9">
      <c r="B102" s="11"/>
      <c r="C102" s="145"/>
      <c r="D102" s="145"/>
      <c r="F102" s="13"/>
      <c r="G102" s="147"/>
      <c r="H102" s="13"/>
      <c r="I102" s="13"/>
    </row>
    <row r="103" spans="2:9">
      <c r="B103" s="11"/>
      <c r="C103" s="145"/>
      <c r="D103" s="145"/>
      <c r="F103" s="13"/>
      <c r="G103" s="147"/>
      <c r="H103" s="13"/>
      <c r="I103" s="13"/>
    </row>
    <row r="104" spans="2:9">
      <c r="B104" s="11"/>
      <c r="C104" s="145"/>
      <c r="D104" s="145"/>
      <c r="F104" s="13"/>
      <c r="G104" s="147"/>
      <c r="H104" s="13"/>
      <c r="I104" s="13"/>
    </row>
    <row r="105" spans="2:9">
      <c r="B105" s="11"/>
      <c r="C105" s="145"/>
      <c r="D105" s="145"/>
      <c r="F105" s="13"/>
      <c r="G105" s="147"/>
      <c r="H105" s="13"/>
      <c r="I105" s="13"/>
    </row>
    <row r="106" spans="2:9">
      <c r="B106" s="11"/>
      <c r="C106" s="145"/>
      <c r="D106" s="145"/>
      <c r="F106" s="13"/>
      <c r="G106" s="147"/>
      <c r="H106" s="13"/>
      <c r="I106" s="13"/>
    </row>
    <row r="107" spans="2:9">
      <c r="B107" s="11"/>
      <c r="C107" s="145"/>
      <c r="D107" s="145"/>
      <c r="F107" s="13"/>
      <c r="G107" s="147"/>
      <c r="H107" s="13"/>
      <c r="I107" s="13"/>
    </row>
    <row r="108" spans="2:9">
      <c r="B108" s="11"/>
      <c r="C108" s="145"/>
      <c r="D108" s="145"/>
      <c r="F108" s="13"/>
      <c r="G108" s="147"/>
      <c r="H108" s="13"/>
      <c r="I108" s="13"/>
    </row>
    <row r="109" spans="2:9">
      <c r="B109" s="11"/>
      <c r="C109" s="145"/>
      <c r="D109" s="145"/>
      <c r="F109" s="13"/>
      <c r="G109" s="147"/>
      <c r="H109" s="13"/>
      <c r="I109" s="13"/>
    </row>
    <row r="110" spans="2:9">
      <c r="B110" s="11"/>
      <c r="C110" s="145"/>
      <c r="D110" s="145"/>
      <c r="F110" s="13"/>
      <c r="G110" s="147"/>
      <c r="H110" s="13"/>
      <c r="I110" s="13"/>
    </row>
    <row r="111" spans="2:9">
      <c r="B111" s="11"/>
      <c r="C111" s="145"/>
      <c r="D111" s="145"/>
      <c r="F111" s="13"/>
      <c r="G111" s="147"/>
      <c r="H111" s="13"/>
      <c r="I111" s="13"/>
    </row>
    <row r="112" spans="2:9">
      <c r="B112" s="11"/>
      <c r="C112" s="145"/>
      <c r="D112" s="145"/>
      <c r="F112" s="13"/>
      <c r="G112" s="147"/>
      <c r="H112" s="13"/>
      <c r="I112" s="13"/>
    </row>
    <row r="113" spans="2:9">
      <c r="B113" s="11"/>
      <c r="C113" s="145"/>
      <c r="D113" s="145"/>
      <c r="F113" s="13"/>
      <c r="G113" s="147"/>
      <c r="H113" s="13"/>
      <c r="I113" s="13"/>
    </row>
    <row r="114" spans="2:9">
      <c r="B114" s="11"/>
      <c r="C114" s="145"/>
      <c r="D114" s="145"/>
      <c r="F114" s="13"/>
      <c r="G114" s="147"/>
      <c r="H114" s="13"/>
      <c r="I114" s="13"/>
    </row>
    <row r="115" spans="2:9">
      <c r="B115" s="11"/>
      <c r="C115" s="145"/>
      <c r="D115" s="145"/>
      <c r="F115" s="13"/>
      <c r="G115" s="147"/>
      <c r="H115" s="13"/>
      <c r="I115" s="13"/>
    </row>
    <row r="116" spans="2:9">
      <c r="B116" s="11"/>
      <c r="C116" s="145"/>
      <c r="D116" s="145"/>
      <c r="F116" s="13"/>
      <c r="G116" s="147"/>
      <c r="H116" s="13"/>
      <c r="I116" s="13"/>
    </row>
    <row r="117" spans="2:9">
      <c r="B117" s="11"/>
      <c r="C117" s="145"/>
      <c r="F117" s="13"/>
      <c r="G117" s="147"/>
    </row>
    <row r="119" spans="2:9">
      <c r="G119" s="13"/>
    </row>
    <row r="1048575" spans="6:7">
      <c r="F1048575" s="13"/>
      <c r="G1048575" s="147"/>
    </row>
  </sheetData>
  <hyperlinks>
    <hyperlink ref="J1" location="INDICE!A1" display="Índice (volver)" xr:uid="{B8D72BC1-4E8A-48BC-817E-68C6B6616812}"/>
  </hyperlinks>
  <pageMargins left="0.7" right="0.7" top="0.75" bottom="0.75" header="0.3" footer="0.3"/>
  <pageSetup paperSize="9" scale="58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3ADF7-05AB-470E-A903-24DC794EBC70}">
  <dimension ref="A1:N19"/>
  <sheetViews>
    <sheetView showGridLines="0" zoomScaleNormal="100" workbookViewId="0">
      <selection activeCell="N1" sqref="N1"/>
    </sheetView>
  </sheetViews>
  <sheetFormatPr baseColWidth="10" defaultColWidth="11.140625" defaultRowHeight="13.5"/>
  <cols>
    <col min="1" max="2" width="11.140625" style="6"/>
    <col min="3" max="4" width="11.28515625" style="6" customWidth="1"/>
    <col min="5" max="16384" width="11.140625" style="6"/>
  </cols>
  <sheetData>
    <row r="1" spans="1:14">
      <c r="A1" s="10" t="s">
        <v>1459</v>
      </c>
      <c r="N1" s="500" t="s">
        <v>1634</v>
      </c>
    </row>
    <row r="2" spans="1:14">
      <c r="A2" s="6" t="s">
        <v>1450</v>
      </c>
      <c r="E2" s="6" t="s">
        <v>1451</v>
      </c>
    </row>
    <row r="3" spans="1:14">
      <c r="B3" s="6" t="s">
        <v>1453</v>
      </c>
      <c r="C3" s="6" t="s">
        <v>1460</v>
      </c>
      <c r="F3" s="6" t="s">
        <v>1453</v>
      </c>
      <c r="G3" s="6" t="s">
        <v>1460</v>
      </c>
    </row>
    <row r="4" spans="1:14">
      <c r="A4" s="6" t="s">
        <v>1454</v>
      </c>
      <c r="B4" s="6" t="s">
        <v>1461</v>
      </c>
      <c r="C4" s="475">
        <v>2.6800000000000001E-2</v>
      </c>
      <c r="D4" s="475"/>
      <c r="E4" s="6" t="s">
        <v>1454</v>
      </c>
      <c r="F4" s="6" t="s">
        <v>1461</v>
      </c>
      <c r="G4" s="475">
        <v>4.1200000000000001E-2</v>
      </c>
    </row>
    <row r="5" spans="1:14">
      <c r="A5" s="6" t="s">
        <v>1454</v>
      </c>
      <c r="B5" s="6" t="s">
        <v>1461</v>
      </c>
      <c r="C5" s="475">
        <v>1.49E-2</v>
      </c>
      <c r="D5" s="475"/>
      <c r="E5" s="6" t="s">
        <v>1454</v>
      </c>
      <c r="F5" s="6" t="s">
        <v>1461</v>
      </c>
      <c r="G5" s="475">
        <v>3.0300000000000001E-2</v>
      </c>
    </row>
    <row r="6" spans="1:14">
      <c r="A6" s="6" t="s">
        <v>1454</v>
      </c>
      <c r="B6" s="6" t="s">
        <v>1461</v>
      </c>
      <c r="C6" s="475">
        <v>3.85E-2</v>
      </c>
      <c r="D6" s="475"/>
      <c r="E6" s="6" t="s">
        <v>1454</v>
      </c>
      <c r="F6" s="6" t="s">
        <v>1461</v>
      </c>
      <c r="G6" s="475">
        <v>5.1999999999999998E-2</v>
      </c>
    </row>
    <row r="7" spans="1:14">
      <c r="A7" s="6" t="s">
        <v>1455</v>
      </c>
      <c r="B7" s="6" t="s">
        <v>1462</v>
      </c>
      <c r="C7" s="475">
        <v>6.7100000000000007E-2</v>
      </c>
      <c r="D7" s="475"/>
      <c r="E7" s="6" t="s">
        <v>1455</v>
      </c>
      <c r="F7" s="6" t="s">
        <v>1462</v>
      </c>
      <c r="G7" s="475">
        <v>6.8000000000000005E-2</v>
      </c>
    </row>
    <row r="8" spans="1:14">
      <c r="A8" s="6" t="s">
        <v>1455</v>
      </c>
      <c r="B8" s="6" t="s">
        <v>1462</v>
      </c>
      <c r="C8" s="475">
        <v>5.5599999999999997E-2</v>
      </c>
      <c r="D8" s="475"/>
      <c r="E8" s="6" t="s">
        <v>1455</v>
      </c>
      <c r="F8" s="6" t="s">
        <v>1462</v>
      </c>
      <c r="G8" s="475">
        <v>5.8000000000000003E-2</v>
      </c>
    </row>
    <row r="9" spans="1:14">
      <c r="A9" s="6" t="s">
        <v>1455</v>
      </c>
      <c r="B9" s="6" t="s">
        <v>1462</v>
      </c>
      <c r="C9" s="475">
        <v>7.7600000000000002E-2</v>
      </c>
      <c r="D9" s="475"/>
      <c r="E9" s="6" t="s">
        <v>1455</v>
      </c>
      <c r="F9" s="6" t="s">
        <v>1462</v>
      </c>
      <c r="G9" s="475">
        <v>7.8399999999999997E-2</v>
      </c>
    </row>
    <row r="10" spans="1:14">
      <c r="A10" s="6" t="s">
        <v>1456</v>
      </c>
      <c r="B10" s="6" t="s">
        <v>1463</v>
      </c>
      <c r="C10" s="475">
        <v>9.3100000000000002E-2</v>
      </c>
      <c r="D10" s="475"/>
      <c r="E10" s="6" t="s">
        <v>1456</v>
      </c>
      <c r="F10" s="6" t="s">
        <v>1463</v>
      </c>
      <c r="G10" s="475">
        <v>0.10390000000000001</v>
      </c>
    </row>
    <row r="11" spans="1:14">
      <c r="A11" s="6" t="s">
        <v>1456</v>
      </c>
      <c r="B11" s="6" t="s">
        <v>1463</v>
      </c>
      <c r="C11" s="475">
        <v>8.3400000000000002E-2</v>
      </c>
      <c r="D11" s="475"/>
      <c r="E11" s="6" t="s">
        <v>1456</v>
      </c>
      <c r="F11" s="6" t="s">
        <v>1463</v>
      </c>
      <c r="G11" s="475">
        <v>9.5000000000000001E-2</v>
      </c>
    </row>
    <row r="12" spans="1:14">
      <c r="A12" s="6" t="s">
        <v>1456</v>
      </c>
      <c r="B12" s="6" t="s">
        <v>1463</v>
      </c>
      <c r="C12" s="475">
        <v>0.1028</v>
      </c>
      <c r="D12" s="475"/>
      <c r="E12" s="6" t="s">
        <v>1456</v>
      </c>
      <c r="F12" s="6" t="s">
        <v>1463</v>
      </c>
      <c r="G12" s="475">
        <v>0.11269999999999999</v>
      </c>
    </row>
    <row r="13" spans="1:14">
      <c r="A13" s="6" t="s">
        <v>1457</v>
      </c>
      <c r="B13" s="6" t="s">
        <v>1464</v>
      </c>
      <c r="C13" s="475">
        <v>0.1258</v>
      </c>
      <c r="D13" s="475"/>
      <c r="E13" s="6" t="s">
        <v>1457</v>
      </c>
      <c r="F13" s="6" t="s">
        <v>1464</v>
      </c>
      <c r="G13" s="475">
        <v>0.1118</v>
      </c>
    </row>
    <row r="14" spans="1:14">
      <c r="A14" s="6" t="s">
        <v>1457</v>
      </c>
      <c r="B14" s="6" t="s">
        <v>1464</v>
      </c>
      <c r="C14" s="475">
        <v>0.1158</v>
      </c>
      <c r="D14" s="475"/>
      <c r="E14" s="6" t="s">
        <v>1457</v>
      </c>
      <c r="F14" s="6" t="s">
        <v>1464</v>
      </c>
      <c r="G14" s="475">
        <v>0.1031</v>
      </c>
    </row>
    <row r="15" spans="1:14">
      <c r="A15" s="6" t="s">
        <v>1457</v>
      </c>
      <c r="B15" s="6" t="s">
        <v>1464</v>
      </c>
      <c r="C15" s="475">
        <v>0.13589999999999999</v>
      </c>
      <c r="D15" s="475"/>
      <c r="E15" s="6" t="s">
        <v>1457</v>
      </c>
      <c r="F15" s="6" t="s">
        <v>1464</v>
      </c>
      <c r="G15" s="475">
        <v>0.1205</v>
      </c>
    </row>
    <row r="16" spans="1:14">
      <c r="A16" s="6" t="s">
        <v>1458</v>
      </c>
      <c r="B16" s="6" t="s">
        <v>1465</v>
      </c>
      <c r="C16" s="475">
        <v>0.16259999999999999</v>
      </c>
      <c r="D16" s="475"/>
      <c r="E16" s="6" t="s">
        <v>1458</v>
      </c>
      <c r="F16" s="6" t="s">
        <v>1465</v>
      </c>
      <c r="G16" s="475">
        <v>0.18937570000000001</v>
      </c>
    </row>
    <row r="17" spans="1:7">
      <c r="A17" s="6" t="s">
        <v>1458</v>
      </c>
      <c r="B17" s="6" t="s">
        <v>1465</v>
      </c>
      <c r="C17" s="475">
        <v>0.1522</v>
      </c>
      <c r="D17" s="475"/>
      <c r="E17" s="6" t="s">
        <v>1458</v>
      </c>
      <c r="F17" s="6" t="s">
        <v>1465</v>
      </c>
      <c r="G17" s="475">
        <v>0.1802</v>
      </c>
    </row>
    <row r="18" spans="1:7">
      <c r="A18" s="6" t="s">
        <v>1458</v>
      </c>
      <c r="B18" s="6" t="s">
        <v>1465</v>
      </c>
      <c r="C18" s="475">
        <v>0.1729</v>
      </c>
      <c r="D18" s="475"/>
      <c r="E18" s="6" t="s">
        <v>1458</v>
      </c>
      <c r="F18" s="6" t="s">
        <v>1465</v>
      </c>
      <c r="G18" s="475">
        <v>0.19869999999999999</v>
      </c>
    </row>
    <row r="19" spans="1:7">
      <c r="A19" s="6" t="s">
        <v>673</v>
      </c>
    </row>
  </sheetData>
  <hyperlinks>
    <hyperlink ref="N1" location="INDICE!A1" display="Índice (volver)" xr:uid="{C4F73175-A32B-40C5-87F9-058C0CAF0707}"/>
  </hyperlinks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4B383-7AED-42BF-BF97-60B5DCBC9606}">
  <dimension ref="B1:P3"/>
  <sheetViews>
    <sheetView showGridLines="0" zoomScale="98" zoomScaleNormal="98" workbookViewId="0">
      <selection activeCell="P1" sqref="P1"/>
    </sheetView>
  </sheetViews>
  <sheetFormatPr baseColWidth="10" defaultRowHeight="15"/>
  <sheetData>
    <row r="1" spans="2:16">
      <c r="B1" s="519" t="s">
        <v>1346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00" t="s">
        <v>1634</v>
      </c>
    </row>
    <row r="3" spans="2:16">
      <c r="E3" t="s">
        <v>1450</v>
      </c>
      <c r="L3" t="s">
        <v>1451</v>
      </c>
    </row>
  </sheetData>
  <mergeCells count="1">
    <mergeCell ref="B1:O1"/>
  </mergeCells>
  <hyperlinks>
    <hyperlink ref="P1" location="INDICE!A1" display="Índice (volver)" xr:uid="{BE636835-00A1-4873-9E53-4F1F31553443}"/>
  </hyperlinks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028A9-6ABC-46B0-988F-48BBA93A4840}">
  <dimension ref="A1:AB211"/>
  <sheetViews>
    <sheetView showGridLines="0" zoomScaleNormal="100" workbookViewId="0">
      <selection activeCell="G1" sqref="G1"/>
    </sheetView>
  </sheetViews>
  <sheetFormatPr baseColWidth="10" defaultColWidth="11.140625" defaultRowHeight="13.5"/>
  <cols>
    <col min="1" max="2" width="10.5703125" style="6" bestFit="1" customWidth="1"/>
    <col min="3" max="3" width="14.28515625" style="6" bestFit="1" customWidth="1"/>
    <col min="4" max="4" width="26.7109375" style="6" bestFit="1" customWidth="1"/>
    <col min="5" max="5" width="17.28515625" style="6" bestFit="1" customWidth="1"/>
    <col min="6" max="6" width="13.28515625" style="6" bestFit="1" customWidth="1"/>
    <col min="7" max="7" width="24.7109375" style="6" bestFit="1" customWidth="1"/>
    <col min="8" max="8" width="11.140625" style="6"/>
    <col min="9" max="9" width="10.5703125" style="6" bestFit="1" customWidth="1"/>
    <col min="10" max="10" width="14.28515625" style="6" bestFit="1" customWidth="1"/>
    <col min="11" max="11" width="26.7109375" style="6" bestFit="1" customWidth="1"/>
    <col min="12" max="12" width="17.28515625" style="6" bestFit="1" customWidth="1"/>
    <col min="13" max="13" width="13.28515625" style="6" bestFit="1" customWidth="1"/>
    <col min="14" max="14" width="24.7109375" style="6" bestFit="1" customWidth="1"/>
    <col min="15" max="17" width="11.140625" style="6"/>
    <col min="18" max="18" width="5.42578125" style="6" bestFit="1" customWidth="1"/>
    <col min="19" max="19" width="10.5703125" style="6" bestFit="1" customWidth="1"/>
    <col min="20" max="20" width="11.140625" style="6"/>
    <col min="21" max="21" width="6.5703125" style="6" bestFit="1" customWidth="1"/>
    <col min="22" max="22" width="10.5703125" style="6" bestFit="1" customWidth="1"/>
    <col min="23" max="23" width="11.140625" style="6"/>
    <col min="24" max="24" width="5.42578125" style="6" bestFit="1" customWidth="1"/>
    <col min="25" max="25" width="10.5703125" style="6" bestFit="1" customWidth="1"/>
    <col min="26" max="26" width="11.140625" style="6"/>
    <col min="27" max="27" width="6.5703125" style="6" bestFit="1" customWidth="1"/>
    <col min="28" max="28" width="10.5703125" style="6" bestFit="1" customWidth="1"/>
    <col min="29" max="16384" width="11.140625" style="6"/>
  </cols>
  <sheetData>
    <row r="1" spans="1:28">
      <c r="A1" s="10" t="s">
        <v>1466</v>
      </c>
      <c r="G1" s="500" t="s">
        <v>1634</v>
      </c>
    </row>
    <row r="2" spans="1:28" s="10" customFormat="1" ht="12.75">
      <c r="B2" s="547" t="s">
        <v>1467</v>
      </c>
      <c r="C2" s="547"/>
      <c r="D2" s="547"/>
      <c r="E2" s="547"/>
      <c r="F2" s="547"/>
      <c r="G2" s="547"/>
      <c r="I2" s="547" t="s">
        <v>1468</v>
      </c>
      <c r="J2" s="547"/>
      <c r="K2" s="547"/>
      <c r="L2" s="547"/>
      <c r="M2" s="547"/>
      <c r="N2" s="547"/>
      <c r="R2" s="547" t="s">
        <v>1467</v>
      </c>
      <c r="S2" s="547"/>
      <c r="T2" s="547"/>
      <c r="U2" s="547"/>
      <c r="V2" s="547"/>
      <c r="X2" s="547" t="s">
        <v>1469</v>
      </c>
      <c r="Y2" s="547"/>
      <c r="Z2" s="547"/>
      <c r="AA2" s="547"/>
      <c r="AB2" s="547"/>
    </row>
    <row r="3" spans="1:28" s="10" customFormat="1" ht="12.75">
      <c r="A3" s="10" t="s">
        <v>1470</v>
      </c>
      <c r="B3" s="10" t="s">
        <v>1470</v>
      </c>
      <c r="C3" s="10" t="s">
        <v>1471</v>
      </c>
      <c r="D3" s="10" t="s">
        <v>1472</v>
      </c>
      <c r="E3" s="10" t="s">
        <v>1473</v>
      </c>
      <c r="F3" s="10" t="s">
        <v>1474</v>
      </c>
      <c r="G3" s="10" t="s">
        <v>1475</v>
      </c>
      <c r="I3" s="10" t="s">
        <v>1470</v>
      </c>
      <c r="J3" s="10" t="s">
        <v>1471</v>
      </c>
      <c r="K3" s="10" t="s">
        <v>1472</v>
      </c>
      <c r="L3" s="10" t="s">
        <v>1473</v>
      </c>
      <c r="M3" s="10" t="s">
        <v>1474</v>
      </c>
      <c r="N3" s="10" t="s">
        <v>1475</v>
      </c>
      <c r="R3" s="10" t="s">
        <v>1476</v>
      </c>
      <c r="S3" s="10" t="s">
        <v>9</v>
      </c>
      <c r="U3" s="10" t="s">
        <v>1453</v>
      </c>
      <c r="V3" s="10" t="s">
        <v>9</v>
      </c>
      <c r="X3" s="10" t="s">
        <v>1476</v>
      </c>
      <c r="Y3" s="10" t="s">
        <v>9</v>
      </c>
      <c r="AA3" s="10" t="s">
        <v>1453</v>
      </c>
      <c r="AB3" s="10" t="s">
        <v>9</v>
      </c>
    </row>
    <row r="4" spans="1:28">
      <c r="A4" s="6">
        <v>1</v>
      </c>
      <c r="B4" s="6">
        <v>1</v>
      </c>
      <c r="C4" s="6">
        <v>21464</v>
      </c>
      <c r="D4" s="6">
        <f>+C4</f>
        <v>21464</v>
      </c>
      <c r="E4" s="465">
        <v>893580.2</v>
      </c>
      <c r="F4" s="476">
        <f>E4/$E$104</f>
        <v>4.7046847439359517E-3</v>
      </c>
      <c r="G4" s="477">
        <f>+F4</f>
        <v>4.7046847439359517E-3</v>
      </c>
      <c r="I4" s="6">
        <v>1</v>
      </c>
      <c r="J4" s="6">
        <v>21464</v>
      </c>
      <c r="K4" s="6">
        <f>+J4</f>
        <v>21464</v>
      </c>
      <c r="L4" s="465">
        <v>1317296</v>
      </c>
      <c r="M4" s="476">
        <f>L4/$L$104</f>
        <v>6.258796045214554E-3</v>
      </c>
      <c r="N4" s="477">
        <f>+M4</f>
        <v>6.258796045214554E-3</v>
      </c>
      <c r="R4" s="6">
        <v>1</v>
      </c>
      <c r="S4" s="477">
        <f>+SUM(F4:F13)</f>
        <v>3.9299450980398096E-2</v>
      </c>
      <c r="U4" s="6" t="s">
        <v>1461</v>
      </c>
      <c r="V4" s="478">
        <f>+S4+S5</f>
        <v>8.5147648124737338E-2</v>
      </c>
      <c r="W4" s="477"/>
      <c r="X4" s="6">
        <v>1</v>
      </c>
      <c r="Y4" s="477">
        <f>+SUM(M4:M13)</f>
        <v>4.440103125240779E-2</v>
      </c>
      <c r="AA4" s="6" t="s">
        <v>1461</v>
      </c>
      <c r="AB4" s="478">
        <f>+Y4+Y5</f>
        <v>8.5098757321465435E-2</v>
      </c>
    </row>
    <row r="5" spans="1:28">
      <c r="B5" s="6">
        <v>2</v>
      </c>
      <c r="C5" s="6">
        <v>21464</v>
      </c>
      <c r="D5" s="6">
        <f>+D4+C5</f>
        <v>42928</v>
      </c>
      <c r="E5" s="465">
        <v>544339.19999999995</v>
      </c>
      <c r="F5" s="476">
        <f t="shared" ref="F5:F68" si="0">E5/$E$104</f>
        <v>2.8659367449796907E-3</v>
      </c>
      <c r="G5" s="477">
        <f>+F5+G4</f>
        <v>7.5706214889156419E-3</v>
      </c>
      <c r="I5" s="6">
        <v>2</v>
      </c>
      <c r="J5" s="6">
        <v>21464</v>
      </c>
      <c r="K5" s="6">
        <f>+J5+K4</f>
        <v>42928</v>
      </c>
      <c r="L5" s="465">
        <v>748828.4</v>
      </c>
      <c r="M5" s="476">
        <f t="shared" ref="M5:M68" si="1">L5/$L$104</f>
        <v>3.5578671980058714E-3</v>
      </c>
      <c r="N5" s="477">
        <f>+N4+M5</f>
        <v>9.8166632432204262E-3</v>
      </c>
      <c r="R5" s="6">
        <v>2</v>
      </c>
      <c r="S5" s="477">
        <f>+SUM(F14:F23)</f>
        <v>4.5848197144339242E-2</v>
      </c>
      <c r="U5" s="6" t="s">
        <v>1462</v>
      </c>
      <c r="V5" s="478">
        <f>+S6+S7</f>
        <v>0.11170450455304481</v>
      </c>
      <c r="W5" s="477"/>
      <c r="X5" s="6">
        <v>2</v>
      </c>
      <c r="Y5" s="477">
        <f>+SUM(M14:M23)</f>
        <v>4.0697726069057652E-2</v>
      </c>
      <c r="AA5" s="6" t="s">
        <v>1462</v>
      </c>
      <c r="AB5" s="478">
        <f>+Y6+Y7</f>
        <v>9.1058406428680044E-2</v>
      </c>
    </row>
    <row r="6" spans="1:28">
      <c r="B6" s="6">
        <v>3</v>
      </c>
      <c r="C6" s="6">
        <v>21464</v>
      </c>
      <c r="D6" s="6">
        <f t="shared" ref="D6:D69" si="2">+D5+C6</f>
        <v>64392</v>
      </c>
      <c r="E6" s="465">
        <v>518761.2</v>
      </c>
      <c r="F6" s="476">
        <f t="shared" si="0"/>
        <v>2.7312690046018334E-3</v>
      </c>
      <c r="G6" s="477">
        <f t="shared" ref="G6:G69" si="3">+F6+G5</f>
        <v>1.0301890493517474E-2</v>
      </c>
      <c r="I6" s="6">
        <v>3</v>
      </c>
      <c r="J6" s="6">
        <v>21464</v>
      </c>
      <c r="K6" s="6">
        <f t="shared" ref="K6:K69" si="4">+J6+K5</f>
        <v>64392</v>
      </c>
      <c r="L6" s="465">
        <v>736727.1</v>
      </c>
      <c r="M6" s="476">
        <f t="shared" si="1"/>
        <v>3.5003709567799392E-3</v>
      </c>
      <c r="N6" s="477">
        <f t="shared" ref="N6:N69" si="5">+N5+M6</f>
        <v>1.3317034200000365E-2</v>
      </c>
      <c r="R6" s="6">
        <v>3</v>
      </c>
      <c r="S6" s="477">
        <f>+SUM(F24:F33)</f>
        <v>5.0112451301353583E-2</v>
      </c>
      <c r="U6" s="6" t="s">
        <v>1463</v>
      </c>
      <c r="V6" s="478">
        <f>+S8+S9</f>
        <v>0.15427995549522336</v>
      </c>
      <c r="W6" s="477"/>
      <c r="X6" s="6">
        <v>3</v>
      </c>
      <c r="Y6" s="477">
        <f>+SUM(M24:M33)</f>
        <v>4.06402659372938E-2</v>
      </c>
      <c r="AA6" s="6" t="s">
        <v>1463</v>
      </c>
      <c r="AB6" s="478">
        <f>+Y8+Y9</f>
        <v>0.12708209664562775</v>
      </c>
    </row>
    <row r="7" spans="1:28">
      <c r="B7" s="6">
        <v>4</v>
      </c>
      <c r="C7" s="6">
        <v>21464</v>
      </c>
      <c r="D7" s="6">
        <f t="shared" si="2"/>
        <v>85856</v>
      </c>
      <c r="E7" s="465">
        <v>501374.3</v>
      </c>
      <c r="F7" s="476">
        <f t="shared" si="0"/>
        <v>2.6397272681417598E-3</v>
      </c>
      <c r="G7" s="477">
        <f t="shared" si="3"/>
        <v>1.2941617761659235E-2</v>
      </c>
      <c r="I7" s="6">
        <v>4</v>
      </c>
      <c r="J7" s="6">
        <v>21464</v>
      </c>
      <c r="K7" s="6">
        <f t="shared" si="4"/>
        <v>85856</v>
      </c>
      <c r="L7" s="465">
        <v>701192.8</v>
      </c>
      <c r="M7" s="476">
        <f t="shared" si="1"/>
        <v>3.3315387912609771E-3</v>
      </c>
      <c r="N7" s="477">
        <f t="shared" si="5"/>
        <v>1.6648572991261344E-2</v>
      </c>
      <c r="R7" s="6">
        <v>4</v>
      </c>
      <c r="S7" s="477">
        <f>+SUM(F34:F43)</f>
        <v>6.1592053251691224E-2</v>
      </c>
      <c r="U7" s="6" t="s">
        <v>1464</v>
      </c>
      <c r="V7" s="478">
        <f>+S10+S11</f>
        <v>0.22069369615958417</v>
      </c>
      <c r="W7" s="477"/>
      <c r="X7" s="6">
        <v>4</v>
      </c>
      <c r="Y7" s="477">
        <f>+SUM(M34:M43)</f>
        <v>5.0418140491386244E-2</v>
      </c>
      <c r="AA7" s="6" t="s">
        <v>1464</v>
      </c>
      <c r="AB7" s="478">
        <f>+Y10+Y11</f>
        <v>0.19863249210034961</v>
      </c>
    </row>
    <row r="8" spans="1:28">
      <c r="B8" s="6">
        <v>5</v>
      </c>
      <c r="C8" s="6">
        <v>21464</v>
      </c>
      <c r="D8" s="6">
        <f t="shared" si="2"/>
        <v>107320</v>
      </c>
      <c r="E8" s="465">
        <v>786463.8</v>
      </c>
      <c r="F8" s="476">
        <f t="shared" si="0"/>
        <v>4.1407186971218653E-3</v>
      </c>
      <c r="G8" s="477">
        <f t="shared" si="3"/>
        <v>1.70823364587811E-2</v>
      </c>
      <c r="I8" s="6">
        <v>5</v>
      </c>
      <c r="J8" s="6">
        <v>21464</v>
      </c>
      <c r="K8" s="6">
        <f t="shared" si="4"/>
        <v>107320</v>
      </c>
      <c r="L8" s="465">
        <v>1010468</v>
      </c>
      <c r="M8" s="476">
        <f t="shared" si="1"/>
        <v>4.8009810416306279E-3</v>
      </c>
      <c r="N8" s="477">
        <f t="shared" si="5"/>
        <v>2.1449554032891973E-2</v>
      </c>
      <c r="R8" s="6">
        <v>5</v>
      </c>
      <c r="S8" s="477">
        <f>+SUM(F44:F53)</f>
        <v>7.0904508087743942E-2</v>
      </c>
      <c r="U8" s="6" t="s">
        <v>1465</v>
      </c>
      <c r="V8" s="478">
        <f>+S12+S13</f>
        <v>0.42817419566741044</v>
      </c>
      <c r="W8" s="477"/>
      <c r="X8" s="6">
        <v>5</v>
      </c>
      <c r="Y8" s="477">
        <f>+SUM(M44:M53)</f>
        <v>5.82145914613139E-2</v>
      </c>
      <c r="AA8" s="6" t="s">
        <v>1465</v>
      </c>
      <c r="AB8" s="478">
        <f>+Y12+Y13</f>
        <v>0.49812824750387713</v>
      </c>
    </row>
    <row r="9" spans="1:28">
      <c r="B9" s="6">
        <v>6</v>
      </c>
      <c r="C9" s="6">
        <v>21467</v>
      </c>
      <c r="D9" s="6">
        <f t="shared" si="2"/>
        <v>128787</v>
      </c>
      <c r="E9" s="465">
        <v>916243.7</v>
      </c>
      <c r="F9" s="476">
        <f t="shared" si="0"/>
        <v>4.824007690767353E-3</v>
      </c>
      <c r="G9" s="477">
        <f t="shared" si="3"/>
        <v>2.1906344149548451E-2</v>
      </c>
      <c r="I9" s="6">
        <v>6</v>
      </c>
      <c r="J9" s="6">
        <v>21467</v>
      </c>
      <c r="K9" s="6">
        <f t="shared" si="4"/>
        <v>128787</v>
      </c>
      <c r="L9" s="465">
        <v>1162097</v>
      </c>
      <c r="M9" s="476">
        <f t="shared" si="1"/>
        <v>5.5214075710817443E-3</v>
      </c>
      <c r="N9" s="477">
        <f t="shared" si="5"/>
        <v>2.6970961603973716E-2</v>
      </c>
      <c r="R9" s="6">
        <v>6</v>
      </c>
      <c r="S9" s="477">
        <f>+SUM(F54:F63)</f>
        <v>8.3375447407479417E-2</v>
      </c>
      <c r="V9" s="477"/>
      <c r="W9" s="477"/>
      <c r="X9" s="6">
        <v>6</v>
      </c>
      <c r="Y9" s="477">
        <f>+SUM(M54:M63)</f>
        <v>6.8867505184313865E-2</v>
      </c>
    </row>
    <row r="10" spans="1:28">
      <c r="B10" s="6">
        <v>7</v>
      </c>
      <c r="C10" s="6">
        <v>21463</v>
      </c>
      <c r="D10" s="6">
        <f t="shared" si="2"/>
        <v>150250</v>
      </c>
      <c r="E10" s="465">
        <v>883864.3</v>
      </c>
      <c r="F10" s="476">
        <f t="shared" si="0"/>
        <v>4.6535306936295474E-3</v>
      </c>
      <c r="G10" s="477">
        <f t="shared" si="3"/>
        <v>2.6559874843177997E-2</v>
      </c>
      <c r="I10" s="6">
        <v>7</v>
      </c>
      <c r="J10" s="6">
        <v>21463</v>
      </c>
      <c r="K10" s="6">
        <f t="shared" si="4"/>
        <v>150250</v>
      </c>
      <c r="L10" s="465">
        <v>1056867</v>
      </c>
      <c r="M10" s="476">
        <f t="shared" si="1"/>
        <v>5.0214340587975441E-3</v>
      </c>
      <c r="N10" s="477">
        <f t="shared" si="5"/>
        <v>3.1992395662771261E-2</v>
      </c>
      <c r="R10" s="6">
        <v>7</v>
      </c>
      <c r="S10" s="477">
        <f>+SUM(F64:F73)</f>
        <v>9.7752279056964778E-2</v>
      </c>
      <c r="V10" s="477"/>
      <c r="W10" s="477"/>
      <c r="X10" s="6">
        <v>7</v>
      </c>
      <c r="Y10" s="477">
        <f>+SUM(M64:M73)</f>
        <v>8.4675111134875358E-2</v>
      </c>
    </row>
    <row r="11" spans="1:28">
      <c r="B11" s="6">
        <v>8</v>
      </c>
      <c r="C11" s="6">
        <v>21462</v>
      </c>
      <c r="D11" s="6">
        <f t="shared" si="2"/>
        <v>171712</v>
      </c>
      <c r="E11" s="465">
        <v>880215.3</v>
      </c>
      <c r="F11" s="476">
        <f t="shared" si="0"/>
        <v>4.6343187699201564E-3</v>
      </c>
      <c r="G11" s="477">
        <f t="shared" si="3"/>
        <v>3.1194193613098154E-2</v>
      </c>
      <c r="I11" s="6">
        <v>8</v>
      </c>
      <c r="J11" s="6">
        <v>21462</v>
      </c>
      <c r="K11" s="6">
        <f t="shared" si="4"/>
        <v>171712</v>
      </c>
      <c r="L11" s="465">
        <v>902889.4</v>
      </c>
      <c r="M11" s="476">
        <f t="shared" si="1"/>
        <v>4.2898487553185783E-3</v>
      </c>
      <c r="N11" s="477">
        <f t="shared" si="5"/>
        <v>3.6282244418089839E-2</v>
      </c>
      <c r="R11" s="6">
        <v>8</v>
      </c>
      <c r="S11" s="477">
        <f>+SUM(F74:F83)</f>
        <v>0.12294141710261938</v>
      </c>
      <c r="V11" s="477"/>
      <c r="W11" s="477"/>
      <c r="X11" s="6">
        <v>8</v>
      </c>
      <c r="Y11" s="477">
        <f>+SUM(M74:M83)</f>
        <v>0.11395738096547425</v>
      </c>
    </row>
    <row r="12" spans="1:28">
      <c r="B12" s="6">
        <v>9</v>
      </c>
      <c r="C12" s="6">
        <v>21465</v>
      </c>
      <c r="D12" s="6">
        <f t="shared" si="2"/>
        <v>193177</v>
      </c>
      <c r="E12" s="465">
        <v>758065.1</v>
      </c>
      <c r="F12" s="476">
        <f t="shared" si="0"/>
        <v>3.9912000186220348E-3</v>
      </c>
      <c r="G12" s="477">
        <f t="shared" si="3"/>
        <v>3.5185393631720185E-2</v>
      </c>
      <c r="I12" s="6">
        <v>9</v>
      </c>
      <c r="J12" s="6">
        <v>21465</v>
      </c>
      <c r="K12" s="6">
        <f t="shared" si="4"/>
        <v>193177</v>
      </c>
      <c r="L12" s="465">
        <v>866536.2</v>
      </c>
      <c r="M12" s="476">
        <f t="shared" si="1"/>
        <v>4.1171257952618452E-3</v>
      </c>
      <c r="N12" s="477">
        <f t="shared" si="5"/>
        <v>4.0399370213351687E-2</v>
      </c>
      <c r="R12" s="6">
        <v>9</v>
      </c>
      <c r="S12" s="477">
        <f>+SUM(F84:F93)</f>
        <v>0.1641289384446237</v>
      </c>
      <c r="V12" s="477"/>
      <c r="W12" s="477"/>
      <c r="X12" s="6">
        <v>9</v>
      </c>
      <c r="Y12" s="477">
        <f>+SUM(M84:M93)</f>
        <v>0.16517839158970565</v>
      </c>
    </row>
    <row r="13" spans="1:28">
      <c r="A13" s="6">
        <v>10</v>
      </c>
      <c r="B13" s="6">
        <v>10</v>
      </c>
      <c r="C13" s="6">
        <v>21464</v>
      </c>
      <c r="D13" s="6">
        <f t="shared" si="2"/>
        <v>214641</v>
      </c>
      <c r="E13" s="465">
        <v>781399.9</v>
      </c>
      <c r="F13" s="476">
        <f t="shared" si="0"/>
        <v>4.114057348677912E-3</v>
      </c>
      <c r="G13" s="477">
        <f t="shared" si="3"/>
        <v>3.9299450980398096E-2</v>
      </c>
      <c r="I13" s="6">
        <v>10</v>
      </c>
      <c r="J13" s="6">
        <v>21464</v>
      </c>
      <c r="K13" s="6">
        <f t="shared" si="4"/>
        <v>214641</v>
      </c>
      <c r="L13" s="465">
        <v>842234.2</v>
      </c>
      <c r="M13" s="476">
        <f t="shared" si="1"/>
        <v>4.0016610390560996E-3</v>
      </c>
      <c r="N13" s="477">
        <f t="shared" si="5"/>
        <v>4.440103125240779E-2</v>
      </c>
      <c r="R13" s="6">
        <v>10</v>
      </c>
      <c r="S13" s="477">
        <f>+SUM(F94:F103)</f>
        <v>0.26404525722278671</v>
      </c>
      <c r="V13" s="477"/>
      <c r="W13" s="477"/>
      <c r="X13" s="6">
        <v>10</v>
      </c>
      <c r="Y13" s="477">
        <f>+SUM(M94:M103)</f>
        <v>0.33294985591417148</v>
      </c>
    </row>
    <row r="14" spans="1:28">
      <c r="B14" s="6">
        <v>11</v>
      </c>
      <c r="C14" s="6">
        <v>21464</v>
      </c>
      <c r="D14" s="6">
        <f t="shared" si="2"/>
        <v>236105</v>
      </c>
      <c r="E14" s="465">
        <v>855878.3</v>
      </c>
      <c r="F14" s="476">
        <f t="shared" si="0"/>
        <v>4.5061848736977815E-3</v>
      </c>
      <c r="G14" s="477">
        <f t="shared" si="3"/>
        <v>4.380563585409588E-2</v>
      </c>
      <c r="I14" s="6">
        <v>11</v>
      </c>
      <c r="J14" s="6">
        <v>21464</v>
      </c>
      <c r="K14" s="6">
        <f t="shared" si="4"/>
        <v>236105</v>
      </c>
      <c r="L14" s="465">
        <v>897592.7</v>
      </c>
      <c r="M14" s="476">
        <f t="shared" si="1"/>
        <v>4.264682835880055E-3</v>
      </c>
      <c r="N14" s="477">
        <f t="shared" si="5"/>
        <v>4.8665714088287848E-2</v>
      </c>
      <c r="S14" s="477"/>
    </row>
    <row r="15" spans="1:28">
      <c r="B15" s="6">
        <v>12</v>
      </c>
      <c r="C15" s="6">
        <v>21466</v>
      </c>
      <c r="D15" s="6">
        <f t="shared" si="2"/>
        <v>257571</v>
      </c>
      <c r="E15" s="465">
        <v>896202</v>
      </c>
      <c r="F15" s="476">
        <f t="shared" si="0"/>
        <v>4.718488476898759E-3</v>
      </c>
      <c r="G15" s="477">
        <f t="shared" si="3"/>
        <v>4.8524124330994636E-2</v>
      </c>
      <c r="I15" s="6">
        <v>12</v>
      </c>
      <c r="J15" s="6">
        <v>21466</v>
      </c>
      <c r="K15" s="6">
        <f t="shared" si="4"/>
        <v>257571</v>
      </c>
      <c r="L15" s="465">
        <v>930158.7</v>
      </c>
      <c r="M15" s="476">
        <f t="shared" si="1"/>
        <v>4.4194118808391662E-3</v>
      </c>
      <c r="N15" s="477">
        <f t="shared" si="5"/>
        <v>5.3085125969127012E-2</v>
      </c>
    </row>
    <row r="16" spans="1:28">
      <c r="B16" s="6">
        <v>13</v>
      </c>
      <c r="C16" s="6">
        <v>22588</v>
      </c>
      <c r="D16" s="6">
        <f t="shared" si="2"/>
        <v>280159</v>
      </c>
      <c r="E16" s="465">
        <v>806663.7</v>
      </c>
      <c r="F16" s="476">
        <f t="shared" si="0"/>
        <v>4.2470708313332448E-3</v>
      </c>
      <c r="G16" s="477">
        <f t="shared" si="3"/>
        <v>5.277119516232788E-2</v>
      </c>
      <c r="I16" s="6">
        <v>13</v>
      </c>
      <c r="J16" s="6">
        <v>22588</v>
      </c>
      <c r="K16" s="6">
        <f t="shared" si="4"/>
        <v>280159</v>
      </c>
      <c r="L16" s="465">
        <v>760584.8</v>
      </c>
      <c r="M16" s="476">
        <f t="shared" si="1"/>
        <v>3.6137247348282412E-3</v>
      </c>
      <c r="N16" s="477">
        <f t="shared" si="5"/>
        <v>5.669885070395525E-2</v>
      </c>
    </row>
    <row r="17" spans="1:28">
      <c r="B17" s="6">
        <v>14</v>
      </c>
      <c r="C17" s="6">
        <v>20365</v>
      </c>
      <c r="D17" s="6">
        <f t="shared" si="2"/>
        <v>300524</v>
      </c>
      <c r="E17" s="465">
        <v>828106.6</v>
      </c>
      <c r="F17" s="476">
        <f t="shared" si="0"/>
        <v>4.3599673396665147E-3</v>
      </c>
      <c r="G17" s="477">
        <f t="shared" si="3"/>
        <v>5.7131162501994397E-2</v>
      </c>
      <c r="I17" s="6">
        <v>14</v>
      </c>
      <c r="J17" s="6">
        <v>20365</v>
      </c>
      <c r="K17" s="6">
        <f t="shared" si="4"/>
        <v>300524</v>
      </c>
      <c r="L17" s="465">
        <v>792201.1</v>
      </c>
      <c r="M17" s="476">
        <f t="shared" si="1"/>
        <v>3.7639415224024206E-3</v>
      </c>
      <c r="N17" s="477">
        <f t="shared" si="5"/>
        <v>6.046279222635767E-2</v>
      </c>
    </row>
    <row r="18" spans="1:28">
      <c r="B18" s="6">
        <v>15</v>
      </c>
      <c r="C18" s="6">
        <v>21437</v>
      </c>
      <c r="D18" s="6">
        <f t="shared" si="2"/>
        <v>321961</v>
      </c>
      <c r="E18" s="465">
        <v>848422</v>
      </c>
      <c r="F18" s="476">
        <f t="shared" si="0"/>
        <v>4.4669275794378934E-3</v>
      </c>
      <c r="G18" s="477">
        <f t="shared" si="3"/>
        <v>6.1598090081432293E-2</v>
      </c>
      <c r="I18" s="6">
        <v>15</v>
      </c>
      <c r="J18" s="6">
        <v>21437</v>
      </c>
      <c r="K18" s="6">
        <f t="shared" si="4"/>
        <v>321961</v>
      </c>
      <c r="L18" s="465">
        <v>842344.1</v>
      </c>
      <c r="M18" s="476">
        <f t="shared" si="1"/>
        <v>4.0021832008825748E-3</v>
      </c>
      <c r="N18" s="477">
        <f t="shared" si="5"/>
        <v>6.4464975427240251E-2</v>
      </c>
      <c r="R18" s="553" t="s">
        <v>1477</v>
      </c>
      <c r="S18" s="553"/>
      <c r="T18" s="553"/>
      <c r="U18" s="553"/>
      <c r="V18" s="553"/>
      <c r="X18" s="553" t="s">
        <v>1478</v>
      </c>
      <c r="Y18" s="553"/>
      <c r="Z18" s="553"/>
      <c r="AA18" s="553"/>
      <c r="AB18" s="553"/>
    </row>
    <row r="19" spans="1:28">
      <c r="B19" s="6">
        <v>16</v>
      </c>
      <c r="C19" s="6">
        <v>21465</v>
      </c>
      <c r="D19" s="6">
        <f t="shared" si="2"/>
        <v>343426</v>
      </c>
      <c r="E19" s="465">
        <v>927928.6</v>
      </c>
      <c r="F19" s="476">
        <f t="shared" si="0"/>
        <v>4.8855284930013516E-3</v>
      </c>
      <c r="G19" s="477">
        <f t="shared" si="3"/>
        <v>6.6483618574433648E-2</v>
      </c>
      <c r="I19" s="6">
        <v>16</v>
      </c>
      <c r="J19" s="6">
        <v>21465</v>
      </c>
      <c r="K19" s="6">
        <f t="shared" si="4"/>
        <v>343426</v>
      </c>
      <c r="L19" s="465">
        <v>869186.5</v>
      </c>
      <c r="M19" s="476">
        <f t="shared" si="1"/>
        <v>4.1297180199088741E-3</v>
      </c>
      <c r="N19" s="477">
        <f t="shared" si="5"/>
        <v>6.8594693447149122E-2</v>
      </c>
      <c r="R19" s="6" t="s">
        <v>1476</v>
      </c>
      <c r="S19" s="6" t="s">
        <v>9</v>
      </c>
      <c r="U19" s="6" t="s">
        <v>1453</v>
      </c>
      <c r="V19" s="6" t="s">
        <v>9</v>
      </c>
      <c r="X19" s="6" t="s">
        <v>1476</v>
      </c>
      <c r="Y19" s="6" t="s">
        <v>9</v>
      </c>
      <c r="AA19" s="6" t="s">
        <v>1453</v>
      </c>
      <c r="AB19" s="6" t="s">
        <v>9</v>
      </c>
    </row>
    <row r="20" spans="1:28">
      <c r="B20" s="6">
        <v>17</v>
      </c>
      <c r="C20" s="6">
        <v>21465</v>
      </c>
      <c r="D20" s="6">
        <f t="shared" si="2"/>
        <v>364891</v>
      </c>
      <c r="E20" s="465">
        <v>868499.8</v>
      </c>
      <c r="F20" s="476">
        <f t="shared" si="0"/>
        <v>4.5726368592001318E-3</v>
      </c>
      <c r="G20" s="477">
        <f t="shared" si="3"/>
        <v>7.105625543363378E-2</v>
      </c>
      <c r="I20" s="6">
        <v>17</v>
      </c>
      <c r="J20" s="6">
        <v>21465</v>
      </c>
      <c r="K20" s="6">
        <f t="shared" si="4"/>
        <v>364891</v>
      </c>
      <c r="L20" s="465">
        <v>808469.2</v>
      </c>
      <c r="M20" s="476">
        <f t="shared" si="1"/>
        <v>3.8412352513313439E-3</v>
      </c>
      <c r="N20" s="477">
        <f t="shared" si="5"/>
        <v>7.2435928698480465E-2</v>
      </c>
      <c r="R20" s="6">
        <v>1</v>
      </c>
      <c r="S20" s="477">
        <f>+SUM(F109:F118)</f>
        <v>4.0897309600733775E-2</v>
      </c>
      <c r="U20" s="6" t="s">
        <v>1461</v>
      </c>
      <c r="V20" s="478">
        <f>+S20+S21</f>
        <v>8.4159303224778548E-2</v>
      </c>
      <c r="W20" s="477"/>
      <c r="X20" s="6">
        <v>1</v>
      </c>
      <c r="Y20" s="477">
        <f>+SUM(M109:M118)</f>
        <v>5.1786950632117933E-2</v>
      </c>
      <c r="AA20" s="6" t="s">
        <v>1461</v>
      </c>
      <c r="AB20" s="478">
        <f>+Y20+Y21</f>
        <v>9.8404486659298546E-2</v>
      </c>
    </row>
    <row r="21" spans="1:28">
      <c r="B21" s="6">
        <v>18</v>
      </c>
      <c r="C21" s="6">
        <v>21466</v>
      </c>
      <c r="D21" s="6">
        <f t="shared" si="2"/>
        <v>386357</v>
      </c>
      <c r="E21" s="465">
        <v>854851.2</v>
      </c>
      <c r="F21" s="476">
        <f t="shared" si="0"/>
        <v>4.5007772094495168E-3</v>
      </c>
      <c r="G21" s="477">
        <f t="shared" si="3"/>
        <v>7.5557032643083291E-2</v>
      </c>
      <c r="I21" s="6">
        <v>18</v>
      </c>
      <c r="J21" s="6">
        <v>21466</v>
      </c>
      <c r="K21" s="6">
        <f t="shared" si="4"/>
        <v>386357</v>
      </c>
      <c r="L21" s="465">
        <v>857811.6</v>
      </c>
      <c r="M21" s="476">
        <f t="shared" si="1"/>
        <v>4.075673083057391E-3</v>
      </c>
      <c r="N21" s="477">
        <f t="shared" si="5"/>
        <v>7.6511601781537861E-2</v>
      </c>
      <c r="R21" s="6">
        <v>2</v>
      </c>
      <c r="S21" s="477">
        <f>+SUM(F119:F128)</f>
        <v>4.326199362404478E-2</v>
      </c>
      <c r="U21" s="6" t="s">
        <v>1462</v>
      </c>
      <c r="V21" s="478">
        <f>+S22+S23</f>
        <v>0.11408301645175767</v>
      </c>
      <c r="W21" s="477"/>
      <c r="X21" s="6">
        <v>2</v>
      </c>
      <c r="Y21" s="477">
        <f>+SUM(M119:M128)</f>
        <v>4.661753602718062E-2</v>
      </c>
      <c r="AA21" s="6" t="s">
        <v>1462</v>
      </c>
      <c r="AB21" s="478">
        <f>+Y22+Y23</f>
        <v>0.11400137363994298</v>
      </c>
    </row>
    <row r="22" spans="1:28">
      <c r="B22" s="6">
        <v>19</v>
      </c>
      <c r="C22" s="6">
        <v>21459</v>
      </c>
      <c r="D22" s="6">
        <f t="shared" si="2"/>
        <v>407816</v>
      </c>
      <c r="E22" s="465">
        <v>870352.2</v>
      </c>
      <c r="F22" s="476">
        <f t="shared" si="0"/>
        <v>4.5823897140862034E-3</v>
      </c>
      <c r="G22" s="477">
        <f t="shared" si="3"/>
        <v>8.013942235716949E-2</v>
      </c>
      <c r="I22" s="6">
        <v>19</v>
      </c>
      <c r="J22" s="6">
        <v>21459</v>
      </c>
      <c r="K22" s="6">
        <f t="shared" si="4"/>
        <v>407816</v>
      </c>
      <c r="L22" s="465">
        <v>887222.3</v>
      </c>
      <c r="M22" s="476">
        <f t="shared" si="1"/>
        <v>4.2154105246399905E-3</v>
      </c>
      <c r="N22" s="477">
        <f t="shared" si="5"/>
        <v>8.0727012306177848E-2</v>
      </c>
      <c r="R22" s="6">
        <v>3</v>
      </c>
      <c r="S22" s="477">
        <f>+SUM(F129:F138)</f>
        <v>5.2305354073370655E-2</v>
      </c>
      <c r="U22" s="6" t="s">
        <v>1463</v>
      </c>
      <c r="V22" s="478">
        <f>+S24+S25</f>
        <v>0.15682599665741542</v>
      </c>
      <c r="W22" s="477"/>
      <c r="X22" s="6">
        <v>3</v>
      </c>
      <c r="Y22" s="477">
        <f>+SUM(M129:M138)</f>
        <v>5.3572027886575509E-2</v>
      </c>
      <c r="AA22" s="6" t="s">
        <v>1463</v>
      </c>
      <c r="AB22" s="478">
        <f>+Y24+Y25</f>
        <v>0.1511154876289095</v>
      </c>
    </row>
    <row r="23" spans="1:28">
      <c r="A23" s="6">
        <v>20</v>
      </c>
      <c r="B23" s="6">
        <v>20</v>
      </c>
      <c r="C23" s="6">
        <v>21464</v>
      </c>
      <c r="D23" s="6">
        <f t="shared" si="2"/>
        <v>429280</v>
      </c>
      <c r="E23" s="465">
        <v>951233</v>
      </c>
      <c r="F23" s="476">
        <f t="shared" si="0"/>
        <v>5.0082257675678442E-3</v>
      </c>
      <c r="G23" s="477">
        <f t="shared" si="3"/>
        <v>8.5147648124737338E-2</v>
      </c>
      <c r="I23" s="6">
        <v>20</v>
      </c>
      <c r="J23" s="6">
        <v>21464</v>
      </c>
      <c r="K23" s="6">
        <f t="shared" si="4"/>
        <v>429280</v>
      </c>
      <c r="L23" s="465">
        <v>920126.2</v>
      </c>
      <c r="M23" s="476">
        <f t="shared" si="1"/>
        <v>4.3717450152876008E-3</v>
      </c>
      <c r="N23" s="477">
        <f t="shared" si="5"/>
        <v>8.5098757321465449E-2</v>
      </c>
      <c r="R23" s="6">
        <v>4</v>
      </c>
      <c r="S23" s="477">
        <f>+SUM(F139:F148)</f>
        <v>6.177766237838702E-2</v>
      </c>
      <c r="U23" s="6" t="s">
        <v>1464</v>
      </c>
      <c r="V23" s="478">
        <f>+S26+S27</f>
        <v>0.23005730243720038</v>
      </c>
      <c r="W23" s="477"/>
      <c r="X23" s="6">
        <v>4</v>
      </c>
      <c r="Y23" s="477">
        <f>+SUM(M139:M148)</f>
        <v>6.0429345753367475E-2</v>
      </c>
      <c r="AA23" s="6" t="s">
        <v>1464</v>
      </c>
      <c r="AB23" s="478">
        <f>+Y26+Y27</f>
        <v>0.21224261543890674</v>
      </c>
    </row>
    <row r="24" spans="1:28">
      <c r="B24" s="6">
        <v>21</v>
      </c>
      <c r="C24" s="6">
        <v>21467</v>
      </c>
      <c r="D24" s="6">
        <f t="shared" si="2"/>
        <v>450747</v>
      </c>
      <c r="E24" s="465">
        <v>925886</v>
      </c>
      <c r="F24" s="476">
        <f t="shared" si="0"/>
        <v>4.8747742383099838E-3</v>
      </c>
      <c r="G24" s="477">
        <f t="shared" si="3"/>
        <v>9.0022422363047319E-2</v>
      </c>
      <c r="I24" s="6">
        <v>21</v>
      </c>
      <c r="J24" s="6">
        <v>21467</v>
      </c>
      <c r="K24" s="6">
        <f t="shared" si="4"/>
        <v>450747</v>
      </c>
      <c r="L24" s="465">
        <v>860250.4</v>
      </c>
      <c r="M24" s="476">
        <f t="shared" si="1"/>
        <v>4.087260419385042E-3</v>
      </c>
      <c r="N24" s="477">
        <f t="shared" si="5"/>
        <v>8.9186017740850485E-2</v>
      </c>
      <c r="R24" s="6">
        <v>5</v>
      </c>
      <c r="S24" s="477">
        <f>+SUM(F149:F158)</f>
        <v>7.3387500548131548E-2</v>
      </c>
      <c r="U24" s="6" t="s">
        <v>1465</v>
      </c>
      <c r="V24" s="478">
        <f>+S28+S29</f>
        <v>0.41487438122884807</v>
      </c>
      <c r="W24" s="477"/>
      <c r="X24" s="6">
        <v>5</v>
      </c>
      <c r="Y24" s="477">
        <f>+SUM(M149:M158)</f>
        <v>7.0839991733472288E-2</v>
      </c>
      <c r="AA24" s="6" t="s">
        <v>1465</v>
      </c>
      <c r="AB24" s="478">
        <f>+Y28+Y29</f>
        <v>0.42423603663294218</v>
      </c>
    </row>
    <row r="25" spans="1:28">
      <c r="B25" s="6">
        <v>22</v>
      </c>
      <c r="C25" s="6">
        <v>21461</v>
      </c>
      <c r="D25" s="6">
        <f t="shared" si="2"/>
        <v>472208</v>
      </c>
      <c r="E25" s="465">
        <v>772981.8</v>
      </c>
      <c r="F25" s="476">
        <f t="shared" si="0"/>
        <v>4.0697361935729459E-3</v>
      </c>
      <c r="G25" s="477">
        <f t="shared" si="3"/>
        <v>9.4092158556620259E-2</v>
      </c>
      <c r="I25" s="6">
        <v>22</v>
      </c>
      <c r="J25" s="6">
        <v>21461</v>
      </c>
      <c r="K25" s="6">
        <f t="shared" si="4"/>
        <v>472208</v>
      </c>
      <c r="L25" s="465">
        <v>702930.9</v>
      </c>
      <c r="M25" s="476">
        <f t="shared" si="1"/>
        <v>3.3397969302109073E-3</v>
      </c>
      <c r="N25" s="477">
        <f t="shared" si="5"/>
        <v>9.2525814671061385E-2</v>
      </c>
      <c r="R25" s="6">
        <v>6</v>
      </c>
      <c r="S25" s="477">
        <f>+SUM(F159:F168)</f>
        <v>8.3438496109283875E-2</v>
      </c>
      <c r="V25" s="477"/>
      <c r="W25" s="477"/>
      <c r="X25" s="6">
        <v>6</v>
      </c>
      <c r="Y25" s="477">
        <f>+SUM(M159:M168)</f>
        <v>8.0275495895437213E-2</v>
      </c>
    </row>
    <row r="26" spans="1:28">
      <c r="B26" s="6">
        <v>23</v>
      </c>
      <c r="C26" s="6">
        <v>21466</v>
      </c>
      <c r="D26" s="6">
        <f t="shared" si="2"/>
        <v>493674</v>
      </c>
      <c r="E26" s="465">
        <v>977043.3</v>
      </c>
      <c r="F26" s="476">
        <f t="shared" si="0"/>
        <v>5.1441165635438633E-3</v>
      </c>
      <c r="G26" s="477">
        <f t="shared" si="3"/>
        <v>9.9236275120164127E-2</v>
      </c>
      <c r="I26" s="6">
        <v>23</v>
      </c>
      <c r="J26" s="6">
        <v>21466</v>
      </c>
      <c r="K26" s="6">
        <f t="shared" si="4"/>
        <v>493674</v>
      </c>
      <c r="L26" s="465">
        <v>868417</v>
      </c>
      <c r="M26" s="476">
        <f t="shared" si="1"/>
        <v>4.1260619368745427E-3</v>
      </c>
      <c r="N26" s="477">
        <f t="shared" si="5"/>
        <v>9.6651876607935922E-2</v>
      </c>
      <c r="R26" s="6">
        <v>7</v>
      </c>
      <c r="S26" s="477">
        <f>+SUM(F169:F178)</f>
        <v>0.10291564378843679</v>
      </c>
      <c r="V26" s="477"/>
      <c r="W26" s="477"/>
      <c r="X26" s="6">
        <v>7</v>
      </c>
      <c r="Y26" s="477">
        <f>+SUM(M169:M178)</f>
        <v>9.5112447541696024E-2</v>
      </c>
    </row>
    <row r="27" spans="1:28">
      <c r="B27" s="6">
        <v>24</v>
      </c>
      <c r="C27" s="6">
        <v>21462</v>
      </c>
      <c r="D27" s="6">
        <f t="shared" si="2"/>
        <v>515136</v>
      </c>
      <c r="E27" s="465">
        <v>986185.7</v>
      </c>
      <c r="F27" s="476">
        <f t="shared" si="0"/>
        <v>5.1922511459830886E-3</v>
      </c>
      <c r="G27" s="477">
        <f t="shared" si="3"/>
        <v>0.10442852626614721</v>
      </c>
      <c r="I27" s="6">
        <v>24</v>
      </c>
      <c r="J27" s="6">
        <v>21462</v>
      </c>
      <c r="K27" s="6">
        <f t="shared" si="4"/>
        <v>515136</v>
      </c>
      <c r="L27" s="465">
        <v>895009.3</v>
      </c>
      <c r="M27" s="476">
        <f t="shared" si="1"/>
        <v>4.252408469524121E-3</v>
      </c>
      <c r="N27" s="477">
        <f t="shared" si="5"/>
        <v>0.10090428507746005</v>
      </c>
      <c r="R27" s="6">
        <v>8</v>
      </c>
      <c r="S27" s="477">
        <f>+SUM(F179:F188)</f>
        <v>0.12714165864876359</v>
      </c>
      <c r="V27" s="477"/>
      <c r="W27" s="477"/>
      <c r="X27" s="6">
        <v>8</v>
      </c>
      <c r="Y27" s="477">
        <f>+SUM(M179:M188)</f>
        <v>0.11713016789721072</v>
      </c>
    </row>
    <row r="28" spans="1:28">
      <c r="B28" s="6">
        <v>25</v>
      </c>
      <c r="C28" s="6">
        <v>21466</v>
      </c>
      <c r="D28" s="6">
        <f t="shared" si="2"/>
        <v>536602</v>
      </c>
      <c r="E28" s="465">
        <v>969297.5</v>
      </c>
      <c r="F28" s="476">
        <f t="shared" si="0"/>
        <v>5.103335056646576E-3</v>
      </c>
      <c r="G28" s="477">
        <f t="shared" si="3"/>
        <v>0.10953186132279379</v>
      </c>
      <c r="I28" s="6">
        <v>25</v>
      </c>
      <c r="J28" s="6">
        <v>21466</v>
      </c>
      <c r="K28" s="6">
        <f t="shared" si="4"/>
        <v>536602</v>
      </c>
      <c r="L28" s="465">
        <v>870329.5</v>
      </c>
      <c r="M28" s="476">
        <f t="shared" si="1"/>
        <v>4.1351486929540214E-3</v>
      </c>
      <c r="N28" s="477">
        <f t="shared" si="5"/>
        <v>0.10503943377041407</v>
      </c>
      <c r="R28" s="6">
        <v>9</v>
      </c>
      <c r="S28" s="477">
        <f>+SUM(F189:F198)</f>
        <v>0.16964590365547569</v>
      </c>
      <c r="V28" s="477"/>
      <c r="W28" s="477"/>
      <c r="X28" s="6">
        <v>9</v>
      </c>
      <c r="Y28" s="477">
        <f>+SUM(M189:M198)</f>
        <v>0.15792133931615251</v>
      </c>
    </row>
    <row r="29" spans="1:28">
      <c r="B29" s="6">
        <v>26</v>
      </c>
      <c r="C29" s="6">
        <v>21462</v>
      </c>
      <c r="D29" s="6">
        <f t="shared" si="2"/>
        <v>558064</v>
      </c>
      <c r="E29" s="465">
        <v>929668.2</v>
      </c>
      <c r="F29" s="476">
        <f t="shared" si="0"/>
        <v>4.8946874577820744E-3</v>
      </c>
      <c r="G29" s="477">
        <f t="shared" si="3"/>
        <v>0.11442654878057586</v>
      </c>
      <c r="I29" s="6">
        <v>26</v>
      </c>
      <c r="J29" s="6">
        <v>21462</v>
      </c>
      <c r="K29" s="6">
        <f t="shared" si="4"/>
        <v>558064</v>
      </c>
      <c r="L29" s="465">
        <v>787427.8</v>
      </c>
      <c r="M29" s="476">
        <f t="shared" si="1"/>
        <v>3.7412624046015449E-3</v>
      </c>
      <c r="N29" s="477">
        <f t="shared" si="5"/>
        <v>0.10878069617501561</v>
      </c>
      <c r="R29" s="6">
        <v>10</v>
      </c>
      <c r="S29" s="477">
        <f>+SUM(F199:F208)</f>
        <v>0.24522847757337238</v>
      </c>
      <c r="V29" s="477"/>
      <c r="W29" s="477"/>
      <c r="X29" s="6">
        <v>10</v>
      </c>
      <c r="Y29" s="477">
        <f>+SUM(M199:M208)</f>
        <v>0.26631469731678964</v>
      </c>
    </row>
    <row r="30" spans="1:28">
      <c r="B30" s="6">
        <v>27</v>
      </c>
      <c r="C30" s="6">
        <v>21464</v>
      </c>
      <c r="D30" s="6">
        <f t="shared" si="2"/>
        <v>579528</v>
      </c>
      <c r="E30" s="465">
        <v>819184.9</v>
      </c>
      <c r="F30" s="476">
        <f t="shared" si="0"/>
        <v>4.31299473902029E-3</v>
      </c>
      <c r="G30" s="477">
        <f t="shared" si="3"/>
        <v>0.11873954351959615</v>
      </c>
      <c r="I30" s="6">
        <v>27</v>
      </c>
      <c r="J30" s="6">
        <v>21464</v>
      </c>
      <c r="K30" s="6">
        <f t="shared" si="4"/>
        <v>579528</v>
      </c>
      <c r="L30" s="465">
        <v>743044.6</v>
      </c>
      <c r="M30" s="476">
        <f t="shared" si="1"/>
        <v>3.5303869471235241E-3</v>
      </c>
      <c r="N30" s="477">
        <f t="shared" si="5"/>
        <v>0.11231108312213914</v>
      </c>
      <c r="R30" s="477"/>
    </row>
    <row r="31" spans="1:28">
      <c r="B31" s="6">
        <v>28</v>
      </c>
      <c r="C31" s="6">
        <v>21465</v>
      </c>
      <c r="D31" s="6">
        <f t="shared" si="2"/>
        <v>600993</v>
      </c>
      <c r="E31" s="465">
        <v>990496.4</v>
      </c>
      <c r="F31" s="476">
        <f t="shared" si="0"/>
        <v>5.2149469090782032E-3</v>
      </c>
      <c r="G31" s="477">
        <f t="shared" si="3"/>
        <v>0.12395449042867435</v>
      </c>
      <c r="I31" s="6">
        <v>28</v>
      </c>
      <c r="J31" s="6">
        <v>21465</v>
      </c>
      <c r="K31" s="6">
        <f t="shared" si="4"/>
        <v>600993</v>
      </c>
      <c r="L31" s="465">
        <v>963866.4</v>
      </c>
      <c r="M31" s="476">
        <f t="shared" si="1"/>
        <v>4.5795654222249129E-3</v>
      </c>
      <c r="N31" s="477">
        <f t="shared" si="5"/>
        <v>0.11689064854436405</v>
      </c>
    </row>
    <row r="32" spans="1:28">
      <c r="B32" s="6">
        <v>29</v>
      </c>
      <c r="C32" s="6">
        <v>21465</v>
      </c>
      <c r="D32" s="6">
        <f t="shared" si="2"/>
        <v>622458</v>
      </c>
      <c r="E32" s="465">
        <v>1074833</v>
      </c>
      <c r="F32" s="476">
        <f t="shared" si="0"/>
        <v>5.6589776915143275E-3</v>
      </c>
      <c r="G32" s="477">
        <f t="shared" si="3"/>
        <v>0.12961346812018867</v>
      </c>
      <c r="I32" s="6">
        <v>29</v>
      </c>
      <c r="J32" s="6">
        <v>21465</v>
      </c>
      <c r="K32" s="6">
        <f t="shared" si="4"/>
        <v>622458</v>
      </c>
      <c r="L32" s="465">
        <v>909929.2</v>
      </c>
      <c r="M32" s="476">
        <f t="shared" si="1"/>
        <v>4.3232965699320745E-3</v>
      </c>
      <c r="N32" s="477">
        <f t="shared" si="5"/>
        <v>0.12121394511429613</v>
      </c>
    </row>
    <row r="33" spans="1:14">
      <c r="A33" s="6">
        <v>30</v>
      </c>
      <c r="B33" s="6">
        <v>30</v>
      </c>
      <c r="C33" s="6">
        <v>21463</v>
      </c>
      <c r="D33" s="6">
        <f t="shared" si="2"/>
        <v>643921</v>
      </c>
      <c r="E33" s="465">
        <v>1072488</v>
      </c>
      <c r="F33" s="476">
        <f t="shared" si="0"/>
        <v>5.6466313059022359E-3</v>
      </c>
      <c r="G33" s="477">
        <f t="shared" si="3"/>
        <v>0.13526009942609091</v>
      </c>
      <c r="I33" s="6">
        <v>30</v>
      </c>
      <c r="J33" s="6">
        <v>21463</v>
      </c>
      <c r="K33" s="6">
        <f t="shared" si="4"/>
        <v>643921</v>
      </c>
      <c r="L33" s="465">
        <v>952398.4</v>
      </c>
      <c r="M33" s="476">
        <f t="shared" si="1"/>
        <v>4.5250781444631039E-3</v>
      </c>
      <c r="N33" s="477">
        <f t="shared" si="5"/>
        <v>0.12573902325875924</v>
      </c>
    </row>
    <row r="34" spans="1:14">
      <c r="B34" s="6">
        <v>31</v>
      </c>
      <c r="C34" s="6">
        <v>21463</v>
      </c>
      <c r="D34" s="6">
        <f t="shared" si="2"/>
        <v>665384</v>
      </c>
      <c r="E34" s="465">
        <v>1063568</v>
      </c>
      <c r="F34" s="476">
        <f t="shared" si="0"/>
        <v>5.5996676557274576E-3</v>
      </c>
      <c r="G34" s="477">
        <f t="shared" si="3"/>
        <v>0.14085976708181835</v>
      </c>
      <c r="I34" s="6">
        <v>31</v>
      </c>
      <c r="J34" s="6">
        <v>21463</v>
      </c>
      <c r="K34" s="6">
        <f t="shared" si="4"/>
        <v>665384</v>
      </c>
      <c r="L34" s="465">
        <v>969795.8</v>
      </c>
      <c r="M34" s="476">
        <f t="shared" si="1"/>
        <v>4.6077374543805529E-3</v>
      </c>
      <c r="N34" s="477">
        <f t="shared" si="5"/>
        <v>0.1303467607131398</v>
      </c>
    </row>
    <row r="35" spans="1:14">
      <c r="B35" s="6">
        <v>32</v>
      </c>
      <c r="C35" s="6">
        <v>21468</v>
      </c>
      <c r="D35" s="6">
        <f t="shared" si="2"/>
        <v>686852</v>
      </c>
      <c r="E35" s="465">
        <v>1121722</v>
      </c>
      <c r="F35" s="476">
        <f t="shared" si="0"/>
        <v>5.9058474889409187E-3</v>
      </c>
      <c r="G35" s="477">
        <f t="shared" si="3"/>
        <v>0.14676561457075926</v>
      </c>
      <c r="I35" s="6">
        <v>32</v>
      </c>
      <c r="J35" s="6">
        <v>21468</v>
      </c>
      <c r="K35" s="6">
        <f t="shared" si="4"/>
        <v>686852</v>
      </c>
      <c r="L35" s="465">
        <v>965127.2</v>
      </c>
      <c r="M35" s="476">
        <f t="shared" si="1"/>
        <v>4.5855557919321057E-3</v>
      </c>
      <c r="N35" s="477">
        <f t="shared" si="5"/>
        <v>0.1349323165050719</v>
      </c>
    </row>
    <row r="36" spans="1:14">
      <c r="B36" s="6">
        <v>33</v>
      </c>
      <c r="C36" s="6">
        <v>21460</v>
      </c>
      <c r="D36" s="6">
        <f t="shared" si="2"/>
        <v>708312</v>
      </c>
      <c r="E36" s="465">
        <v>1160195</v>
      </c>
      <c r="F36" s="476">
        <f t="shared" si="0"/>
        <v>6.108407187727271E-3</v>
      </c>
      <c r="G36" s="477">
        <f t="shared" si="3"/>
        <v>0.15287402175848652</v>
      </c>
      <c r="I36" s="6">
        <v>33</v>
      </c>
      <c r="J36" s="6">
        <v>21460</v>
      </c>
      <c r="K36" s="6">
        <f t="shared" si="4"/>
        <v>708312</v>
      </c>
      <c r="L36" s="465">
        <v>1098602</v>
      </c>
      <c r="M36" s="476">
        <f t="shared" si="1"/>
        <v>5.2197272692430545E-3</v>
      </c>
      <c r="N36" s="477">
        <f t="shared" si="5"/>
        <v>0.14015204377431495</v>
      </c>
    </row>
    <row r="37" spans="1:14">
      <c r="B37" s="6">
        <v>34</v>
      </c>
      <c r="C37" s="6">
        <v>21466</v>
      </c>
      <c r="D37" s="6">
        <f t="shared" si="2"/>
        <v>729778</v>
      </c>
      <c r="E37" s="465">
        <v>1160055</v>
      </c>
      <c r="F37" s="476">
        <f t="shared" si="0"/>
        <v>6.1076700900787873E-3</v>
      </c>
      <c r="G37" s="477">
        <f t="shared" si="3"/>
        <v>0.15898169184856531</v>
      </c>
      <c r="I37" s="6">
        <v>34</v>
      </c>
      <c r="J37" s="6">
        <v>21466</v>
      </c>
      <c r="K37" s="6">
        <f t="shared" si="4"/>
        <v>729778</v>
      </c>
      <c r="L37" s="465">
        <v>1003315</v>
      </c>
      <c r="M37" s="476">
        <f t="shared" si="1"/>
        <v>4.7669953860821259E-3</v>
      </c>
      <c r="N37" s="477">
        <f t="shared" si="5"/>
        <v>0.14491903916039708</v>
      </c>
    </row>
    <row r="38" spans="1:14">
      <c r="B38" s="6">
        <v>35</v>
      </c>
      <c r="C38" s="6">
        <v>21465</v>
      </c>
      <c r="D38" s="6">
        <f t="shared" si="2"/>
        <v>751243</v>
      </c>
      <c r="E38" s="465">
        <v>1085982</v>
      </c>
      <c r="F38" s="476">
        <f t="shared" si="0"/>
        <v>5.7176769892495977E-3</v>
      </c>
      <c r="G38" s="477">
        <f t="shared" si="3"/>
        <v>0.16469936883781491</v>
      </c>
      <c r="I38" s="6">
        <v>35</v>
      </c>
      <c r="J38" s="6">
        <v>21465</v>
      </c>
      <c r="K38" s="6">
        <f t="shared" si="4"/>
        <v>751243</v>
      </c>
      <c r="L38" s="465">
        <v>1106765</v>
      </c>
      <c r="M38" s="476">
        <f t="shared" si="1"/>
        <v>5.2585116822505239E-3</v>
      </c>
      <c r="N38" s="477">
        <f t="shared" si="5"/>
        <v>0.15017755084264761</v>
      </c>
    </row>
    <row r="39" spans="1:14">
      <c r="B39" s="6">
        <v>36</v>
      </c>
      <c r="C39" s="6">
        <v>21462</v>
      </c>
      <c r="D39" s="6">
        <f t="shared" si="2"/>
        <v>772705</v>
      </c>
      <c r="E39" s="465">
        <v>1179728</v>
      </c>
      <c r="F39" s="476">
        <f t="shared" si="0"/>
        <v>6.2112481046402695E-3</v>
      </c>
      <c r="G39" s="477">
        <f t="shared" si="3"/>
        <v>0.17091061694245518</v>
      </c>
      <c r="I39" s="6">
        <v>36</v>
      </c>
      <c r="J39" s="6">
        <v>21462</v>
      </c>
      <c r="K39" s="6">
        <f t="shared" si="4"/>
        <v>772705</v>
      </c>
      <c r="L39" s="465">
        <v>1111294</v>
      </c>
      <c r="M39" s="476">
        <f t="shared" si="1"/>
        <v>5.2800300708957309E-3</v>
      </c>
      <c r="N39" s="477">
        <f t="shared" si="5"/>
        <v>0.15545758091354334</v>
      </c>
    </row>
    <row r="40" spans="1:14">
      <c r="B40" s="6">
        <v>37</v>
      </c>
      <c r="C40" s="6">
        <v>21465</v>
      </c>
      <c r="D40" s="6">
        <f t="shared" si="2"/>
        <v>794170</v>
      </c>
      <c r="E40" s="465">
        <v>1197928</v>
      </c>
      <c r="F40" s="476">
        <f t="shared" si="0"/>
        <v>6.3070707989430685E-3</v>
      </c>
      <c r="G40" s="477">
        <f t="shared" si="3"/>
        <v>0.17721768774139826</v>
      </c>
      <c r="I40" s="6">
        <v>37</v>
      </c>
      <c r="J40" s="6">
        <v>21465</v>
      </c>
      <c r="K40" s="6">
        <f t="shared" si="4"/>
        <v>794170</v>
      </c>
      <c r="L40" s="465">
        <v>1136720</v>
      </c>
      <c r="M40" s="476">
        <f t="shared" si="1"/>
        <v>5.4008352264914546E-3</v>
      </c>
      <c r="N40" s="477">
        <f t="shared" si="5"/>
        <v>0.16085841614003479</v>
      </c>
    </row>
    <row r="41" spans="1:14">
      <c r="B41" s="6">
        <v>38</v>
      </c>
      <c r="C41" s="6">
        <v>21464</v>
      </c>
      <c r="D41" s="6">
        <f t="shared" si="2"/>
        <v>815634</v>
      </c>
      <c r="E41" s="465">
        <v>1242666</v>
      </c>
      <c r="F41" s="476">
        <f t="shared" si="0"/>
        <v>6.5426156174990379E-3</v>
      </c>
      <c r="G41" s="477">
        <f t="shared" si="3"/>
        <v>0.18376030335889729</v>
      </c>
      <c r="I41" s="6">
        <v>38</v>
      </c>
      <c r="J41" s="6">
        <v>21464</v>
      </c>
      <c r="K41" s="6">
        <f t="shared" si="4"/>
        <v>815634</v>
      </c>
      <c r="L41" s="465">
        <v>1068119</v>
      </c>
      <c r="M41" s="476">
        <f t="shared" si="1"/>
        <v>5.0748950676374359E-3</v>
      </c>
      <c r="N41" s="477">
        <f t="shared" si="5"/>
        <v>0.16593331120767224</v>
      </c>
    </row>
    <row r="42" spans="1:14">
      <c r="B42" s="6">
        <v>39</v>
      </c>
      <c r="C42" s="6">
        <v>21466</v>
      </c>
      <c r="D42" s="6">
        <f t="shared" si="2"/>
        <v>837100</v>
      </c>
      <c r="E42" s="465">
        <v>1276637</v>
      </c>
      <c r="F42" s="476">
        <f t="shared" si="0"/>
        <v>6.7214723619034552E-3</v>
      </c>
      <c r="G42" s="477">
        <f t="shared" si="3"/>
        <v>0.19048177572080074</v>
      </c>
      <c r="I42" s="6">
        <v>39</v>
      </c>
      <c r="J42" s="6">
        <v>21466</v>
      </c>
      <c r="K42" s="6">
        <f t="shared" si="4"/>
        <v>837100</v>
      </c>
      <c r="L42" s="465">
        <v>1118088</v>
      </c>
      <c r="M42" s="476">
        <f t="shared" si="1"/>
        <v>5.3123100294860453E-3</v>
      </c>
      <c r="N42" s="477">
        <f t="shared" si="5"/>
        <v>0.17124562123715828</v>
      </c>
    </row>
    <row r="43" spans="1:14">
      <c r="A43" s="6">
        <v>40</v>
      </c>
      <c r="B43" s="6">
        <v>40</v>
      </c>
      <c r="C43" s="6">
        <v>21461</v>
      </c>
      <c r="D43" s="6">
        <f t="shared" si="2"/>
        <v>858561</v>
      </c>
      <c r="E43" s="465">
        <v>1209952</v>
      </c>
      <c r="F43" s="476">
        <f t="shared" si="0"/>
        <v>6.3703769569813575E-3</v>
      </c>
      <c r="G43" s="477">
        <f t="shared" si="3"/>
        <v>0.19685215267778211</v>
      </c>
      <c r="I43" s="6">
        <v>40</v>
      </c>
      <c r="J43" s="6">
        <v>21461</v>
      </c>
      <c r="K43" s="6">
        <f t="shared" si="4"/>
        <v>858561</v>
      </c>
      <c r="L43" s="465">
        <v>1033738</v>
      </c>
      <c r="M43" s="476">
        <f t="shared" si="1"/>
        <v>4.9115425129872122E-3</v>
      </c>
      <c r="N43" s="477">
        <f t="shared" si="5"/>
        <v>0.17615716375014548</v>
      </c>
    </row>
    <row r="44" spans="1:14">
      <c r="B44" s="6">
        <v>41</v>
      </c>
      <c r="C44" s="6">
        <v>21466</v>
      </c>
      <c r="D44" s="6">
        <f t="shared" si="2"/>
        <v>880027</v>
      </c>
      <c r="E44" s="465">
        <v>1303896</v>
      </c>
      <c r="F44" s="476">
        <f t="shared" si="0"/>
        <v>6.8649905390463133E-3</v>
      </c>
      <c r="G44" s="477">
        <f t="shared" si="3"/>
        <v>0.20371714321682843</v>
      </c>
      <c r="I44" s="6">
        <v>41</v>
      </c>
      <c r="J44" s="6">
        <v>21466</v>
      </c>
      <c r="K44" s="6">
        <f t="shared" si="4"/>
        <v>880027</v>
      </c>
      <c r="L44" s="465">
        <v>1131110</v>
      </c>
      <c r="M44" s="476">
        <f t="shared" si="1"/>
        <v>5.3741807419916514E-3</v>
      </c>
      <c r="N44" s="477">
        <f t="shared" si="5"/>
        <v>0.18153134449213712</v>
      </c>
    </row>
    <row r="45" spans="1:14">
      <c r="B45" s="6">
        <v>42</v>
      </c>
      <c r="C45" s="6">
        <v>21461</v>
      </c>
      <c r="D45" s="6">
        <f t="shared" si="2"/>
        <v>901488</v>
      </c>
      <c r="E45" s="465">
        <v>1188254</v>
      </c>
      <c r="F45" s="476">
        <f t="shared" si="0"/>
        <v>6.256137351432889E-3</v>
      </c>
      <c r="G45" s="477">
        <f t="shared" si="3"/>
        <v>0.20997328056826131</v>
      </c>
      <c r="I45" s="6">
        <v>42</v>
      </c>
      <c r="J45" s="6">
        <v>21461</v>
      </c>
      <c r="K45" s="6">
        <f t="shared" si="4"/>
        <v>901488</v>
      </c>
      <c r="L45" s="465">
        <v>1118652</v>
      </c>
      <c r="M45" s="476">
        <f t="shared" si="1"/>
        <v>5.3149897316710527E-3</v>
      </c>
      <c r="N45" s="477">
        <f t="shared" si="5"/>
        <v>0.18684633422380817</v>
      </c>
    </row>
    <row r="46" spans="1:14">
      <c r="B46" s="6">
        <v>43</v>
      </c>
      <c r="C46" s="6">
        <v>21466</v>
      </c>
      <c r="D46" s="6">
        <f t="shared" si="2"/>
        <v>922954</v>
      </c>
      <c r="E46" s="465">
        <v>1274935</v>
      </c>
      <c r="F46" s="476">
        <f t="shared" si="0"/>
        <v>6.7125113604911829E-3</v>
      </c>
      <c r="G46" s="477">
        <f t="shared" si="3"/>
        <v>0.21668579192875248</v>
      </c>
      <c r="I46" s="6">
        <v>43</v>
      </c>
      <c r="J46" s="6">
        <v>21466</v>
      </c>
      <c r="K46" s="6">
        <f t="shared" si="4"/>
        <v>922954</v>
      </c>
      <c r="L46" s="465">
        <v>1211354</v>
      </c>
      <c r="M46" s="476">
        <f t="shared" si="1"/>
        <v>5.7554396464840332E-3</v>
      </c>
      <c r="N46" s="477">
        <f t="shared" si="5"/>
        <v>0.1926017738702922</v>
      </c>
    </row>
    <row r="47" spans="1:14">
      <c r="B47" s="6">
        <v>44</v>
      </c>
      <c r="C47" s="6">
        <v>21462</v>
      </c>
      <c r="D47" s="6">
        <f t="shared" si="2"/>
        <v>944416</v>
      </c>
      <c r="E47" s="465">
        <v>1347980</v>
      </c>
      <c r="F47" s="476">
        <f t="shared" si="0"/>
        <v>7.0970920585872255E-3</v>
      </c>
      <c r="G47" s="477">
        <f t="shared" si="3"/>
        <v>0.2237828839873397</v>
      </c>
      <c r="I47" s="6">
        <v>44</v>
      </c>
      <c r="J47" s="6">
        <v>21462</v>
      </c>
      <c r="K47" s="6">
        <f t="shared" si="4"/>
        <v>944416</v>
      </c>
      <c r="L47" s="465">
        <v>1212405</v>
      </c>
      <c r="M47" s="476">
        <f t="shared" si="1"/>
        <v>5.7604332049883637E-3</v>
      </c>
      <c r="N47" s="477">
        <f t="shared" si="5"/>
        <v>0.19836220707528057</v>
      </c>
    </row>
    <row r="48" spans="1:14">
      <c r="B48" s="6">
        <v>45</v>
      </c>
      <c r="C48" s="6">
        <v>21464</v>
      </c>
      <c r="D48" s="6">
        <f t="shared" si="2"/>
        <v>965880</v>
      </c>
      <c r="E48" s="465">
        <v>1326496</v>
      </c>
      <c r="F48" s="476">
        <f t="shared" si="0"/>
        <v>6.983979159444295E-3</v>
      </c>
      <c r="G48" s="477">
        <f t="shared" si="3"/>
        <v>0.23076686314678399</v>
      </c>
      <c r="I48" s="6">
        <v>45</v>
      </c>
      <c r="J48" s="6">
        <v>21464</v>
      </c>
      <c r="K48" s="6">
        <f t="shared" si="4"/>
        <v>965880</v>
      </c>
      <c r="L48" s="465">
        <v>1184705</v>
      </c>
      <c r="M48" s="476">
        <f t="shared" si="1"/>
        <v>5.6288237182424514E-3</v>
      </c>
      <c r="N48" s="477">
        <f t="shared" si="5"/>
        <v>0.20399103079352301</v>
      </c>
    </row>
    <row r="49" spans="1:14">
      <c r="B49" s="6">
        <v>46</v>
      </c>
      <c r="C49" s="6">
        <v>21467</v>
      </c>
      <c r="D49" s="6">
        <f t="shared" si="2"/>
        <v>987347</v>
      </c>
      <c r="E49" s="465">
        <v>1376600</v>
      </c>
      <c r="F49" s="476">
        <f t="shared" si="0"/>
        <v>7.2477758778699795E-3</v>
      </c>
      <c r="G49" s="477">
        <f t="shared" si="3"/>
        <v>0.23801463902465397</v>
      </c>
      <c r="I49" s="6">
        <v>46</v>
      </c>
      <c r="J49" s="6">
        <v>21467</v>
      </c>
      <c r="K49" s="6">
        <f t="shared" si="4"/>
        <v>987347</v>
      </c>
      <c r="L49" s="465">
        <v>1241710</v>
      </c>
      <c r="M49" s="476">
        <f t="shared" si="1"/>
        <v>5.899668439973524E-3</v>
      </c>
      <c r="N49" s="477">
        <f t="shared" si="5"/>
        <v>0.20989069923349654</v>
      </c>
    </row>
    <row r="50" spans="1:14">
      <c r="B50" s="6">
        <v>47</v>
      </c>
      <c r="C50" s="6">
        <v>21461</v>
      </c>
      <c r="D50" s="6">
        <f t="shared" si="2"/>
        <v>1008808</v>
      </c>
      <c r="E50" s="465">
        <v>1311614</v>
      </c>
      <c r="F50" s="476">
        <f t="shared" si="0"/>
        <v>6.9056256794105446E-3</v>
      </c>
      <c r="G50" s="477">
        <f t="shared" si="3"/>
        <v>0.24492026470406453</v>
      </c>
      <c r="I50" s="6">
        <v>47</v>
      </c>
      <c r="J50" s="6">
        <v>21461</v>
      </c>
      <c r="K50" s="6">
        <f t="shared" si="4"/>
        <v>1008808</v>
      </c>
      <c r="L50" s="465">
        <v>1206735</v>
      </c>
      <c r="M50" s="476">
        <f t="shared" si="1"/>
        <v>5.7334936457880264E-3</v>
      </c>
      <c r="N50" s="477">
        <f t="shared" si="5"/>
        <v>0.21562419287928458</v>
      </c>
    </row>
    <row r="51" spans="1:14">
      <c r="B51" s="6">
        <v>48</v>
      </c>
      <c r="C51" s="6">
        <v>21469</v>
      </c>
      <c r="D51" s="6">
        <f t="shared" si="2"/>
        <v>1030277</v>
      </c>
      <c r="E51" s="465">
        <v>1418348</v>
      </c>
      <c r="F51" s="476">
        <f t="shared" si="0"/>
        <v>7.4675783966476313E-3</v>
      </c>
      <c r="G51" s="477">
        <f t="shared" si="3"/>
        <v>0.25238784310071216</v>
      </c>
      <c r="I51" s="6">
        <v>48</v>
      </c>
      <c r="J51" s="6">
        <v>21469</v>
      </c>
      <c r="K51" s="6">
        <f t="shared" si="4"/>
        <v>1030277</v>
      </c>
      <c r="L51" s="465">
        <v>1265518</v>
      </c>
      <c r="M51" s="476">
        <f t="shared" si="1"/>
        <v>6.0127860811448842E-3</v>
      </c>
      <c r="N51" s="477">
        <f t="shared" si="5"/>
        <v>0.22163697896042947</v>
      </c>
    </row>
    <row r="52" spans="1:14">
      <c r="B52" s="6">
        <v>49</v>
      </c>
      <c r="C52" s="6">
        <v>21461</v>
      </c>
      <c r="D52" s="6">
        <f t="shared" si="2"/>
        <v>1051738</v>
      </c>
      <c r="E52" s="465">
        <v>1433169</v>
      </c>
      <c r="F52" s="476">
        <f t="shared" si="0"/>
        <v>7.5456107127059718E-3</v>
      </c>
      <c r="G52" s="477">
        <f t="shared" si="3"/>
        <v>0.25993345381341815</v>
      </c>
      <c r="I52" s="6">
        <v>49</v>
      </c>
      <c r="J52" s="6">
        <v>21461</v>
      </c>
      <c r="K52" s="6">
        <f t="shared" si="4"/>
        <v>1051738</v>
      </c>
      <c r="L52" s="465">
        <v>1326866</v>
      </c>
      <c r="M52" s="476">
        <f t="shared" si="1"/>
        <v>6.3042654599495132E-3</v>
      </c>
      <c r="N52" s="477">
        <f t="shared" si="5"/>
        <v>0.227941244420379</v>
      </c>
    </row>
    <row r="53" spans="1:14">
      <c r="A53" s="6">
        <v>50</v>
      </c>
      <c r="B53" s="6">
        <v>50</v>
      </c>
      <c r="C53" s="6">
        <v>21463</v>
      </c>
      <c r="D53" s="6">
        <f t="shared" si="2"/>
        <v>1073201</v>
      </c>
      <c r="E53" s="465">
        <v>1485894</v>
      </c>
      <c r="F53" s="476">
        <f t="shared" si="0"/>
        <v>7.8232069521079004E-3</v>
      </c>
      <c r="G53" s="477">
        <f t="shared" si="3"/>
        <v>0.26775666076552607</v>
      </c>
      <c r="I53" s="6">
        <v>50</v>
      </c>
      <c r="J53" s="6">
        <v>21463</v>
      </c>
      <c r="K53" s="6">
        <f t="shared" si="4"/>
        <v>1073201</v>
      </c>
      <c r="L53" s="465">
        <v>1353437</v>
      </c>
      <c r="M53" s="476">
        <f t="shared" si="1"/>
        <v>6.430510791080403E-3</v>
      </c>
      <c r="N53" s="477">
        <f t="shared" si="5"/>
        <v>0.23437175521145939</v>
      </c>
    </row>
    <row r="54" spans="1:14">
      <c r="B54" s="6">
        <v>51</v>
      </c>
      <c r="C54" s="6">
        <v>21464</v>
      </c>
      <c r="D54" s="6">
        <f t="shared" si="2"/>
        <v>1094665</v>
      </c>
      <c r="E54" s="465">
        <v>1519946</v>
      </c>
      <c r="F54" s="476">
        <f t="shared" si="0"/>
        <v>8.0024901601517973E-3</v>
      </c>
      <c r="G54" s="477">
        <f t="shared" si="3"/>
        <v>0.27575915092567788</v>
      </c>
      <c r="I54" s="6">
        <v>51</v>
      </c>
      <c r="J54" s="6">
        <v>21464</v>
      </c>
      <c r="K54" s="6">
        <f t="shared" si="4"/>
        <v>1094665</v>
      </c>
      <c r="L54" s="465">
        <v>1327215</v>
      </c>
      <c r="M54" s="476">
        <f t="shared" si="1"/>
        <v>6.305923644457612E-3</v>
      </c>
      <c r="N54" s="477">
        <f t="shared" si="5"/>
        <v>0.24067767885591701</v>
      </c>
    </row>
    <row r="55" spans="1:14">
      <c r="B55" s="6">
        <v>52</v>
      </c>
      <c r="C55" s="6">
        <v>21464</v>
      </c>
      <c r="D55" s="6">
        <f t="shared" si="2"/>
        <v>1116129</v>
      </c>
      <c r="E55" s="465">
        <v>1503223</v>
      </c>
      <c r="F55" s="476">
        <f t="shared" si="0"/>
        <v>7.9144438460404948E-3</v>
      </c>
      <c r="G55" s="477">
        <f t="shared" si="3"/>
        <v>0.28367359477171838</v>
      </c>
      <c r="I55" s="6">
        <v>52</v>
      </c>
      <c r="J55" s="6">
        <v>21464</v>
      </c>
      <c r="K55" s="6">
        <f t="shared" si="4"/>
        <v>1116129</v>
      </c>
      <c r="L55" s="465">
        <v>1317686</v>
      </c>
      <c r="M55" s="476">
        <f t="shared" si="1"/>
        <v>6.2606490307680158E-3</v>
      </c>
      <c r="N55" s="477">
        <f t="shared" si="5"/>
        <v>0.24693832788668502</v>
      </c>
    </row>
    <row r="56" spans="1:14">
      <c r="B56" s="6">
        <v>53</v>
      </c>
      <c r="C56" s="6">
        <v>21466</v>
      </c>
      <c r="D56" s="6">
        <f t="shared" si="2"/>
        <v>1137595</v>
      </c>
      <c r="E56" s="465">
        <v>1478019</v>
      </c>
      <c r="F56" s="476">
        <f t="shared" si="0"/>
        <v>7.7817452093807268E-3</v>
      </c>
      <c r="G56" s="477">
        <f t="shared" si="3"/>
        <v>0.29145533998109913</v>
      </c>
      <c r="I56" s="6">
        <v>53</v>
      </c>
      <c r="J56" s="6">
        <v>21466</v>
      </c>
      <c r="K56" s="6">
        <f t="shared" si="4"/>
        <v>1137595</v>
      </c>
      <c r="L56" s="465">
        <v>1393120</v>
      </c>
      <c r="M56" s="476">
        <f t="shared" si="1"/>
        <v>6.6190544467676958E-3</v>
      </c>
      <c r="N56" s="477">
        <f t="shared" si="5"/>
        <v>0.25355738233345271</v>
      </c>
    </row>
    <row r="57" spans="1:14">
      <c r="B57" s="6">
        <v>54</v>
      </c>
      <c r="C57" s="6">
        <v>21461</v>
      </c>
      <c r="D57" s="6">
        <f t="shared" si="2"/>
        <v>1159056</v>
      </c>
      <c r="E57" s="465">
        <v>1489667</v>
      </c>
      <c r="F57" s="476">
        <f t="shared" si="0"/>
        <v>7.8430717337345194E-3</v>
      </c>
      <c r="G57" s="477">
        <f t="shared" si="3"/>
        <v>0.29929841171483362</v>
      </c>
      <c r="I57" s="6">
        <v>54</v>
      </c>
      <c r="J57" s="6">
        <v>21461</v>
      </c>
      <c r="K57" s="6">
        <f t="shared" si="4"/>
        <v>1159056</v>
      </c>
      <c r="L57" s="465">
        <v>1377082</v>
      </c>
      <c r="M57" s="476">
        <f t="shared" si="1"/>
        <v>6.5428539793153159E-3</v>
      </c>
      <c r="N57" s="477">
        <f t="shared" si="5"/>
        <v>0.26010023631276802</v>
      </c>
    </row>
    <row r="58" spans="1:14">
      <c r="B58" s="6">
        <v>55</v>
      </c>
      <c r="C58" s="6">
        <v>21465</v>
      </c>
      <c r="D58" s="6">
        <f t="shared" si="2"/>
        <v>1180521</v>
      </c>
      <c r="E58" s="465">
        <v>1553308</v>
      </c>
      <c r="F58" s="476">
        <f t="shared" si="0"/>
        <v>8.1781405297853133E-3</v>
      </c>
      <c r="G58" s="477">
        <f t="shared" si="3"/>
        <v>0.30747655224461895</v>
      </c>
      <c r="I58" s="6">
        <v>55</v>
      </c>
      <c r="J58" s="6">
        <v>21465</v>
      </c>
      <c r="K58" s="6">
        <f t="shared" si="4"/>
        <v>1180521</v>
      </c>
      <c r="L58" s="465">
        <v>1410100</v>
      </c>
      <c r="M58" s="476">
        <f t="shared" si="1"/>
        <v>6.6997305870184392E-3</v>
      </c>
      <c r="N58" s="477">
        <f t="shared" si="5"/>
        <v>0.26679996689978647</v>
      </c>
    </row>
    <row r="59" spans="1:14">
      <c r="B59" s="6">
        <v>56</v>
      </c>
      <c r="C59" s="6">
        <v>21468</v>
      </c>
      <c r="D59" s="6">
        <f t="shared" si="2"/>
        <v>1201989</v>
      </c>
      <c r="E59" s="465">
        <v>1565788</v>
      </c>
      <c r="F59" s="476">
        <f t="shared" si="0"/>
        <v>8.2438475201643754E-3</v>
      </c>
      <c r="G59" s="477">
        <f t="shared" si="3"/>
        <v>0.31572039976478333</v>
      </c>
      <c r="I59" s="6">
        <v>56</v>
      </c>
      <c r="J59" s="6">
        <v>21468</v>
      </c>
      <c r="K59" s="6">
        <f t="shared" si="4"/>
        <v>1201989</v>
      </c>
      <c r="L59" s="465">
        <v>1455062</v>
      </c>
      <c r="M59" s="476">
        <f t="shared" si="1"/>
        <v>6.9133560651075988E-3</v>
      </c>
      <c r="N59" s="477">
        <f t="shared" si="5"/>
        <v>0.27371332296489409</v>
      </c>
    </row>
    <row r="60" spans="1:14">
      <c r="B60" s="6">
        <v>57</v>
      </c>
      <c r="C60" s="6">
        <v>21461</v>
      </c>
      <c r="D60" s="6">
        <f t="shared" si="2"/>
        <v>1223450</v>
      </c>
      <c r="E60" s="465">
        <v>1646311</v>
      </c>
      <c r="F60" s="476">
        <f t="shared" si="0"/>
        <v>8.6677997626558208E-3</v>
      </c>
      <c r="G60" s="477">
        <f t="shared" si="3"/>
        <v>0.32438819952743914</v>
      </c>
      <c r="I60" s="6">
        <v>57</v>
      </c>
      <c r="J60" s="6">
        <v>21461</v>
      </c>
      <c r="K60" s="6">
        <f t="shared" si="4"/>
        <v>1223450</v>
      </c>
      <c r="L60" s="465">
        <v>1532263</v>
      </c>
      <c r="M60" s="476">
        <f t="shared" si="1"/>
        <v>7.2801569310379658E-3</v>
      </c>
      <c r="N60" s="477">
        <f t="shared" si="5"/>
        <v>0.28099347989593204</v>
      </c>
    </row>
    <row r="61" spans="1:14">
      <c r="B61" s="6">
        <v>58</v>
      </c>
      <c r="C61" s="6">
        <v>21467</v>
      </c>
      <c r="D61" s="6">
        <f t="shared" si="2"/>
        <v>1244917</v>
      </c>
      <c r="E61" s="465">
        <v>1683067</v>
      </c>
      <c r="F61" s="476">
        <f t="shared" si="0"/>
        <v>8.8613194852818489E-3</v>
      </c>
      <c r="G61" s="477">
        <f t="shared" si="3"/>
        <v>0.33324951901272098</v>
      </c>
      <c r="I61" s="6">
        <v>58</v>
      </c>
      <c r="J61" s="6">
        <v>21467</v>
      </c>
      <c r="K61" s="6">
        <f t="shared" si="4"/>
        <v>1244917</v>
      </c>
      <c r="L61" s="465">
        <v>1544457</v>
      </c>
      <c r="M61" s="476">
        <f t="shared" si="1"/>
        <v>7.33809361267622E-3</v>
      </c>
      <c r="N61" s="477">
        <f t="shared" si="5"/>
        <v>0.28833157350860827</v>
      </c>
    </row>
    <row r="62" spans="1:14">
      <c r="B62" s="6">
        <v>59</v>
      </c>
      <c r="C62" s="6">
        <v>21460</v>
      </c>
      <c r="D62" s="6">
        <f t="shared" si="2"/>
        <v>1266377</v>
      </c>
      <c r="E62" s="465">
        <v>1724415</v>
      </c>
      <c r="F62" s="476">
        <f t="shared" si="0"/>
        <v>9.0790160107781202E-3</v>
      </c>
      <c r="G62" s="477">
        <f t="shared" si="3"/>
        <v>0.34232853502349908</v>
      </c>
      <c r="I62" s="6">
        <v>59</v>
      </c>
      <c r="J62" s="6">
        <v>21460</v>
      </c>
      <c r="K62" s="6">
        <f t="shared" si="4"/>
        <v>1266377</v>
      </c>
      <c r="L62" s="465">
        <v>1551419</v>
      </c>
      <c r="M62" s="476">
        <f t="shared" si="1"/>
        <v>7.371171780428027E-3</v>
      </c>
      <c r="N62" s="477">
        <f t="shared" si="5"/>
        <v>0.29570274528903628</v>
      </c>
    </row>
    <row r="63" spans="1:14">
      <c r="A63" s="6">
        <v>60</v>
      </c>
      <c r="B63" s="6">
        <v>60</v>
      </c>
      <c r="C63" s="6">
        <v>21463</v>
      </c>
      <c r="D63" s="6">
        <f t="shared" si="2"/>
        <v>1287840</v>
      </c>
      <c r="E63" s="465">
        <v>1672099</v>
      </c>
      <c r="F63" s="476">
        <f t="shared" si="0"/>
        <v>8.8035731495064024E-3</v>
      </c>
      <c r="G63" s="477">
        <f t="shared" si="3"/>
        <v>0.3511321081730055</v>
      </c>
      <c r="I63" s="6">
        <v>60</v>
      </c>
      <c r="J63" s="6">
        <v>21463</v>
      </c>
      <c r="K63" s="6">
        <f t="shared" si="4"/>
        <v>1287840</v>
      </c>
      <c r="L63" s="465">
        <v>1586219</v>
      </c>
      <c r="M63" s="476">
        <f t="shared" si="1"/>
        <v>7.5365151067369705E-3</v>
      </c>
      <c r="N63" s="477">
        <f t="shared" si="5"/>
        <v>0.30323926039577326</v>
      </c>
    </row>
    <row r="64" spans="1:14">
      <c r="B64" s="6">
        <v>61</v>
      </c>
      <c r="C64" s="6">
        <v>21468</v>
      </c>
      <c r="D64" s="6">
        <f t="shared" si="2"/>
        <v>1309308</v>
      </c>
      <c r="E64" s="465">
        <v>1583620</v>
      </c>
      <c r="F64" s="476">
        <f t="shared" si="0"/>
        <v>8.3377327006483055E-3</v>
      </c>
      <c r="G64" s="477">
        <f t="shared" si="3"/>
        <v>0.3594698408736538</v>
      </c>
      <c r="I64" s="6">
        <v>61</v>
      </c>
      <c r="J64" s="6">
        <v>21468</v>
      </c>
      <c r="K64" s="6">
        <f t="shared" si="4"/>
        <v>1309308</v>
      </c>
      <c r="L64" s="465">
        <v>1529965</v>
      </c>
      <c r="M64" s="476">
        <f t="shared" si="1"/>
        <v>7.2692385700075645E-3</v>
      </c>
      <c r="N64" s="477">
        <f t="shared" si="5"/>
        <v>0.31050849896578081</v>
      </c>
    </row>
    <row r="65" spans="1:14">
      <c r="B65" s="6">
        <v>62</v>
      </c>
      <c r="C65" s="6">
        <v>21460</v>
      </c>
      <c r="D65" s="6">
        <f t="shared" si="2"/>
        <v>1330768</v>
      </c>
      <c r="E65" s="465">
        <v>1696796</v>
      </c>
      <c r="F65" s="476">
        <f t="shared" si="0"/>
        <v>8.9336024396820205E-3</v>
      </c>
      <c r="G65" s="477">
        <f t="shared" si="3"/>
        <v>0.3684034433133358</v>
      </c>
      <c r="I65" s="6">
        <v>62</v>
      </c>
      <c r="J65" s="6">
        <v>21460</v>
      </c>
      <c r="K65" s="6">
        <f t="shared" si="4"/>
        <v>1330768</v>
      </c>
      <c r="L65" s="465">
        <v>1605427</v>
      </c>
      <c r="M65" s="476">
        <f t="shared" si="1"/>
        <v>7.6277770208674931E-3</v>
      </c>
      <c r="N65" s="477">
        <f t="shared" si="5"/>
        <v>0.31813627598664829</v>
      </c>
    </row>
    <row r="66" spans="1:14">
      <c r="B66" s="6">
        <v>63</v>
      </c>
      <c r="C66" s="6">
        <v>21466</v>
      </c>
      <c r="D66" s="6">
        <f t="shared" si="2"/>
        <v>1352234</v>
      </c>
      <c r="E66" s="465">
        <v>1718036</v>
      </c>
      <c r="F66" s="476">
        <f t="shared" si="0"/>
        <v>9.0454306829233101E-3</v>
      </c>
      <c r="G66" s="477">
        <f t="shared" si="3"/>
        <v>0.37744887399625909</v>
      </c>
      <c r="I66" s="6">
        <v>63</v>
      </c>
      <c r="J66" s="6">
        <v>21466</v>
      </c>
      <c r="K66" s="6">
        <f t="shared" si="4"/>
        <v>1352234</v>
      </c>
      <c r="L66" s="465">
        <v>1717985</v>
      </c>
      <c r="M66" s="476">
        <f t="shared" si="1"/>
        <v>8.1625676565767486E-3</v>
      </c>
      <c r="N66" s="477">
        <f t="shared" si="5"/>
        <v>0.32629884364322503</v>
      </c>
    </row>
    <row r="67" spans="1:14">
      <c r="B67" s="6">
        <v>64</v>
      </c>
      <c r="C67" s="6">
        <v>21462</v>
      </c>
      <c r="D67" s="6">
        <f t="shared" si="2"/>
        <v>1373696</v>
      </c>
      <c r="E67" s="465">
        <v>1791730</v>
      </c>
      <c r="F67" s="476">
        <f t="shared" si="0"/>
        <v>9.4334283551183919E-3</v>
      </c>
      <c r="G67" s="477">
        <f t="shared" si="3"/>
        <v>0.38688230235137749</v>
      </c>
      <c r="I67" s="6">
        <v>64</v>
      </c>
      <c r="J67" s="6">
        <v>21462</v>
      </c>
      <c r="K67" s="6">
        <f t="shared" si="4"/>
        <v>1373696</v>
      </c>
      <c r="L67" s="465">
        <v>1743553</v>
      </c>
      <c r="M67" s="476">
        <f t="shared" si="1"/>
        <v>8.2840474889637333E-3</v>
      </c>
      <c r="N67" s="477">
        <f t="shared" si="5"/>
        <v>0.33458289113218875</v>
      </c>
    </row>
    <row r="68" spans="1:14">
      <c r="B68" s="6">
        <v>65</v>
      </c>
      <c r="C68" s="6">
        <v>21465</v>
      </c>
      <c r="D68" s="6">
        <f t="shared" si="2"/>
        <v>1395161</v>
      </c>
      <c r="E68" s="465">
        <v>1779253</v>
      </c>
      <c r="F68" s="476">
        <f t="shared" si="0"/>
        <v>9.3677371596889401E-3</v>
      </c>
      <c r="G68" s="477">
        <f t="shared" si="3"/>
        <v>0.39625003951106641</v>
      </c>
      <c r="I68" s="6">
        <v>65</v>
      </c>
      <c r="J68" s="6">
        <v>21465</v>
      </c>
      <c r="K68" s="6">
        <f t="shared" si="4"/>
        <v>1395161</v>
      </c>
      <c r="L68" s="465">
        <v>1746037</v>
      </c>
      <c r="M68" s="476">
        <f t="shared" si="1"/>
        <v>8.2958495815657861E-3</v>
      </c>
      <c r="N68" s="477">
        <f t="shared" si="5"/>
        <v>0.34287874071375452</v>
      </c>
    </row>
    <row r="69" spans="1:14">
      <c r="B69" s="6">
        <v>66</v>
      </c>
      <c r="C69" s="6">
        <v>21464</v>
      </c>
      <c r="D69" s="6">
        <f t="shared" si="2"/>
        <v>1416625</v>
      </c>
      <c r="E69" s="465">
        <v>1938991</v>
      </c>
      <c r="F69" s="476">
        <f t="shared" ref="F69:F103" si="6">E69/$E$104</f>
        <v>1.0208755046641718E-2</v>
      </c>
      <c r="G69" s="477">
        <f t="shared" si="3"/>
        <v>0.40645879455770811</v>
      </c>
      <c r="I69" s="6">
        <v>66</v>
      </c>
      <c r="J69" s="6">
        <v>21464</v>
      </c>
      <c r="K69" s="6">
        <f t="shared" si="4"/>
        <v>1416625</v>
      </c>
      <c r="L69" s="465">
        <v>1777540</v>
      </c>
      <c r="M69" s="476">
        <f t="shared" ref="M69:M103" si="7">L69/$L$104</f>
        <v>8.4455280530804609E-3</v>
      </c>
      <c r="N69" s="477">
        <f t="shared" si="5"/>
        <v>0.35132426876683498</v>
      </c>
    </row>
    <row r="70" spans="1:14">
      <c r="B70" s="6">
        <v>67</v>
      </c>
      <c r="C70" s="6">
        <v>21464</v>
      </c>
      <c r="D70" s="6">
        <f t="shared" ref="D70:D103" si="8">+D69+C70</f>
        <v>1438089</v>
      </c>
      <c r="E70" s="465">
        <v>2081437</v>
      </c>
      <c r="F70" s="476">
        <f t="shared" si="6"/>
        <v>1.0958730844040429E-2</v>
      </c>
      <c r="G70" s="477">
        <f t="shared" ref="G70:G103" si="9">+F70+G69</f>
        <v>0.41741752540174853</v>
      </c>
      <c r="I70" s="6">
        <v>67</v>
      </c>
      <c r="J70" s="6">
        <v>21464</v>
      </c>
      <c r="K70" s="6">
        <f t="shared" ref="K70:K103" si="10">+J70+K69</f>
        <v>1438089</v>
      </c>
      <c r="L70" s="465">
        <v>1867882</v>
      </c>
      <c r="M70" s="476">
        <f t="shared" si="7"/>
        <v>8.8747650296724899E-3</v>
      </c>
      <c r="N70" s="477">
        <f t="shared" ref="N70:N103" si="11">+N69+M70</f>
        <v>0.36019903379650747</v>
      </c>
    </row>
    <row r="71" spans="1:14">
      <c r="B71" s="6">
        <v>68</v>
      </c>
      <c r="C71" s="6">
        <v>21465</v>
      </c>
      <c r="D71" s="6">
        <f t="shared" si="8"/>
        <v>1459554</v>
      </c>
      <c r="E71" s="465">
        <v>2015715</v>
      </c>
      <c r="F71" s="476">
        <f t="shared" si="6"/>
        <v>1.0612705617943256E-2</v>
      </c>
      <c r="G71" s="477">
        <f t="shared" si="9"/>
        <v>0.42803023101969179</v>
      </c>
      <c r="I71" s="6">
        <v>68</v>
      </c>
      <c r="J71" s="6">
        <v>21465</v>
      </c>
      <c r="K71" s="6">
        <f t="shared" si="10"/>
        <v>1459554</v>
      </c>
      <c r="L71" s="465">
        <v>1869044</v>
      </c>
      <c r="M71" s="476">
        <f t="shared" si="7"/>
        <v>8.8802859763728054E-3</v>
      </c>
      <c r="N71" s="477">
        <f t="shared" si="11"/>
        <v>0.36907931977288028</v>
      </c>
    </row>
    <row r="72" spans="1:14">
      <c r="B72" s="6">
        <v>69</v>
      </c>
      <c r="C72" s="6">
        <v>21462</v>
      </c>
      <c r="D72" s="6">
        <f t="shared" si="8"/>
        <v>1481016</v>
      </c>
      <c r="E72" s="465">
        <v>2005639</v>
      </c>
      <c r="F72" s="476">
        <f t="shared" si="6"/>
        <v>1.0559655647185287E-2</v>
      </c>
      <c r="G72" s="477">
        <f t="shared" si="9"/>
        <v>0.43858988666687709</v>
      </c>
      <c r="I72" s="6">
        <v>69</v>
      </c>
      <c r="J72" s="6">
        <v>21462</v>
      </c>
      <c r="K72" s="6">
        <f t="shared" si="10"/>
        <v>1481016</v>
      </c>
      <c r="L72" s="465">
        <v>1942681</v>
      </c>
      <c r="M72" s="476">
        <f t="shared" si="7"/>
        <v>9.2301534050915311E-3</v>
      </c>
      <c r="N72" s="477">
        <f t="shared" si="11"/>
        <v>0.37830947317797181</v>
      </c>
    </row>
    <row r="73" spans="1:14">
      <c r="A73" s="6">
        <v>70</v>
      </c>
      <c r="B73" s="6">
        <v>70</v>
      </c>
      <c r="C73" s="6">
        <v>21466</v>
      </c>
      <c r="D73" s="6">
        <f t="shared" si="8"/>
        <v>1502482</v>
      </c>
      <c r="E73" s="465">
        <v>1955277</v>
      </c>
      <c r="F73" s="476">
        <f t="shared" si="6"/>
        <v>1.0294500563093114E-2</v>
      </c>
      <c r="G73" s="477">
        <f t="shared" si="9"/>
        <v>0.44888438722997021</v>
      </c>
      <c r="I73" s="6">
        <v>70</v>
      </c>
      <c r="J73" s="6">
        <v>21466</v>
      </c>
      <c r="K73" s="6">
        <f t="shared" si="10"/>
        <v>1502482</v>
      </c>
      <c r="L73" s="465">
        <v>2021554</v>
      </c>
      <c r="M73" s="476">
        <f t="shared" si="7"/>
        <v>9.6048983526767426E-3</v>
      </c>
      <c r="N73" s="477">
        <f t="shared" si="11"/>
        <v>0.38791437153064856</v>
      </c>
    </row>
    <row r="74" spans="1:14">
      <c r="B74" s="6">
        <v>71</v>
      </c>
      <c r="C74" s="6">
        <v>21463</v>
      </c>
      <c r="D74" s="6">
        <f t="shared" si="8"/>
        <v>1523945</v>
      </c>
      <c r="E74" s="465">
        <v>2025712</v>
      </c>
      <c r="F74" s="476">
        <f t="shared" si="6"/>
        <v>1.0665339655028151E-2</v>
      </c>
      <c r="G74" s="477">
        <f t="shared" si="9"/>
        <v>0.45954972688499834</v>
      </c>
      <c r="I74" s="6">
        <v>71</v>
      </c>
      <c r="J74" s="6">
        <v>21463</v>
      </c>
      <c r="K74" s="6">
        <f t="shared" si="10"/>
        <v>1523945</v>
      </c>
      <c r="L74" s="465">
        <v>2110669</v>
      </c>
      <c r="M74" s="476">
        <f t="shared" si="7"/>
        <v>1.0028305551642878E-2</v>
      </c>
      <c r="N74" s="477">
        <f t="shared" si="11"/>
        <v>0.39794267708229142</v>
      </c>
    </row>
    <row r="75" spans="1:14">
      <c r="B75" s="6">
        <v>72</v>
      </c>
      <c r="C75" s="6">
        <v>21466</v>
      </c>
      <c r="D75" s="6">
        <f t="shared" si="8"/>
        <v>1545411</v>
      </c>
      <c r="E75" s="465">
        <v>2147566</v>
      </c>
      <c r="F75" s="476">
        <f t="shared" si="6"/>
        <v>1.130689891830141E-2</v>
      </c>
      <c r="G75" s="477">
        <f t="shared" si="9"/>
        <v>0.47085662580329973</v>
      </c>
      <c r="I75" s="6">
        <v>72</v>
      </c>
      <c r="J75" s="6">
        <v>21466</v>
      </c>
      <c r="K75" s="6">
        <f t="shared" si="10"/>
        <v>1545411</v>
      </c>
      <c r="L75" s="465">
        <v>2137382</v>
      </c>
      <c r="M75" s="476">
        <f t="shared" si="7"/>
        <v>1.0155225559565028E-2</v>
      </c>
      <c r="N75" s="477">
        <f t="shared" si="11"/>
        <v>0.40809790264185647</v>
      </c>
    </row>
    <row r="76" spans="1:14">
      <c r="B76" s="6">
        <v>73</v>
      </c>
      <c r="C76" s="6">
        <v>21465</v>
      </c>
      <c r="D76" s="6">
        <f t="shared" si="8"/>
        <v>1566876</v>
      </c>
      <c r="E76" s="465">
        <v>2200504</v>
      </c>
      <c r="F76" s="476">
        <f t="shared" si="6"/>
        <v>1.1585616599125673E-2</v>
      </c>
      <c r="G76" s="477">
        <f t="shared" si="9"/>
        <v>0.48244224240242539</v>
      </c>
      <c r="I76" s="6">
        <v>73</v>
      </c>
      <c r="J76" s="6">
        <v>21465</v>
      </c>
      <c r="K76" s="6">
        <f t="shared" si="10"/>
        <v>1566876</v>
      </c>
      <c r="L76" s="465">
        <v>2228135</v>
      </c>
      <c r="M76" s="476">
        <f t="shared" si="7"/>
        <v>1.0586415297855705E-2</v>
      </c>
      <c r="N76" s="477">
        <f t="shared" si="11"/>
        <v>0.41868431793971217</v>
      </c>
    </row>
    <row r="77" spans="1:14">
      <c r="B77" s="6">
        <v>74</v>
      </c>
      <c r="C77" s="6">
        <v>21461</v>
      </c>
      <c r="D77" s="6">
        <f t="shared" si="8"/>
        <v>1588337</v>
      </c>
      <c r="E77" s="465">
        <v>2332700</v>
      </c>
      <c r="F77" s="476">
        <f t="shared" si="6"/>
        <v>1.2281626318689016E-2</v>
      </c>
      <c r="G77" s="477">
        <f t="shared" si="9"/>
        <v>0.4947238687211144</v>
      </c>
      <c r="I77" s="6">
        <v>74</v>
      </c>
      <c r="J77" s="6">
        <v>21461</v>
      </c>
      <c r="K77" s="6">
        <f t="shared" si="10"/>
        <v>1588337</v>
      </c>
      <c r="L77" s="465">
        <v>2287815</v>
      </c>
      <c r="M77" s="476">
        <f t="shared" si="7"/>
        <v>1.0869969599985527E-2</v>
      </c>
      <c r="N77" s="477">
        <f t="shared" si="11"/>
        <v>0.42955428753969771</v>
      </c>
    </row>
    <row r="78" spans="1:14">
      <c r="B78" s="6">
        <v>75</v>
      </c>
      <c r="C78" s="6">
        <v>21465</v>
      </c>
      <c r="D78" s="6">
        <f t="shared" si="8"/>
        <v>1609802</v>
      </c>
      <c r="E78" s="465">
        <v>2290878</v>
      </c>
      <c r="F78" s="476">
        <f t="shared" si="6"/>
        <v>1.206143419115431E-2</v>
      </c>
      <c r="G78" s="477">
        <f t="shared" si="9"/>
        <v>0.50678530291226875</v>
      </c>
      <c r="I78" s="6">
        <v>75</v>
      </c>
      <c r="J78" s="6">
        <v>21465</v>
      </c>
      <c r="K78" s="6">
        <f t="shared" si="10"/>
        <v>1609802</v>
      </c>
      <c r="L78" s="465">
        <v>2236361</v>
      </c>
      <c r="M78" s="476">
        <f t="shared" si="7"/>
        <v>1.0625499039298734E-2</v>
      </c>
      <c r="N78" s="477">
        <f t="shared" si="11"/>
        <v>0.44017978657899642</v>
      </c>
    </row>
    <row r="79" spans="1:14">
      <c r="B79" s="6">
        <v>76</v>
      </c>
      <c r="C79" s="6">
        <v>21462</v>
      </c>
      <c r="D79" s="6">
        <f t="shared" si="8"/>
        <v>1631264</v>
      </c>
      <c r="E79" s="465">
        <v>2333947</v>
      </c>
      <c r="F79" s="476">
        <f t="shared" si="6"/>
        <v>1.228819175274372E-2</v>
      </c>
      <c r="G79" s="477">
        <f t="shared" si="9"/>
        <v>0.51907349466501251</v>
      </c>
      <c r="I79" s="6">
        <v>76</v>
      </c>
      <c r="J79" s="6">
        <v>21462</v>
      </c>
      <c r="K79" s="6">
        <f t="shared" si="10"/>
        <v>1631264</v>
      </c>
      <c r="L79" s="465">
        <v>2438783</v>
      </c>
      <c r="M79" s="476">
        <f t="shared" si="7"/>
        <v>1.1587255556485775E-2</v>
      </c>
      <c r="N79" s="477">
        <f t="shared" si="11"/>
        <v>0.45176704213548219</v>
      </c>
    </row>
    <row r="80" spans="1:14">
      <c r="B80" s="6">
        <v>77</v>
      </c>
      <c r="C80" s="6">
        <v>21464</v>
      </c>
      <c r="D80" s="6">
        <f t="shared" si="8"/>
        <v>1652728</v>
      </c>
      <c r="E80" s="465">
        <v>2367919</v>
      </c>
      <c r="F80" s="476">
        <f t="shared" si="6"/>
        <v>1.2467053762131341E-2</v>
      </c>
      <c r="G80" s="477">
        <f t="shared" si="9"/>
        <v>0.53154054842714382</v>
      </c>
      <c r="I80" s="6">
        <v>77</v>
      </c>
      <c r="J80" s="6">
        <v>21464</v>
      </c>
      <c r="K80" s="6">
        <f t="shared" si="10"/>
        <v>1652728</v>
      </c>
      <c r="L80" s="465">
        <v>2497276</v>
      </c>
      <c r="M80" s="476">
        <f t="shared" si="7"/>
        <v>1.1865170130790057E-2</v>
      </c>
      <c r="N80" s="477">
        <f t="shared" si="11"/>
        <v>0.46363221226627227</v>
      </c>
    </row>
    <row r="81" spans="1:14">
      <c r="B81" s="6">
        <v>78</v>
      </c>
      <c r="C81" s="6">
        <v>21464</v>
      </c>
      <c r="D81" s="6">
        <f t="shared" si="8"/>
        <v>1674192</v>
      </c>
      <c r="E81" s="465">
        <v>2506046</v>
      </c>
      <c r="F81" s="476">
        <f t="shared" si="6"/>
        <v>1.3194290097074349E-2</v>
      </c>
      <c r="G81" s="477">
        <f t="shared" si="9"/>
        <v>0.54473483852421822</v>
      </c>
      <c r="I81" s="6">
        <v>78</v>
      </c>
      <c r="J81" s="6">
        <v>21464</v>
      </c>
      <c r="K81" s="6">
        <f t="shared" si="10"/>
        <v>1674192</v>
      </c>
      <c r="L81" s="465">
        <v>2638025</v>
      </c>
      <c r="M81" s="476">
        <f t="shared" si="7"/>
        <v>1.2533903114544585E-2</v>
      </c>
      <c r="N81" s="477">
        <f t="shared" si="11"/>
        <v>0.47616611538081688</v>
      </c>
    </row>
    <row r="82" spans="1:14">
      <c r="B82" s="6">
        <v>79</v>
      </c>
      <c r="C82" s="6">
        <v>21465</v>
      </c>
      <c r="D82" s="6">
        <f t="shared" si="8"/>
        <v>1695657</v>
      </c>
      <c r="E82" s="465">
        <v>2520170</v>
      </c>
      <c r="F82" s="476">
        <f t="shared" si="6"/>
        <v>1.3268652719839884E-2</v>
      </c>
      <c r="G82" s="477">
        <f t="shared" si="9"/>
        <v>0.55800349124405813</v>
      </c>
      <c r="I82" s="6">
        <v>79</v>
      </c>
      <c r="J82" s="6">
        <v>21465</v>
      </c>
      <c r="K82" s="6">
        <f t="shared" si="10"/>
        <v>1695657</v>
      </c>
      <c r="L82" s="465">
        <v>2632613</v>
      </c>
      <c r="M82" s="476">
        <f t="shared" si="7"/>
        <v>1.2508189376556539E-2</v>
      </c>
      <c r="N82" s="477">
        <f t="shared" si="11"/>
        <v>0.48867430475737339</v>
      </c>
    </row>
    <row r="83" spans="1:14">
      <c r="A83" s="6">
        <v>80</v>
      </c>
      <c r="B83" s="6">
        <v>80</v>
      </c>
      <c r="C83" s="6">
        <v>21468</v>
      </c>
      <c r="D83" s="6">
        <f t="shared" si="8"/>
        <v>1717125</v>
      </c>
      <c r="E83" s="465">
        <v>2625329</v>
      </c>
      <c r="F83" s="476">
        <f t="shared" si="6"/>
        <v>1.3822313088531537E-2</v>
      </c>
      <c r="G83" s="477">
        <f t="shared" si="9"/>
        <v>0.57182580433258967</v>
      </c>
      <c r="I83" s="6">
        <v>80</v>
      </c>
      <c r="J83" s="6">
        <v>21468</v>
      </c>
      <c r="K83" s="6">
        <f t="shared" si="10"/>
        <v>1717125</v>
      </c>
      <c r="L83" s="465">
        <v>2777682</v>
      </c>
      <c r="M83" s="476">
        <f t="shared" si="7"/>
        <v>1.3197447738749417E-2</v>
      </c>
      <c r="N83" s="477">
        <f t="shared" si="11"/>
        <v>0.50187175249612281</v>
      </c>
    </row>
    <row r="84" spans="1:14">
      <c r="B84" s="6">
        <v>81</v>
      </c>
      <c r="C84" s="6">
        <v>21461</v>
      </c>
      <c r="D84" s="6">
        <f t="shared" si="8"/>
        <v>1738586</v>
      </c>
      <c r="E84" s="465">
        <v>2701980</v>
      </c>
      <c r="F84" s="476">
        <f t="shared" si="6"/>
        <v>1.4225879316059224E-2</v>
      </c>
      <c r="G84" s="477">
        <f t="shared" si="9"/>
        <v>0.5860516836486489</v>
      </c>
      <c r="I84" s="6">
        <v>81</v>
      </c>
      <c r="J84" s="6">
        <v>21461</v>
      </c>
      <c r="K84" s="6">
        <f t="shared" si="10"/>
        <v>1738586</v>
      </c>
      <c r="L84" s="465">
        <v>2913116</v>
      </c>
      <c r="M84" s="476">
        <f t="shared" si="7"/>
        <v>1.384092785528176E-2</v>
      </c>
      <c r="N84" s="477">
        <f t="shared" si="11"/>
        <v>0.51571268035140461</v>
      </c>
    </row>
    <row r="85" spans="1:14">
      <c r="B85" s="6">
        <v>82</v>
      </c>
      <c r="C85" s="6">
        <v>21462</v>
      </c>
      <c r="D85" s="6">
        <f t="shared" si="8"/>
        <v>1760048</v>
      </c>
      <c r="E85" s="465">
        <v>2723308</v>
      </c>
      <c r="F85" s="476">
        <f t="shared" si="6"/>
        <v>1.4338170877822416E-2</v>
      </c>
      <c r="G85" s="477">
        <f t="shared" si="9"/>
        <v>0.60038985452647131</v>
      </c>
      <c r="I85" s="6">
        <v>82</v>
      </c>
      <c r="J85" s="6">
        <v>21462</v>
      </c>
      <c r="K85" s="6">
        <f t="shared" si="10"/>
        <v>1760048</v>
      </c>
      <c r="L85" s="465">
        <v>2960116</v>
      </c>
      <c r="M85" s="476">
        <f t="shared" si="7"/>
        <v>1.406423637069901E-2</v>
      </c>
      <c r="N85" s="477">
        <f t="shared" si="11"/>
        <v>0.52977691672210359</v>
      </c>
    </row>
    <row r="86" spans="1:14">
      <c r="B86" s="6">
        <v>83</v>
      </c>
      <c r="C86" s="6">
        <v>21469</v>
      </c>
      <c r="D86" s="6">
        <f t="shared" si="8"/>
        <v>1781517</v>
      </c>
      <c r="E86" s="465">
        <v>2945119</v>
      </c>
      <c r="F86" s="476">
        <f t="shared" si="6"/>
        <v>1.5506002067162978E-2</v>
      </c>
      <c r="G86" s="477">
        <f t="shared" si="9"/>
        <v>0.61589585659363433</v>
      </c>
      <c r="I86" s="6">
        <v>83</v>
      </c>
      <c r="J86" s="6">
        <v>21469</v>
      </c>
      <c r="K86" s="6">
        <f t="shared" si="10"/>
        <v>1781517</v>
      </c>
      <c r="L86" s="465">
        <v>3189546</v>
      </c>
      <c r="M86" s="476">
        <f t="shared" si="7"/>
        <v>1.5154314513085821E-2</v>
      </c>
      <c r="N86" s="477">
        <f t="shared" si="11"/>
        <v>0.54493123123518938</v>
      </c>
    </row>
    <row r="87" spans="1:14">
      <c r="B87" s="6">
        <v>84</v>
      </c>
      <c r="C87" s="6">
        <v>21461</v>
      </c>
      <c r="D87" s="6">
        <f t="shared" si="8"/>
        <v>1802978</v>
      </c>
      <c r="E87" s="465">
        <v>2988380</v>
      </c>
      <c r="F87" s="476">
        <f t="shared" si="6"/>
        <v>1.5733770505527451E-2</v>
      </c>
      <c r="G87" s="477">
        <f t="shared" si="9"/>
        <v>0.63162962709916182</v>
      </c>
      <c r="I87" s="6">
        <v>84</v>
      </c>
      <c r="J87" s="6">
        <v>21461</v>
      </c>
      <c r="K87" s="6">
        <f t="shared" si="10"/>
        <v>1802978</v>
      </c>
      <c r="L87" s="465">
        <v>3257897</v>
      </c>
      <c r="M87" s="476">
        <f t="shared" si="7"/>
        <v>1.547906686068762E-2</v>
      </c>
      <c r="N87" s="477">
        <f t="shared" si="11"/>
        <v>0.56041029809587706</v>
      </c>
    </row>
    <row r="88" spans="1:14">
      <c r="B88" s="6">
        <v>85</v>
      </c>
      <c r="C88" s="6">
        <v>21466</v>
      </c>
      <c r="D88" s="6">
        <f t="shared" si="8"/>
        <v>1824444</v>
      </c>
      <c r="E88" s="465">
        <v>3055128</v>
      </c>
      <c r="F88" s="476">
        <f t="shared" si="6"/>
        <v>1.6085197604391366E-2</v>
      </c>
      <c r="G88" s="477">
        <f t="shared" si="9"/>
        <v>0.64771482470355313</v>
      </c>
      <c r="I88" s="6">
        <v>85</v>
      </c>
      <c r="J88" s="6">
        <v>21466</v>
      </c>
      <c r="K88" s="6">
        <f t="shared" si="10"/>
        <v>1824444</v>
      </c>
      <c r="L88" s="465">
        <v>3380279</v>
      </c>
      <c r="M88" s="476">
        <f t="shared" si="7"/>
        <v>1.6060533727364091E-2</v>
      </c>
      <c r="N88" s="477">
        <f t="shared" si="11"/>
        <v>0.5764708318232411</v>
      </c>
    </row>
    <row r="89" spans="1:14">
      <c r="B89" s="6">
        <v>86</v>
      </c>
      <c r="C89" s="6">
        <v>21464</v>
      </c>
      <c r="D89" s="6">
        <f t="shared" si="8"/>
        <v>1845908</v>
      </c>
      <c r="E89" s="465">
        <v>3064129</v>
      </c>
      <c r="F89" s="476">
        <f t="shared" si="6"/>
        <v>1.6132587718205624E-2</v>
      </c>
      <c r="G89" s="477">
        <f t="shared" si="9"/>
        <v>0.66384741242175871</v>
      </c>
      <c r="I89" s="6">
        <v>86</v>
      </c>
      <c r="J89" s="6">
        <v>21464</v>
      </c>
      <c r="K89" s="6">
        <f t="shared" si="10"/>
        <v>1845908</v>
      </c>
      <c r="L89" s="465">
        <v>3463976</v>
      </c>
      <c r="M89" s="476">
        <f t="shared" si="7"/>
        <v>1.6458198680872126E-2</v>
      </c>
      <c r="N89" s="477">
        <f t="shared" si="11"/>
        <v>0.59292903050411327</v>
      </c>
    </row>
    <row r="90" spans="1:14">
      <c r="B90" s="6">
        <v>87</v>
      </c>
      <c r="C90" s="6">
        <v>21462</v>
      </c>
      <c r="D90" s="6">
        <f t="shared" si="8"/>
        <v>1867370</v>
      </c>
      <c r="E90" s="465">
        <v>3276780</v>
      </c>
      <c r="F90" s="476">
        <f t="shared" si="6"/>
        <v>1.7252191661402579E-2</v>
      </c>
      <c r="G90" s="477">
        <f t="shared" si="9"/>
        <v>0.68109960408316128</v>
      </c>
      <c r="I90" s="6">
        <v>87</v>
      </c>
      <c r="J90" s="6">
        <v>21462</v>
      </c>
      <c r="K90" s="6">
        <f t="shared" si="10"/>
        <v>1867370</v>
      </c>
      <c r="L90" s="465">
        <v>3597327</v>
      </c>
      <c r="M90" s="476">
        <f t="shared" si="7"/>
        <v>1.7091781954050977E-2</v>
      </c>
      <c r="N90" s="477">
        <f t="shared" si="11"/>
        <v>0.61002081245816431</v>
      </c>
    </row>
    <row r="91" spans="1:14">
      <c r="B91" s="6">
        <v>88</v>
      </c>
      <c r="C91" s="6">
        <v>21465</v>
      </c>
      <c r="D91" s="6">
        <f t="shared" si="8"/>
        <v>1888835</v>
      </c>
      <c r="E91" s="465">
        <v>3323399</v>
      </c>
      <c r="F91" s="476">
        <f t="shared" si="6"/>
        <v>1.7497639913364241E-2</v>
      </c>
      <c r="G91" s="477">
        <f t="shared" si="9"/>
        <v>0.69859724399652556</v>
      </c>
      <c r="I91" s="6">
        <v>88</v>
      </c>
      <c r="J91" s="6">
        <v>21465</v>
      </c>
      <c r="K91" s="6">
        <f t="shared" si="10"/>
        <v>1888835</v>
      </c>
      <c r="L91" s="465">
        <v>3795099</v>
      </c>
      <c r="M91" s="476">
        <f t="shared" si="7"/>
        <v>1.8031445181946736E-2</v>
      </c>
      <c r="N91" s="477">
        <f t="shared" si="11"/>
        <v>0.62805225764011108</v>
      </c>
    </row>
    <row r="92" spans="1:14">
      <c r="B92" s="6">
        <v>89</v>
      </c>
      <c r="C92" s="6">
        <v>21461</v>
      </c>
      <c r="D92" s="6">
        <f t="shared" si="8"/>
        <v>1910296</v>
      </c>
      <c r="E92" s="465">
        <v>3433535</v>
      </c>
      <c r="F92" s="476">
        <f t="shared" si="6"/>
        <v>1.8077504103459464E-2</v>
      </c>
      <c r="G92" s="477">
        <f t="shared" si="9"/>
        <v>0.71667474809998499</v>
      </c>
      <c r="I92" s="6">
        <v>89</v>
      </c>
      <c r="J92" s="6">
        <v>21461</v>
      </c>
      <c r="K92" s="6">
        <f t="shared" si="10"/>
        <v>1910296</v>
      </c>
      <c r="L92" s="465">
        <v>3987344</v>
      </c>
      <c r="M92" s="476">
        <f t="shared" si="7"/>
        <v>1.8944848278678428E-2</v>
      </c>
      <c r="N92" s="477">
        <f t="shared" si="11"/>
        <v>0.64699710591878956</v>
      </c>
    </row>
    <row r="93" spans="1:14">
      <c r="A93" s="6">
        <v>90</v>
      </c>
      <c r="B93" s="6">
        <v>90</v>
      </c>
      <c r="C93" s="6">
        <v>21465</v>
      </c>
      <c r="D93" s="6">
        <f t="shared" si="8"/>
        <v>1931761</v>
      </c>
      <c r="E93" s="465">
        <v>3661929</v>
      </c>
      <c r="F93" s="476">
        <f t="shared" si="6"/>
        <v>1.9279994677228341E-2</v>
      </c>
      <c r="G93" s="477">
        <f t="shared" si="9"/>
        <v>0.73595474277721329</v>
      </c>
      <c r="I93" s="6">
        <v>90</v>
      </c>
      <c r="J93" s="6">
        <v>21465</v>
      </c>
      <c r="K93" s="6">
        <f t="shared" si="10"/>
        <v>1931761</v>
      </c>
      <c r="L93" s="465">
        <v>4220586</v>
      </c>
      <c r="M93" s="476">
        <f t="shared" si="7"/>
        <v>2.0053038167039079E-2</v>
      </c>
      <c r="N93" s="477">
        <f t="shared" si="11"/>
        <v>0.66705014408582863</v>
      </c>
    </row>
    <row r="94" spans="1:14">
      <c r="B94" s="6">
        <v>91</v>
      </c>
      <c r="C94" s="6">
        <v>21463</v>
      </c>
      <c r="D94" s="6">
        <f t="shared" si="8"/>
        <v>1953224</v>
      </c>
      <c r="E94" s="465">
        <v>3824957</v>
      </c>
      <c r="F94" s="476">
        <f t="shared" si="6"/>
        <v>2.0138334358920474E-2</v>
      </c>
      <c r="G94" s="477">
        <f t="shared" si="9"/>
        <v>0.75609307713613372</v>
      </c>
      <c r="I94" s="6">
        <v>91</v>
      </c>
      <c r="J94" s="6">
        <v>21463</v>
      </c>
      <c r="K94" s="6">
        <f t="shared" si="10"/>
        <v>1953224</v>
      </c>
      <c r="L94" s="465">
        <v>4512004</v>
      </c>
      <c r="M94" s="476">
        <f t="shared" si="7"/>
        <v>2.1437636485036202E-2</v>
      </c>
      <c r="N94" s="477">
        <f t="shared" si="11"/>
        <v>0.68848778057086479</v>
      </c>
    </row>
    <row r="95" spans="1:14">
      <c r="B95" s="6">
        <v>92</v>
      </c>
      <c r="C95" s="6">
        <v>21466</v>
      </c>
      <c r="D95" s="6">
        <f t="shared" si="8"/>
        <v>1974690</v>
      </c>
      <c r="E95" s="465">
        <v>4044697</v>
      </c>
      <c r="F95" s="476">
        <f t="shared" si="6"/>
        <v>2.1295261768046688E-2</v>
      </c>
      <c r="G95" s="477">
        <f t="shared" si="9"/>
        <v>0.77738833890418035</v>
      </c>
      <c r="I95" s="6">
        <v>92</v>
      </c>
      <c r="J95" s="6">
        <v>21466</v>
      </c>
      <c r="K95" s="6">
        <f t="shared" si="10"/>
        <v>1974690</v>
      </c>
      <c r="L95" s="465">
        <v>4848375</v>
      </c>
      <c r="M95" s="476">
        <f t="shared" si="7"/>
        <v>2.3035817519917401E-2</v>
      </c>
      <c r="N95" s="477">
        <f t="shared" si="11"/>
        <v>0.71152359809078214</v>
      </c>
    </row>
    <row r="96" spans="1:14">
      <c r="B96" s="6">
        <v>93</v>
      </c>
      <c r="C96" s="6">
        <v>21464</v>
      </c>
      <c r="D96" s="6">
        <f t="shared" si="8"/>
        <v>1996154</v>
      </c>
      <c r="E96" s="465">
        <v>4218393</v>
      </c>
      <c r="F96" s="476">
        <f t="shared" si="6"/>
        <v>2.2209768290553229E-2</v>
      </c>
      <c r="G96" s="477">
        <f t="shared" si="9"/>
        <v>0.79959810719473356</v>
      </c>
      <c r="I96" s="6">
        <v>93</v>
      </c>
      <c r="J96" s="6">
        <v>21464</v>
      </c>
      <c r="K96" s="6">
        <f t="shared" si="10"/>
        <v>1996154</v>
      </c>
      <c r="L96" s="465">
        <v>5072388</v>
      </c>
      <c r="M96" s="476">
        <f t="shared" si="7"/>
        <v>2.4100158168091121E-2</v>
      </c>
      <c r="N96" s="477">
        <f t="shared" si="11"/>
        <v>0.73562375625887322</v>
      </c>
    </row>
    <row r="97" spans="1:17">
      <c r="B97" s="6">
        <v>94</v>
      </c>
      <c r="C97" s="6">
        <v>21462</v>
      </c>
      <c r="D97" s="6">
        <f t="shared" si="8"/>
        <v>2017616</v>
      </c>
      <c r="E97" s="465">
        <v>4534470</v>
      </c>
      <c r="F97" s="476">
        <f t="shared" si="6"/>
        <v>2.387390838655026E-2</v>
      </c>
      <c r="G97" s="477">
        <f t="shared" si="9"/>
        <v>0.8234720155812838</v>
      </c>
      <c r="I97" s="6">
        <v>94</v>
      </c>
      <c r="J97" s="6">
        <v>21462</v>
      </c>
      <c r="K97" s="6">
        <f t="shared" si="10"/>
        <v>2017616</v>
      </c>
      <c r="L97" s="465">
        <v>5497457</v>
      </c>
      <c r="M97" s="476">
        <f t="shared" si="7"/>
        <v>2.6119765132769753E-2</v>
      </c>
      <c r="N97" s="477">
        <f t="shared" si="11"/>
        <v>0.76174352139164292</v>
      </c>
    </row>
    <row r="98" spans="1:17">
      <c r="B98" s="6">
        <v>95</v>
      </c>
      <c r="C98" s="6">
        <v>21468</v>
      </c>
      <c r="D98" s="6">
        <f t="shared" si="8"/>
        <v>2039084</v>
      </c>
      <c r="E98" s="465">
        <v>4649539</v>
      </c>
      <c r="F98" s="476">
        <f t="shared" si="6"/>
        <v>2.4479744738788105E-2</v>
      </c>
      <c r="G98" s="477">
        <f t="shared" si="9"/>
        <v>0.84795176032007191</v>
      </c>
      <c r="I98" s="6">
        <v>95</v>
      </c>
      <c r="J98" s="6">
        <v>21468</v>
      </c>
      <c r="K98" s="6">
        <f t="shared" si="10"/>
        <v>2039084</v>
      </c>
      <c r="L98" s="465">
        <v>5749125</v>
      </c>
      <c r="M98" s="476">
        <f t="shared" si="7"/>
        <v>2.7315501461663987E-2</v>
      </c>
      <c r="N98" s="477">
        <f t="shared" si="11"/>
        <v>0.78905902285330687</v>
      </c>
    </row>
    <row r="99" spans="1:17">
      <c r="B99" s="6">
        <v>96</v>
      </c>
      <c r="C99" s="6">
        <v>21460</v>
      </c>
      <c r="D99" s="6">
        <f t="shared" si="8"/>
        <v>2060544</v>
      </c>
      <c r="E99" s="465">
        <v>5237902</v>
      </c>
      <c r="F99" s="476">
        <f t="shared" si="6"/>
        <v>2.757746605131986E-2</v>
      </c>
      <c r="G99" s="477">
        <f t="shared" si="9"/>
        <v>0.87552922637139174</v>
      </c>
      <c r="I99" s="6">
        <v>96</v>
      </c>
      <c r="J99" s="6">
        <v>21460</v>
      </c>
      <c r="K99" s="6">
        <f t="shared" si="10"/>
        <v>2060544</v>
      </c>
      <c r="L99" s="465">
        <v>6424912</v>
      </c>
      <c r="M99" s="476">
        <f t="shared" si="7"/>
        <v>3.0526331072478416E-2</v>
      </c>
      <c r="N99" s="477">
        <f t="shared" si="11"/>
        <v>0.81958535392578524</v>
      </c>
      <c r="Q99" s="477"/>
    </row>
    <row r="100" spans="1:17">
      <c r="B100" s="6">
        <v>97</v>
      </c>
      <c r="C100" s="6">
        <v>21466</v>
      </c>
      <c r="D100" s="6">
        <f t="shared" si="8"/>
        <v>2082010</v>
      </c>
      <c r="E100" s="465">
        <v>5273735</v>
      </c>
      <c r="F100" s="476">
        <f t="shared" si="6"/>
        <v>2.7766126194449105E-2</v>
      </c>
      <c r="G100" s="477">
        <f t="shared" si="9"/>
        <v>0.90329535256584081</v>
      </c>
      <c r="I100" s="6">
        <v>97</v>
      </c>
      <c r="J100" s="6">
        <v>21466</v>
      </c>
      <c r="K100" s="6">
        <f t="shared" si="10"/>
        <v>2082010</v>
      </c>
      <c r="L100" s="465">
        <v>7236812</v>
      </c>
      <c r="M100" s="476">
        <f t="shared" si="7"/>
        <v>3.4383866895186216E-2</v>
      </c>
      <c r="N100" s="477">
        <f t="shared" si="11"/>
        <v>0.85396922082097149</v>
      </c>
    </row>
    <row r="101" spans="1:17">
      <c r="B101" s="6">
        <v>98</v>
      </c>
      <c r="C101" s="6">
        <v>21465</v>
      </c>
      <c r="D101" s="6">
        <f t="shared" si="8"/>
        <v>2103475</v>
      </c>
      <c r="E101" s="465">
        <v>5883564</v>
      </c>
      <c r="F101" s="476">
        <f t="shared" si="6"/>
        <v>3.0976865636426126E-2</v>
      </c>
      <c r="G101" s="477">
        <f t="shared" si="9"/>
        <v>0.93427221820226691</v>
      </c>
      <c r="I101" s="6">
        <v>98</v>
      </c>
      <c r="J101" s="6">
        <v>21465</v>
      </c>
      <c r="K101" s="6">
        <f t="shared" si="10"/>
        <v>2103475</v>
      </c>
      <c r="L101" s="465">
        <v>8198459</v>
      </c>
      <c r="M101" s="476">
        <f t="shared" si="7"/>
        <v>3.8952887404238426E-2</v>
      </c>
      <c r="N101" s="477">
        <f t="shared" si="11"/>
        <v>0.8929221082252099</v>
      </c>
    </row>
    <row r="102" spans="1:17">
      <c r="B102" s="6">
        <v>99</v>
      </c>
      <c r="C102" s="6">
        <v>21462</v>
      </c>
      <c r="D102" s="6">
        <f t="shared" si="8"/>
        <v>2124937</v>
      </c>
      <c r="E102" s="465">
        <v>6183692</v>
      </c>
      <c r="F102" s="476">
        <f t="shared" si="6"/>
        <v>3.2557034515311327E-2</v>
      </c>
      <c r="G102" s="477">
        <f t="shared" si="9"/>
        <v>0.96682925271757825</v>
      </c>
      <c r="I102" s="6">
        <v>99</v>
      </c>
      <c r="J102" s="6">
        <v>21462</v>
      </c>
      <c r="K102" s="6">
        <f t="shared" si="10"/>
        <v>2124937</v>
      </c>
      <c r="L102" s="465">
        <v>9336807</v>
      </c>
      <c r="M102" s="476">
        <f t="shared" si="7"/>
        <v>4.4361457657604339E-2</v>
      </c>
      <c r="N102" s="477">
        <f t="shared" si="11"/>
        <v>0.93728356588281425</v>
      </c>
    </row>
    <row r="103" spans="1:17">
      <c r="A103" s="6">
        <v>100</v>
      </c>
      <c r="B103" s="6">
        <v>100</v>
      </c>
      <c r="C103" s="6">
        <v>21462</v>
      </c>
      <c r="D103" s="6">
        <f t="shared" si="8"/>
        <v>2146399</v>
      </c>
      <c r="E103" s="465">
        <v>6300257</v>
      </c>
      <c r="F103" s="476">
        <f t="shared" si="6"/>
        <v>3.3170747282421531E-2</v>
      </c>
      <c r="G103" s="477">
        <f t="shared" si="9"/>
        <v>0.99999999999999978</v>
      </c>
      <c r="I103" s="6">
        <v>100</v>
      </c>
      <c r="J103" s="6">
        <v>21462</v>
      </c>
      <c r="K103" s="6">
        <f t="shared" si="10"/>
        <v>2146399</v>
      </c>
      <c r="L103" s="465">
        <v>13200000</v>
      </c>
      <c r="M103" s="476">
        <f t="shared" si="7"/>
        <v>6.2716434117185596E-2</v>
      </c>
      <c r="N103" s="477">
        <f t="shared" si="11"/>
        <v>0.99999999999999989</v>
      </c>
    </row>
    <row r="104" spans="1:17">
      <c r="E104" s="465">
        <f>SUM(E4:E103)</f>
        <v>189934129.19999999</v>
      </c>
      <c r="L104" s="465">
        <f>SUM(L4:L103)</f>
        <v>210471149.80000001</v>
      </c>
      <c r="M104" s="477">
        <f>SUM(M93:M103)</f>
        <v>0.35300289408121055</v>
      </c>
    </row>
    <row r="105" spans="1:17">
      <c r="K105" s="6">
        <f>+L103/J103</f>
        <v>615.04053676265028</v>
      </c>
    </row>
    <row r="107" spans="1:17">
      <c r="B107" s="553" t="s">
        <v>1477</v>
      </c>
      <c r="C107" s="553"/>
      <c r="D107" s="553"/>
      <c r="E107" s="553"/>
      <c r="F107" s="553"/>
      <c r="G107" s="553"/>
      <c r="I107" s="553" t="s">
        <v>1479</v>
      </c>
      <c r="J107" s="553"/>
      <c r="K107" s="553"/>
      <c r="L107" s="553"/>
      <c r="M107" s="553"/>
      <c r="N107" s="553"/>
    </row>
    <row r="108" spans="1:17">
      <c r="B108" s="6" t="s">
        <v>1470</v>
      </c>
      <c r="C108" s="6" t="s">
        <v>1471</v>
      </c>
      <c r="D108" s="6" t="s">
        <v>1472</v>
      </c>
      <c r="E108" s="6" t="s">
        <v>1473</v>
      </c>
      <c r="F108" s="6" t="s">
        <v>1474</v>
      </c>
      <c r="G108" s="6" t="s">
        <v>1475</v>
      </c>
      <c r="I108" s="6" t="s">
        <v>1470</v>
      </c>
      <c r="J108" s="6" t="s">
        <v>1471</v>
      </c>
      <c r="K108" s="6" t="s">
        <v>1472</v>
      </c>
      <c r="L108" s="6" t="s">
        <v>1473</v>
      </c>
      <c r="M108" s="6" t="s">
        <v>1474</v>
      </c>
      <c r="N108" s="6" t="s">
        <v>1475</v>
      </c>
    </row>
    <row r="109" spans="1:17">
      <c r="B109" s="6">
        <v>1</v>
      </c>
      <c r="C109" s="6">
        <v>11501</v>
      </c>
      <c r="D109" s="6">
        <f>+C109</f>
        <v>11501</v>
      </c>
      <c r="E109" s="465">
        <v>171955.8</v>
      </c>
      <c r="F109" s="476">
        <f>E109/$E$209</f>
        <v>5.270835478315276E-3</v>
      </c>
      <c r="G109" s="477">
        <f>+F109</f>
        <v>5.270835478315276E-3</v>
      </c>
      <c r="I109" s="6">
        <v>1</v>
      </c>
      <c r="J109" s="6">
        <v>11501</v>
      </c>
      <c r="K109" s="6">
        <f>+J109</f>
        <v>11501</v>
      </c>
      <c r="L109" s="465">
        <v>856786.8</v>
      </c>
      <c r="M109" s="476">
        <f>L109/$L$209</f>
        <v>6.6743674276073519E-3</v>
      </c>
      <c r="N109" s="477">
        <f>+M109</f>
        <v>6.6743674276073519E-3</v>
      </c>
    </row>
    <row r="110" spans="1:17">
      <c r="B110" s="6">
        <v>2</v>
      </c>
      <c r="C110" s="6">
        <v>11500</v>
      </c>
      <c r="D110" s="6">
        <f>+C110+D109</f>
        <v>23001</v>
      </c>
      <c r="E110" s="465">
        <v>119200.6</v>
      </c>
      <c r="F110" s="476">
        <f t="shared" ref="F110:F173" si="12">E110/$E$209</f>
        <v>3.6537688843090374E-3</v>
      </c>
      <c r="G110" s="477">
        <f>+F110+G109</f>
        <v>8.9246043626243134E-3</v>
      </c>
      <c r="I110" s="6">
        <v>2</v>
      </c>
      <c r="J110" s="6">
        <v>11500</v>
      </c>
      <c r="K110" s="6">
        <f>+J110+K109</f>
        <v>23001</v>
      </c>
      <c r="L110" s="465">
        <v>530073.1</v>
      </c>
      <c r="M110" s="476">
        <f t="shared" ref="M110:M173" si="13">L110/$L$209</f>
        <v>4.1292683697868064E-3</v>
      </c>
      <c r="N110" s="477">
        <f>+M110+N109</f>
        <v>1.0803635797394158E-2</v>
      </c>
    </row>
    <row r="111" spans="1:17">
      <c r="B111" s="6">
        <v>3</v>
      </c>
      <c r="C111" s="6">
        <v>11501</v>
      </c>
      <c r="D111" s="6">
        <f t="shared" ref="D111:D174" si="14">+C111+D110</f>
        <v>34502</v>
      </c>
      <c r="E111" s="465">
        <v>97286.62</v>
      </c>
      <c r="F111" s="476">
        <f t="shared" si="12"/>
        <v>2.982055669313722E-3</v>
      </c>
      <c r="G111" s="477">
        <f t="shared" ref="G111:G174" si="15">+F111+G110</f>
        <v>1.1906660031938035E-2</v>
      </c>
      <c r="I111" s="6">
        <v>3</v>
      </c>
      <c r="J111" s="6">
        <v>11501</v>
      </c>
      <c r="K111" s="6">
        <f t="shared" ref="K111:K174" si="16">+J111+K110</f>
        <v>34502</v>
      </c>
      <c r="L111" s="465">
        <v>526292.4</v>
      </c>
      <c r="M111" s="476">
        <f t="shared" si="13"/>
        <v>4.0998167244842001E-3</v>
      </c>
      <c r="N111" s="477">
        <f t="shared" ref="N111:N174" si="17">+M111+N110</f>
        <v>1.4903452521878358E-2</v>
      </c>
    </row>
    <row r="112" spans="1:17">
      <c r="B112" s="6">
        <v>4</v>
      </c>
      <c r="C112" s="6">
        <v>11500</v>
      </c>
      <c r="D112" s="6">
        <f t="shared" si="14"/>
        <v>46002</v>
      </c>
      <c r="E112" s="465">
        <v>122929.8</v>
      </c>
      <c r="F112" s="476">
        <f t="shared" si="12"/>
        <v>3.7680773267444382E-3</v>
      </c>
      <c r="G112" s="477">
        <f t="shared" si="15"/>
        <v>1.5674737358682474E-2</v>
      </c>
      <c r="I112" s="6">
        <v>4</v>
      </c>
      <c r="J112" s="6">
        <v>11500</v>
      </c>
      <c r="K112" s="6">
        <f t="shared" si="16"/>
        <v>46002</v>
      </c>
      <c r="L112" s="465">
        <v>746219.7</v>
      </c>
      <c r="M112" s="476">
        <f t="shared" si="13"/>
        <v>5.8130499437187046E-3</v>
      </c>
      <c r="N112" s="477">
        <f t="shared" si="17"/>
        <v>2.0716502465597062E-2</v>
      </c>
    </row>
    <row r="113" spans="2:14">
      <c r="B113" s="6">
        <v>5</v>
      </c>
      <c r="C113" s="6">
        <v>11502</v>
      </c>
      <c r="D113" s="6">
        <f t="shared" si="14"/>
        <v>57504</v>
      </c>
      <c r="E113" s="465">
        <v>151366.1</v>
      </c>
      <c r="F113" s="476">
        <f t="shared" si="12"/>
        <v>4.6397144504239929E-3</v>
      </c>
      <c r="G113" s="477">
        <f t="shared" si="15"/>
        <v>2.0314451809106467E-2</v>
      </c>
      <c r="I113" s="6">
        <v>5</v>
      </c>
      <c r="J113" s="6">
        <v>11502</v>
      </c>
      <c r="K113" s="6">
        <f t="shared" si="16"/>
        <v>57504</v>
      </c>
      <c r="L113" s="465">
        <v>807111.8</v>
      </c>
      <c r="M113" s="476">
        <f t="shared" si="13"/>
        <v>6.2873992787441865E-3</v>
      </c>
      <c r="N113" s="477">
        <f t="shared" si="17"/>
        <v>2.7003901744341249E-2</v>
      </c>
    </row>
    <row r="114" spans="2:14">
      <c r="B114" s="6">
        <v>6</v>
      </c>
      <c r="C114" s="6">
        <v>11502</v>
      </c>
      <c r="D114" s="6">
        <f t="shared" si="14"/>
        <v>69006</v>
      </c>
      <c r="E114" s="465">
        <v>153833.60000000001</v>
      </c>
      <c r="F114" s="476">
        <f t="shared" si="12"/>
        <v>4.7153489247641596E-3</v>
      </c>
      <c r="G114" s="477">
        <f t="shared" si="15"/>
        <v>2.5029800733870625E-2</v>
      </c>
      <c r="I114" s="6">
        <v>6</v>
      </c>
      <c r="J114" s="6">
        <v>11502</v>
      </c>
      <c r="K114" s="6">
        <f t="shared" si="16"/>
        <v>69006</v>
      </c>
      <c r="L114" s="465">
        <v>729102.1</v>
      </c>
      <c r="M114" s="476">
        <f t="shared" si="13"/>
        <v>5.6797038745696341E-3</v>
      </c>
      <c r="N114" s="477">
        <f t="shared" si="17"/>
        <v>3.2683605618910885E-2</v>
      </c>
    </row>
    <row r="115" spans="2:14">
      <c r="B115" s="6">
        <v>7</v>
      </c>
      <c r="C115" s="6">
        <v>11498</v>
      </c>
      <c r="D115" s="6">
        <f t="shared" si="14"/>
        <v>80504</v>
      </c>
      <c r="E115" s="465">
        <v>106466.6</v>
      </c>
      <c r="F115" s="476">
        <f t="shared" si="12"/>
        <v>3.2634428878560726E-3</v>
      </c>
      <c r="G115" s="477">
        <f t="shared" si="15"/>
        <v>2.8293243621726697E-2</v>
      </c>
      <c r="I115" s="6">
        <v>7</v>
      </c>
      <c r="J115" s="6">
        <v>11498</v>
      </c>
      <c r="K115" s="6">
        <f t="shared" si="16"/>
        <v>80504</v>
      </c>
      <c r="L115" s="465">
        <v>624202.9</v>
      </c>
      <c r="M115" s="476">
        <f t="shared" si="13"/>
        <v>4.862539320141311E-3</v>
      </c>
      <c r="N115" s="477">
        <f t="shared" si="17"/>
        <v>3.7546144939052194E-2</v>
      </c>
    </row>
    <row r="116" spans="2:14">
      <c r="B116" s="6">
        <v>8</v>
      </c>
      <c r="C116" s="6">
        <v>11501</v>
      </c>
      <c r="D116" s="6">
        <f t="shared" si="14"/>
        <v>92005</v>
      </c>
      <c r="E116" s="465">
        <v>140182</v>
      </c>
      <c r="F116" s="476">
        <f t="shared" si="12"/>
        <v>4.2968964060601158E-3</v>
      </c>
      <c r="G116" s="477">
        <f t="shared" si="15"/>
        <v>3.2590140027786811E-2</v>
      </c>
      <c r="I116" s="6">
        <v>8</v>
      </c>
      <c r="J116" s="6">
        <v>11501</v>
      </c>
      <c r="K116" s="6">
        <f t="shared" si="16"/>
        <v>92005</v>
      </c>
      <c r="L116" s="465">
        <v>630266</v>
      </c>
      <c r="M116" s="476">
        <f t="shared" si="13"/>
        <v>4.9097708567970178E-3</v>
      </c>
      <c r="N116" s="477">
        <f t="shared" si="17"/>
        <v>4.245591579584921E-2</v>
      </c>
    </row>
    <row r="117" spans="2:14">
      <c r="B117" s="6">
        <v>9</v>
      </c>
      <c r="C117" s="6">
        <v>11500</v>
      </c>
      <c r="D117" s="6">
        <f t="shared" si="14"/>
        <v>103505</v>
      </c>
      <c r="E117" s="465">
        <v>126916.5</v>
      </c>
      <c r="F117" s="476">
        <f t="shared" si="12"/>
        <v>3.8902787285081445E-3</v>
      </c>
      <c r="G117" s="477">
        <f t="shared" si="15"/>
        <v>3.6480418756294958E-2</v>
      </c>
      <c r="I117" s="6">
        <v>9</v>
      </c>
      <c r="J117" s="6">
        <v>11500</v>
      </c>
      <c r="K117" s="6">
        <f t="shared" si="16"/>
        <v>103505</v>
      </c>
      <c r="L117" s="465">
        <v>587391.6</v>
      </c>
      <c r="M117" s="476">
        <f t="shared" si="13"/>
        <v>4.5757793680880308E-3</v>
      </c>
      <c r="N117" s="477">
        <f t="shared" si="17"/>
        <v>4.7031695163937237E-2</v>
      </c>
    </row>
    <row r="118" spans="2:14">
      <c r="B118" s="6">
        <v>10</v>
      </c>
      <c r="C118" s="6">
        <v>11501</v>
      </c>
      <c r="D118" s="6">
        <f t="shared" si="14"/>
        <v>115006</v>
      </c>
      <c r="E118" s="465">
        <v>144096.70000000001</v>
      </c>
      <c r="F118" s="476">
        <f t="shared" si="12"/>
        <v>4.4168908444388207E-3</v>
      </c>
      <c r="G118" s="477">
        <f t="shared" si="15"/>
        <v>4.0897309600733775E-2</v>
      </c>
      <c r="I118" s="6">
        <v>10</v>
      </c>
      <c r="J118" s="6">
        <v>11501</v>
      </c>
      <c r="K118" s="6">
        <f t="shared" si="16"/>
        <v>115006</v>
      </c>
      <c r="L118" s="465">
        <v>610430.9</v>
      </c>
      <c r="M118" s="476">
        <f t="shared" si="13"/>
        <v>4.7552554681806964E-3</v>
      </c>
      <c r="N118" s="477">
        <f t="shared" si="17"/>
        <v>5.1786950632117933E-2</v>
      </c>
    </row>
    <row r="119" spans="2:14">
      <c r="B119" s="6">
        <v>11</v>
      </c>
      <c r="C119" s="6">
        <v>11502</v>
      </c>
      <c r="D119" s="6">
        <f t="shared" si="14"/>
        <v>126508</v>
      </c>
      <c r="E119" s="465">
        <v>150321.20000000001</v>
      </c>
      <c r="F119" s="476">
        <f t="shared" si="12"/>
        <v>4.6076858942991532E-3</v>
      </c>
      <c r="G119" s="477">
        <f t="shared" si="15"/>
        <v>4.5504995495032931E-2</v>
      </c>
      <c r="I119" s="6">
        <v>11</v>
      </c>
      <c r="J119" s="6">
        <v>11502</v>
      </c>
      <c r="K119" s="6">
        <f t="shared" si="16"/>
        <v>126508</v>
      </c>
      <c r="L119" s="465">
        <v>595911.69999999995</v>
      </c>
      <c r="M119" s="476">
        <f t="shared" si="13"/>
        <v>4.6421509297413588E-3</v>
      </c>
      <c r="N119" s="477">
        <f t="shared" si="17"/>
        <v>5.6429101561859291E-2</v>
      </c>
    </row>
    <row r="120" spans="2:14">
      <c r="B120" s="6">
        <v>12</v>
      </c>
      <c r="C120" s="6">
        <v>11498</v>
      </c>
      <c r="D120" s="6">
        <f t="shared" si="14"/>
        <v>138006</v>
      </c>
      <c r="E120" s="465">
        <v>158827.29999999999</v>
      </c>
      <c r="F120" s="476">
        <f t="shared" si="12"/>
        <v>4.8684171616486553E-3</v>
      </c>
      <c r="G120" s="477">
        <f t="shared" si="15"/>
        <v>5.0373412656681583E-2</v>
      </c>
      <c r="I120" s="6">
        <v>12</v>
      </c>
      <c r="J120" s="6">
        <v>11498</v>
      </c>
      <c r="K120" s="6">
        <f t="shared" si="16"/>
        <v>138006</v>
      </c>
      <c r="L120" s="465">
        <v>626838.80000000005</v>
      </c>
      <c r="M120" s="476">
        <f t="shared" si="13"/>
        <v>4.8830729757746959E-3</v>
      </c>
      <c r="N120" s="477">
        <f t="shared" si="17"/>
        <v>6.131217453763399E-2</v>
      </c>
    </row>
    <row r="121" spans="2:14">
      <c r="B121" s="6">
        <v>13</v>
      </c>
      <c r="C121" s="6">
        <v>11501</v>
      </c>
      <c r="D121" s="6">
        <f t="shared" si="14"/>
        <v>149507</v>
      </c>
      <c r="E121" s="465">
        <v>136308.4</v>
      </c>
      <c r="F121" s="476">
        <f t="shared" si="12"/>
        <v>4.1781617759470164E-3</v>
      </c>
      <c r="G121" s="477">
        <f t="shared" si="15"/>
        <v>5.4551574432628598E-2</v>
      </c>
      <c r="I121" s="6">
        <v>13</v>
      </c>
      <c r="J121" s="6">
        <v>11501</v>
      </c>
      <c r="K121" s="6">
        <f t="shared" si="16"/>
        <v>149507</v>
      </c>
      <c r="L121" s="465">
        <v>594976.80000000005</v>
      </c>
      <c r="M121" s="476">
        <f t="shared" si="13"/>
        <v>4.6348680606447881E-3</v>
      </c>
      <c r="N121" s="477">
        <f t="shared" si="17"/>
        <v>6.5947042598278771E-2</v>
      </c>
    </row>
    <row r="122" spans="2:14">
      <c r="B122" s="6">
        <v>14</v>
      </c>
      <c r="C122" s="6">
        <v>11498</v>
      </c>
      <c r="D122" s="6">
        <f t="shared" si="14"/>
        <v>161005</v>
      </c>
      <c r="E122" s="465">
        <v>110743.5</v>
      </c>
      <c r="F122" s="476">
        <f t="shared" si="12"/>
        <v>3.3945395781521054E-3</v>
      </c>
      <c r="G122" s="477">
        <f t="shared" si="15"/>
        <v>5.7946114010780703E-2</v>
      </c>
      <c r="I122" s="6">
        <v>14</v>
      </c>
      <c r="J122" s="6">
        <v>11498</v>
      </c>
      <c r="K122" s="6">
        <f t="shared" si="16"/>
        <v>161005</v>
      </c>
      <c r="L122" s="465">
        <v>574159.30000000005</v>
      </c>
      <c r="M122" s="476">
        <f t="shared" si="13"/>
        <v>4.4726997780286043E-3</v>
      </c>
      <c r="N122" s="477">
        <f t="shared" si="17"/>
        <v>7.0419742376307382E-2</v>
      </c>
    </row>
    <row r="123" spans="2:14">
      <c r="B123" s="6">
        <v>15</v>
      </c>
      <c r="C123" s="6">
        <v>11502</v>
      </c>
      <c r="D123" s="6">
        <f t="shared" si="14"/>
        <v>172507</v>
      </c>
      <c r="E123" s="465">
        <v>146455.79999999999</v>
      </c>
      <c r="F123" s="476">
        <f t="shared" si="12"/>
        <v>4.48920261279379E-3</v>
      </c>
      <c r="G123" s="477">
        <f t="shared" si="15"/>
        <v>6.2435316623574495E-2</v>
      </c>
      <c r="I123" s="6">
        <v>15</v>
      </c>
      <c r="J123" s="6">
        <v>11502</v>
      </c>
      <c r="K123" s="6">
        <f t="shared" si="16"/>
        <v>172507</v>
      </c>
      <c r="L123" s="465">
        <v>619266.6</v>
      </c>
      <c r="M123" s="476">
        <f t="shared" si="13"/>
        <v>4.8240855531914715E-3</v>
      </c>
      <c r="N123" s="477">
        <f t="shared" si="17"/>
        <v>7.5243827929498852E-2</v>
      </c>
    </row>
    <row r="124" spans="2:14">
      <c r="B124" s="6">
        <v>16</v>
      </c>
      <c r="C124" s="6">
        <v>11501</v>
      </c>
      <c r="D124" s="6">
        <f t="shared" si="14"/>
        <v>184008</v>
      </c>
      <c r="E124" s="465">
        <v>134707.5</v>
      </c>
      <c r="F124" s="476">
        <f t="shared" si="12"/>
        <v>4.1290905581268852E-3</v>
      </c>
      <c r="G124" s="477">
        <f t="shared" si="15"/>
        <v>6.6564407181701382E-2</v>
      </c>
      <c r="I124" s="6">
        <v>16</v>
      </c>
      <c r="J124" s="6">
        <v>11501</v>
      </c>
      <c r="K124" s="6">
        <f t="shared" si="16"/>
        <v>184008</v>
      </c>
      <c r="L124" s="465">
        <v>620296.6</v>
      </c>
      <c r="M124" s="476">
        <f t="shared" si="13"/>
        <v>4.8321092510944215E-3</v>
      </c>
      <c r="N124" s="477">
        <f t="shared" si="17"/>
        <v>8.0075937180593276E-2</v>
      </c>
    </row>
    <row r="125" spans="2:14">
      <c r="B125" s="6">
        <v>17</v>
      </c>
      <c r="C125" s="6">
        <v>11498</v>
      </c>
      <c r="D125" s="6">
        <f t="shared" si="14"/>
        <v>195506</v>
      </c>
      <c r="E125" s="465">
        <v>117837.1</v>
      </c>
      <c r="F125" s="476">
        <f t="shared" si="12"/>
        <v>3.6119745152055648E-3</v>
      </c>
      <c r="G125" s="477">
        <f t="shared" si="15"/>
        <v>7.0176381696906945E-2</v>
      </c>
      <c r="I125" s="6">
        <v>17</v>
      </c>
      <c r="J125" s="6">
        <v>11498</v>
      </c>
      <c r="K125" s="6">
        <f t="shared" si="16"/>
        <v>195506</v>
      </c>
      <c r="L125" s="465">
        <v>466849.5</v>
      </c>
      <c r="M125" s="476">
        <f t="shared" si="13"/>
        <v>3.6367566545081908E-3</v>
      </c>
      <c r="N125" s="477">
        <f t="shared" si="17"/>
        <v>8.3712693835101465E-2</v>
      </c>
    </row>
    <row r="126" spans="2:14">
      <c r="B126" s="6">
        <v>18</v>
      </c>
      <c r="C126" s="6">
        <v>11502</v>
      </c>
      <c r="D126" s="6">
        <f t="shared" si="14"/>
        <v>207008</v>
      </c>
      <c r="E126" s="465">
        <v>146076.4</v>
      </c>
      <c r="F126" s="476">
        <f t="shared" si="12"/>
        <v>4.4775731418455998E-3</v>
      </c>
      <c r="G126" s="477">
        <f t="shared" si="15"/>
        <v>7.4653954838752548E-2</v>
      </c>
      <c r="I126" s="6">
        <v>18</v>
      </c>
      <c r="J126" s="6">
        <v>11502</v>
      </c>
      <c r="K126" s="6">
        <f t="shared" si="16"/>
        <v>207008</v>
      </c>
      <c r="L126" s="465">
        <v>590228.30000000005</v>
      </c>
      <c r="M126" s="476">
        <f t="shared" si="13"/>
        <v>4.5978772553125942E-3</v>
      </c>
      <c r="N126" s="477">
        <f t="shared" si="17"/>
        <v>8.8310571090414056E-2</v>
      </c>
    </row>
    <row r="127" spans="2:14">
      <c r="B127" s="6">
        <v>19</v>
      </c>
      <c r="C127" s="6">
        <v>11499</v>
      </c>
      <c r="D127" s="6">
        <f t="shared" si="14"/>
        <v>218507</v>
      </c>
      <c r="E127" s="465">
        <v>143960.9</v>
      </c>
      <c r="F127" s="476">
        <f t="shared" si="12"/>
        <v>4.4127282662765523E-3</v>
      </c>
      <c r="G127" s="477">
        <f t="shared" si="15"/>
        <v>7.9066683105029095E-2</v>
      </c>
      <c r="I127" s="6">
        <v>19</v>
      </c>
      <c r="J127" s="6">
        <v>11499</v>
      </c>
      <c r="K127" s="6">
        <f t="shared" si="16"/>
        <v>218507</v>
      </c>
      <c r="L127" s="465">
        <v>664856</v>
      </c>
      <c r="M127" s="476">
        <f t="shared" si="13"/>
        <v>5.1792268863727984E-3</v>
      </c>
      <c r="N127" s="477">
        <f t="shared" si="17"/>
        <v>9.3489797976786859E-2</v>
      </c>
    </row>
    <row r="128" spans="2:14">
      <c r="B128" s="6">
        <v>20</v>
      </c>
      <c r="C128" s="6">
        <v>11503</v>
      </c>
      <c r="D128" s="6">
        <f t="shared" si="14"/>
        <v>230010</v>
      </c>
      <c r="E128" s="465">
        <v>166141.70000000001</v>
      </c>
      <c r="F128" s="476">
        <f t="shared" si="12"/>
        <v>5.0926201197494542E-3</v>
      </c>
      <c r="G128" s="477">
        <f t="shared" si="15"/>
        <v>8.4159303224778548E-2</v>
      </c>
      <c r="I128" s="6">
        <v>20</v>
      </c>
      <c r="J128" s="6">
        <v>11503</v>
      </c>
      <c r="K128" s="6">
        <f t="shared" si="16"/>
        <v>230010</v>
      </c>
      <c r="L128" s="465">
        <v>630897.30000000005</v>
      </c>
      <c r="M128" s="476">
        <f t="shared" si="13"/>
        <v>4.9146886825117099E-3</v>
      </c>
      <c r="N128" s="477">
        <f t="shared" si="17"/>
        <v>9.8404486659298573E-2</v>
      </c>
    </row>
    <row r="129" spans="2:14">
      <c r="B129" s="6">
        <v>21</v>
      </c>
      <c r="C129" s="6">
        <v>11499</v>
      </c>
      <c r="D129" s="6">
        <f t="shared" si="14"/>
        <v>241509</v>
      </c>
      <c r="E129" s="465">
        <v>171966.7</v>
      </c>
      <c r="F129" s="476">
        <f t="shared" si="12"/>
        <v>5.2711695880499508E-3</v>
      </c>
      <c r="G129" s="477">
        <f t="shared" si="15"/>
        <v>8.9430472812828496E-2</v>
      </c>
      <c r="I129" s="6">
        <v>21</v>
      </c>
      <c r="J129" s="6">
        <v>11499</v>
      </c>
      <c r="K129" s="6">
        <f t="shared" si="16"/>
        <v>241509</v>
      </c>
      <c r="L129" s="465">
        <v>634108.19999999995</v>
      </c>
      <c r="M129" s="476">
        <f t="shared" si="13"/>
        <v>4.9397015869744113E-3</v>
      </c>
      <c r="N129" s="477">
        <f t="shared" si="17"/>
        <v>0.10334418824627298</v>
      </c>
    </row>
    <row r="130" spans="2:14">
      <c r="B130" s="6">
        <v>22</v>
      </c>
      <c r="C130" s="6">
        <v>11499</v>
      </c>
      <c r="D130" s="6">
        <f t="shared" si="14"/>
        <v>253008</v>
      </c>
      <c r="E130" s="465">
        <v>157918.39999999999</v>
      </c>
      <c r="F130" s="476">
        <f t="shared" si="12"/>
        <v>4.8405573141399308E-3</v>
      </c>
      <c r="G130" s="477">
        <f t="shared" si="15"/>
        <v>9.4271030126968428E-2</v>
      </c>
      <c r="I130" s="6">
        <v>22</v>
      </c>
      <c r="J130" s="6">
        <v>11499</v>
      </c>
      <c r="K130" s="6">
        <f t="shared" si="16"/>
        <v>253008</v>
      </c>
      <c r="L130" s="465">
        <v>661948</v>
      </c>
      <c r="M130" s="476">
        <f t="shared" si="13"/>
        <v>5.1565735722934004E-3</v>
      </c>
      <c r="N130" s="477">
        <f t="shared" si="17"/>
        <v>0.10850076181856638</v>
      </c>
    </row>
    <row r="131" spans="2:14">
      <c r="B131" s="6">
        <v>23</v>
      </c>
      <c r="C131" s="6">
        <v>11502</v>
      </c>
      <c r="D131" s="6">
        <f t="shared" si="14"/>
        <v>264510</v>
      </c>
      <c r="E131" s="465">
        <v>144117.79999999999</v>
      </c>
      <c r="F131" s="476">
        <f t="shared" si="12"/>
        <v>4.4175376073197024E-3</v>
      </c>
      <c r="G131" s="477">
        <f t="shared" si="15"/>
        <v>9.8688567734288135E-2</v>
      </c>
      <c r="I131" s="6">
        <v>23</v>
      </c>
      <c r="J131" s="6">
        <v>11502</v>
      </c>
      <c r="K131" s="6">
        <f t="shared" si="16"/>
        <v>264510</v>
      </c>
      <c r="L131" s="465">
        <v>685950.9</v>
      </c>
      <c r="M131" s="476">
        <f t="shared" si="13"/>
        <v>5.3435561144242047E-3</v>
      </c>
      <c r="N131" s="477">
        <f t="shared" si="17"/>
        <v>0.11384431793299059</v>
      </c>
    </row>
    <row r="132" spans="2:14">
      <c r="B132" s="6">
        <v>24</v>
      </c>
      <c r="C132" s="6">
        <v>11499</v>
      </c>
      <c r="D132" s="6">
        <f t="shared" si="14"/>
        <v>276009</v>
      </c>
      <c r="E132" s="465">
        <v>158753.5</v>
      </c>
      <c r="F132" s="476">
        <f t="shared" si="12"/>
        <v>4.8661550241790291E-3</v>
      </c>
      <c r="G132" s="477">
        <f t="shared" si="15"/>
        <v>0.10355472275846717</v>
      </c>
      <c r="I132" s="6">
        <v>24</v>
      </c>
      <c r="J132" s="6">
        <v>11499</v>
      </c>
      <c r="K132" s="6">
        <f t="shared" si="16"/>
        <v>276009</v>
      </c>
      <c r="L132" s="465">
        <v>667212.30000000005</v>
      </c>
      <c r="M132" s="476">
        <f t="shared" si="13"/>
        <v>5.1975824585754416E-3</v>
      </c>
      <c r="N132" s="477">
        <f t="shared" si="17"/>
        <v>0.11904190039156604</v>
      </c>
    </row>
    <row r="133" spans="2:14">
      <c r="B133" s="6">
        <v>25</v>
      </c>
      <c r="C133" s="6">
        <v>11502</v>
      </c>
      <c r="D133" s="6">
        <f t="shared" si="14"/>
        <v>287511</v>
      </c>
      <c r="E133" s="465">
        <v>171994.5</v>
      </c>
      <c r="F133" s="476">
        <f t="shared" si="12"/>
        <v>5.2720217211347144E-3</v>
      </c>
      <c r="G133" s="477">
        <f t="shared" si="15"/>
        <v>0.10882674447960188</v>
      </c>
      <c r="I133" s="6">
        <v>25</v>
      </c>
      <c r="J133" s="6">
        <v>11502</v>
      </c>
      <c r="K133" s="6">
        <f t="shared" si="16"/>
        <v>287511</v>
      </c>
      <c r="L133" s="465">
        <v>694367.2</v>
      </c>
      <c r="M133" s="476">
        <f t="shared" si="13"/>
        <v>5.4091190742888654E-3</v>
      </c>
      <c r="N133" s="477">
        <f t="shared" si="17"/>
        <v>0.12445101946585491</v>
      </c>
    </row>
    <row r="134" spans="2:14">
      <c r="B134" s="6">
        <v>26</v>
      </c>
      <c r="C134" s="6">
        <v>11502</v>
      </c>
      <c r="D134" s="6">
        <f t="shared" si="14"/>
        <v>299013</v>
      </c>
      <c r="E134" s="465">
        <v>172027</v>
      </c>
      <c r="F134" s="476">
        <f t="shared" si="12"/>
        <v>5.2730179198848892E-3</v>
      </c>
      <c r="G134" s="477">
        <f t="shared" si="15"/>
        <v>0.11409976239948677</v>
      </c>
      <c r="I134" s="6">
        <v>26</v>
      </c>
      <c r="J134" s="6">
        <v>11502</v>
      </c>
      <c r="K134" s="6">
        <f t="shared" si="16"/>
        <v>299013</v>
      </c>
      <c r="L134" s="465">
        <v>686966.4</v>
      </c>
      <c r="M134" s="476">
        <f t="shared" si="13"/>
        <v>5.3514668573566761E-3</v>
      </c>
      <c r="N134" s="477">
        <f t="shared" si="17"/>
        <v>0.12980248632321159</v>
      </c>
    </row>
    <row r="135" spans="2:14">
      <c r="B135" s="6">
        <v>27</v>
      </c>
      <c r="C135" s="6">
        <v>11497</v>
      </c>
      <c r="D135" s="6">
        <f t="shared" si="14"/>
        <v>310510</v>
      </c>
      <c r="E135" s="465">
        <v>170517.8</v>
      </c>
      <c r="F135" s="476">
        <f t="shared" si="12"/>
        <v>5.2267575151537116E-3</v>
      </c>
      <c r="G135" s="477">
        <f t="shared" si="15"/>
        <v>0.11932651991464048</v>
      </c>
      <c r="I135" s="6">
        <v>27</v>
      </c>
      <c r="J135" s="6">
        <v>11497</v>
      </c>
      <c r="K135" s="6">
        <f t="shared" si="16"/>
        <v>310510</v>
      </c>
      <c r="L135" s="465">
        <v>709921.2</v>
      </c>
      <c r="M135" s="476">
        <f t="shared" si="13"/>
        <v>5.5302847026213802E-3</v>
      </c>
      <c r="N135" s="477">
        <f t="shared" si="17"/>
        <v>0.13533277102583297</v>
      </c>
    </row>
    <row r="136" spans="2:14">
      <c r="B136" s="6">
        <v>28</v>
      </c>
      <c r="C136" s="6">
        <v>11502</v>
      </c>
      <c r="D136" s="6">
        <f t="shared" si="14"/>
        <v>322012</v>
      </c>
      <c r="E136" s="465">
        <v>190300.6</v>
      </c>
      <c r="F136" s="476">
        <f t="shared" si="12"/>
        <v>5.8331452269983573E-3</v>
      </c>
      <c r="G136" s="477">
        <f t="shared" si="15"/>
        <v>0.12515966514163884</v>
      </c>
      <c r="I136" s="6">
        <v>28</v>
      </c>
      <c r="J136" s="6">
        <v>11502</v>
      </c>
      <c r="K136" s="6">
        <f t="shared" si="16"/>
        <v>322012</v>
      </c>
      <c r="L136" s="465">
        <v>695211.4</v>
      </c>
      <c r="M136" s="476">
        <f t="shared" si="13"/>
        <v>5.4156953905700996E-3</v>
      </c>
      <c r="N136" s="477">
        <f t="shared" si="17"/>
        <v>0.14074846641640307</v>
      </c>
    </row>
    <row r="137" spans="2:14">
      <c r="B137" s="6">
        <v>29</v>
      </c>
      <c r="C137" s="6">
        <v>11502</v>
      </c>
      <c r="D137" s="6">
        <f t="shared" si="14"/>
        <v>333514</v>
      </c>
      <c r="E137" s="465">
        <v>175325.2</v>
      </c>
      <c r="F137" s="476">
        <f t="shared" si="12"/>
        <v>5.3741152342795155E-3</v>
      </c>
      <c r="G137" s="477">
        <f t="shared" si="15"/>
        <v>0.13053378037591837</v>
      </c>
      <c r="I137" s="6">
        <v>29</v>
      </c>
      <c r="J137" s="6">
        <v>11502</v>
      </c>
      <c r="K137" s="6">
        <f t="shared" si="16"/>
        <v>333514</v>
      </c>
      <c r="L137" s="465">
        <v>727628.6</v>
      </c>
      <c r="M137" s="476">
        <f t="shared" si="13"/>
        <v>5.6682253125696367E-3</v>
      </c>
      <c r="N137" s="477">
        <f t="shared" si="17"/>
        <v>0.1464166917289727</v>
      </c>
    </row>
    <row r="138" spans="2:14">
      <c r="B138" s="6">
        <v>30</v>
      </c>
      <c r="C138" s="6">
        <v>11499</v>
      </c>
      <c r="D138" s="6">
        <f t="shared" si="14"/>
        <v>345013</v>
      </c>
      <c r="E138" s="465">
        <v>193489</v>
      </c>
      <c r="F138" s="476">
        <f t="shared" si="12"/>
        <v>5.9308769222308549E-3</v>
      </c>
      <c r="G138" s="477">
        <f t="shared" si="15"/>
        <v>0.13646465729814922</v>
      </c>
      <c r="I138" s="6">
        <v>30</v>
      </c>
      <c r="J138" s="6">
        <v>11499</v>
      </c>
      <c r="K138" s="6">
        <f t="shared" si="16"/>
        <v>345013</v>
      </c>
      <c r="L138" s="465">
        <v>713713</v>
      </c>
      <c r="M138" s="476">
        <f t="shared" si="13"/>
        <v>5.5598228169013875E-3</v>
      </c>
      <c r="N138" s="477">
        <f t="shared" si="17"/>
        <v>0.1519765145458741</v>
      </c>
    </row>
    <row r="139" spans="2:14">
      <c r="B139" s="6">
        <v>31</v>
      </c>
      <c r="C139" s="6">
        <v>11504</v>
      </c>
      <c r="D139" s="6">
        <f t="shared" si="14"/>
        <v>356517</v>
      </c>
      <c r="E139" s="465">
        <v>194331.6</v>
      </c>
      <c r="F139" s="476">
        <f t="shared" si="12"/>
        <v>5.9567045242892242E-3</v>
      </c>
      <c r="G139" s="477">
        <f t="shared" si="15"/>
        <v>0.14242136182243845</v>
      </c>
      <c r="I139" s="6">
        <v>31</v>
      </c>
      <c r="J139" s="6">
        <v>11504</v>
      </c>
      <c r="K139" s="6">
        <f t="shared" si="16"/>
        <v>356517</v>
      </c>
      <c r="L139" s="465">
        <v>761572.5</v>
      </c>
      <c r="M139" s="476">
        <f t="shared" si="13"/>
        <v>5.9326482244608575E-3</v>
      </c>
      <c r="N139" s="477">
        <f t="shared" si="17"/>
        <v>0.15790916277033495</v>
      </c>
    </row>
    <row r="140" spans="2:14">
      <c r="B140" s="6">
        <v>32</v>
      </c>
      <c r="C140" s="6">
        <v>11497</v>
      </c>
      <c r="D140" s="6">
        <f t="shared" si="14"/>
        <v>368014</v>
      </c>
      <c r="E140" s="465">
        <v>184306.9</v>
      </c>
      <c r="F140" s="476">
        <f t="shared" si="12"/>
        <v>5.6494247208777239E-3</v>
      </c>
      <c r="G140" s="477">
        <f t="shared" si="15"/>
        <v>0.14807078654331618</v>
      </c>
      <c r="I140" s="6">
        <v>32</v>
      </c>
      <c r="J140" s="6">
        <v>11497</v>
      </c>
      <c r="K140" s="6">
        <f t="shared" si="16"/>
        <v>368014</v>
      </c>
      <c r="L140" s="465">
        <v>747643.5</v>
      </c>
      <c r="M140" s="476">
        <f t="shared" si="13"/>
        <v>5.8241413428198902E-3</v>
      </c>
      <c r="N140" s="477">
        <f t="shared" si="17"/>
        <v>0.16373330411315484</v>
      </c>
    </row>
    <row r="141" spans="2:14">
      <c r="B141" s="6">
        <v>33</v>
      </c>
      <c r="C141" s="6">
        <v>11500</v>
      </c>
      <c r="D141" s="6">
        <f t="shared" si="14"/>
        <v>379514</v>
      </c>
      <c r="E141" s="465">
        <v>188790.7</v>
      </c>
      <c r="F141" s="476">
        <f t="shared" si="12"/>
        <v>5.7868633656787145E-3</v>
      </c>
      <c r="G141" s="477">
        <f t="shared" si="15"/>
        <v>0.15385764990899489</v>
      </c>
      <c r="I141" s="6">
        <v>33</v>
      </c>
      <c r="J141" s="6">
        <v>11500</v>
      </c>
      <c r="K141" s="6">
        <f t="shared" si="16"/>
        <v>379514</v>
      </c>
      <c r="L141" s="465">
        <v>722410.1</v>
      </c>
      <c r="M141" s="476">
        <f t="shared" si="13"/>
        <v>5.6275732081943483E-3</v>
      </c>
      <c r="N141" s="477">
        <f t="shared" si="17"/>
        <v>0.16936087732134919</v>
      </c>
    </row>
    <row r="142" spans="2:14">
      <c r="B142" s="6">
        <v>34</v>
      </c>
      <c r="C142" s="6">
        <v>11501</v>
      </c>
      <c r="D142" s="6">
        <f t="shared" si="14"/>
        <v>391015</v>
      </c>
      <c r="E142" s="465">
        <v>195273.4</v>
      </c>
      <c r="F142" s="476">
        <f t="shared" si="12"/>
        <v>5.9855728314558172E-3</v>
      </c>
      <c r="G142" s="477">
        <f t="shared" si="15"/>
        <v>0.15984322274045071</v>
      </c>
      <c r="I142" s="6">
        <v>34</v>
      </c>
      <c r="J142" s="6">
        <v>11501</v>
      </c>
      <c r="K142" s="6">
        <f t="shared" si="16"/>
        <v>391015</v>
      </c>
      <c r="L142" s="465">
        <v>793336.2</v>
      </c>
      <c r="M142" s="476">
        <f t="shared" si="13"/>
        <v>6.1800873827909013E-3</v>
      </c>
      <c r="N142" s="477">
        <f t="shared" si="17"/>
        <v>0.1755409647041401</v>
      </c>
    </row>
    <row r="143" spans="2:14">
      <c r="B143" s="6">
        <v>35</v>
      </c>
      <c r="C143" s="6">
        <v>11498</v>
      </c>
      <c r="D143" s="6">
        <f t="shared" si="14"/>
        <v>402513</v>
      </c>
      <c r="E143" s="465">
        <v>206331.4</v>
      </c>
      <c r="F143" s="476">
        <f t="shared" si="12"/>
        <v>6.3245256246690171E-3</v>
      </c>
      <c r="G143" s="477">
        <f t="shared" si="15"/>
        <v>0.16616774836511972</v>
      </c>
      <c r="I143" s="6">
        <v>35</v>
      </c>
      <c r="J143" s="6">
        <v>11498</v>
      </c>
      <c r="K143" s="6">
        <f t="shared" si="16"/>
        <v>402513</v>
      </c>
      <c r="L143" s="465">
        <v>785412</v>
      </c>
      <c r="M143" s="476">
        <f t="shared" si="13"/>
        <v>6.1183578809243392E-3</v>
      </c>
      <c r="N143" s="477">
        <f t="shared" si="17"/>
        <v>0.18165932258506445</v>
      </c>
    </row>
    <row r="144" spans="2:14">
      <c r="B144" s="6">
        <v>36</v>
      </c>
      <c r="C144" s="6">
        <v>11500</v>
      </c>
      <c r="D144" s="6">
        <f t="shared" si="14"/>
        <v>414013</v>
      </c>
      <c r="E144" s="465">
        <v>192440.5</v>
      </c>
      <c r="F144" s="476">
        <f t="shared" si="12"/>
        <v>5.8987380179367655E-3</v>
      </c>
      <c r="G144" s="477">
        <f t="shared" si="15"/>
        <v>0.17206648638305649</v>
      </c>
      <c r="I144" s="6">
        <v>36</v>
      </c>
      <c r="J144" s="6">
        <v>11500</v>
      </c>
      <c r="K144" s="6">
        <f t="shared" si="16"/>
        <v>414013</v>
      </c>
      <c r="L144" s="465">
        <v>786930.3</v>
      </c>
      <c r="M144" s="476">
        <f t="shared" si="13"/>
        <v>6.130185434833125E-3</v>
      </c>
      <c r="N144" s="477">
        <f t="shared" si="17"/>
        <v>0.18778950801989758</v>
      </c>
    </row>
    <row r="145" spans="2:14">
      <c r="B145" s="6">
        <v>37</v>
      </c>
      <c r="C145" s="6">
        <v>11501</v>
      </c>
      <c r="D145" s="6">
        <f t="shared" si="14"/>
        <v>425514</v>
      </c>
      <c r="E145" s="465">
        <v>210992</v>
      </c>
      <c r="F145" s="476">
        <f t="shared" si="12"/>
        <v>6.4673835906709559E-3</v>
      </c>
      <c r="G145" s="477">
        <f t="shared" si="15"/>
        <v>0.17853386997372744</v>
      </c>
      <c r="I145" s="6">
        <v>37</v>
      </c>
      <c r="J145" s="6">
        <v>11501</v>
      </c>
      <c r="K145" s="6">
        <f t="shared" si="16"/>
        <v>425514</v>
      </c>
      <c r="L145" s="465">
        <v>775188.8</v>
      </c>
      <c r="M145" s="476">
        <f t="shared" si="13"/>
        <v>6.0387191737384729E-3</v>
      </c>
      <c r="N145" s="477">
        <f t="shared" si="17"/>
        <v>0.19382822719363604</v>
      </c>
    </row>
    <row r="146" spans="2:14">
      <c r="B146" s="6">
        <v>38</v>
      </c>
      <c r="C146" s="6">
        <v>11500</v>
      </c>
      <c r="D146" s="6">
        <f t="shared" si="14"/>
        <v>437014</v>
      </c>
      <c r="E146" s="465">
        <v>211272.6</v>
      </c>
      <c r="F146" s="476">
        <f t="shared" si="12"/>
        <v>6.475984617418616E-3</v>
      </c>
      <c r="G146" s="477">
        <f t="shared" si="15"/>
        <v>0.18500985459114605</v>
      </c>
      <c r="I146" s="6">
        <v>38</v>
      </c>
      <c r="J146" s="6">
        <v>11500</v>
      </c>
      <c r="K146" s="6">
        <f t="shared" si="16"/>
        <v>437014</v>
      </c>
      <c r="L146" s="465">
        <v>783931</v>
      </c>
      <c r="M146" s="476">
        <f t="shared" si="13"/>
        <v>6.1068208939396114E-3</v>
      </c>
      <c r="N146" s="477">
        <f t="shared" si="17"/>
        <v>0.19993504808757565</v>
      </c>
    </row>
    <row r="147" spans="2:14">
      <c r="B147" s="6">
        <v>39</v>
      </c>
      <c r="C147" s="6">
        <v>11504</v>
      </c>
      <c r="D147" s="6">
        <f t="shared" si="14"/>
        <v>448518</v>
      </c>
      <c r="E147" s="465">
        <v>217525.3</v>
      </c>
      <c r="F147" s="476">
        <f t="shared" si="12"/>
        <v>6.6676440612714076E-3</v>
      </c>
      <c r="G147" s="477">
        <f t="shared" si="15"/>
        <v>0.19167749865241746</v>
      </c>
      <c r="I147" s="6">
        <v>39</v>
      </c>
      <c r="J147" s="6">
        <v>11504</v>
      </c>
      <c r="K147" s="6">
        <f t="shared" si="16"/>
        <v>448518</v>
      </c>
      <c r="L147" s="465">
        <v>833960.8</v>
      </c>
      <c r="M147" s="476">
        <f t="shared" si="13"/>
        <v>6.4965529340804146E-3</v>
      </c>
      <c r="N147" s="477">
        <f t="shared" si="17"/>
        <v>0.20643160102165606</v>
      </c>
    </row>
    <row r="148" spans="2:14">
      <c r="B148" s="6">
        <v>40</v>
      </c>
      <c r="C148" s="6">
        <v>11500</v>
      </c>
      <c r="D148" s="6">
        <f t="shared" si="14"/>
        <v>460018</v>
      </c>
      <c r="E148" s="465">
        <v>214170.8</v>
      </c>
      <c r="F148" s="476">
        <f t="shared" si="12"/>
        <v>6.564821024118787E-3</v>
      </c>
      <c r="G148" s="477">
        <f t="shared" si="15"/>
        <v>0.19824231967653624</v>
      </c>
      <c r="I148" s="6">
        <v>40</v>
      </c>
      <c r="J148" s="6">
        <v>11500</v>
      </c>
      <c r="K148" s="6">
        <f t="shared" si="16"/>
        <v>460018</v>
      </c>
      <c r="L148" s="465">
        <v>766914.1</v>
      </c>
      <c r="M148" s="476">
        <f t="shared" si="13"/>
        <v>5.9742592775855171E-3</v>
      </c>
      <c r="N148" s="477">
        <f t="shared" si="17"/>
        <v>0.21240586029924158</v>
      </c>
    </row>
    <row r="149" spans="2:14">
      <c r="B149" s="6">
        <v>41</v>
      </c>
      <c r="C149" s="6">
        <v>11501</v>
      </c>
      <c r="D149" s="6">
        <f t="shared" si="14"/>
        <v>471519</v>
      </c>
      <c r="E149" s="465">
        <v>227056</v>
      </c>
      <c r="F149" s="476">
        <f t="shared" si="12"/>
        <v>6.9597816436802558E-3</v>
      </c>
      <c r="G149" s="477">
        <f t="shared" si="15"/>
        <v>0.20520210132021649</v>
      </c>
      <c r="I149" s="6">
        <v>41</v>
      </c>
      <c r="J149" s="6">
        <v>11501</v>
      </c>
      <c r="K149" s="6">
        <f t="shared" si="16"/>
        <v>471519</v>
      </c>
      <c r="L149" s="465">
        <v>836372.3</v>
      </c>
      <c r="M149" s="476">
        <f t="shared" si="13"/>
        <v>6.515338514170672E-3</v>
      </c>
      <c r="N149" s="477">
        <f t="shared" si="17"/>
        <v>0.21892119881341224</v>
      </c>
    </row>
    <row r="150" spans="2:14">
      <c r="B150" s="6">
        <v>42</v>
      </c>
      <c r="C150" s="6">
        <v>11502</v>
      </c>
      <c r="D150" s="6">
        <f t="shared" si="14"/>
        <v>483021</v>
      </c>
      <c r="E150" s="465">
        <v>211560.5</v>
      </c>
      <c r="F150" s="476">
        <f t="shared" si="12"/>
        <v>6.4848094057316993E-3</v>
      </c>
      <c r="G150" s="477">
        <f t="shared" si="15"/>
        <v>0.2116869107259482</v>
      </c>
      <c r="I150" s="6">
        <v>42</v>
      </c>
      <c r="J150" s="6">
        <v>11502</v>
      </c>
      <c r="K150" s="6">
        <f t="shared" si="16"/>
        <v>483021</v>
      </c>
      <c r="L150" s="465">
        <v>852759.6</v>
      </c>
      <c r="M150" s="476">
        <f t="shared" si="13"/>
        <v>6.6429955478066122E-3</v>
      </c>
      <c r="N150" s="477">
        <f t="shared" si="17"/>
        <v>0.22556419436121886</v>
      </c>
    </row>
    <row r="151" spans="2:14">
      <c r="B151" s="6">
        <v>43</v>
      </c>
      <c r="C151" s="6">
        <v>11498</v>
      </c>
      <c r="D151" s="6">
        <f t="shared" si="14"/>
        <v>494519</v>
      </c>
      <c r="E151" s="465">
        <v>219520.7</v>
      </c>
      <c r="F151" s="476">
        <f t="shared" si="12"/>
        <v>6.7288075993051956E-3</v>
      </c>
      <c r="G151" s="477">
        <f t="shared" si="15"/>
        <v>0.21841571832525339</v>
      </c>
      <c r="I151" s="6">
        <v>43</v>
      </c>
      <c r="J151" s="6">
        <v>11498</v>
      </c>
      <c r="K151" s="6">
        <f t="shared" si="16"/>
        <v>494519</v>
      </c>
      <c r="L151" s="465">
        <v>892942.7</v>
      </c>
      <c r="M151" s="476">
        <f t="shared" si="13"/>
        <v>6.9560218149950052E-3</v>
      </c>
      <c r="N151" s="477">
        <f t="shared" si="17"/>
        <v>0.23252021617621385</v>
      </c>
    </row>
    <row r="152" spans="2:14">
      <c r="B152" s="6">
        <v>44</v>
      </c>
      <c r="C152" s="6">
        <v>11497</v>
      </c>
      <c r="D152" s="6">
        <f t="shared" si="14"/>
        <v>506016</v>
      </c>
      <c r="E152" s="465">
        <v>236802.7</v>
      </c>
      <c r="F152" s="476">
        <f t="shared" si="12"/>
        <v>7.2585401162441098E-3</v>
      </c>
      <c r="G152" s="477">
        <f t="shared" si="15"/>
        <v>0.22567425844149749</v>
      </c>
      <c r="I152" s="6">
        <v>44</v>
      </c>
      <c r="J152" s="6">
        <v>11497</v>
      </c>
      <c r="K152" s="6">
        <f t="shared" si="16"/>
        <v>506016</v>
      </c>
      <c r="L152" s="465">
        <v>886510.3</v>
      </c>
      <c r="M152" s="476">
        <f t="shared" si="13"/>
        <v>6.9059134320911828E-3</v>
      </c>
      <c r="N152" s="477">
        <f t="shared" si="17"/>
        <v>0.23942612960830503</v>
      </c>
    </row>
    <row r="153" spans="2:14">
      <c r="B153" s="6">
        <v>45</v>
      </c>
      <c r="C153" s="6">
        <v>11500</v>
      </c>
      <c r="D153" s="6">
        <f t="shared" si="14"/>
        <v>517516</v>
      </c>
      <c r="E153" s="465">
        <v>206077.1</v>
      </c>
      <c r="F153" s="476">
        <f t="shared" si="12"/>
        <v>6.3167307526022683E-3</v>
      </c>
      <c r="G153" s="477">
        <f t="shared" si="15"/>
        <v>0.23199098919409977</v>
      </c>
      <c r="I153" s="6">
        <v>45</v>
      </c>
      <c r="J153" s="6">
        <v>11500</v>
      </c>
      <c r="K153" s="6">
        <f t="shared" si="16"/>
        <v>517516</v>
      </c>
      <c r="L153" s="465">
        <v>853672.6</v>
      </c>
      <c r="M153" s="476">
        <f t="shared" si="13"/>
        <v>6.6501078159477709E-3</v>
      </c>
      <c r="N153" s="477">
        <f t="shared" si="17"/>
        <v>0.2460762374242528</v>
      </c>
    </row>
    <row r="154" spans="2:14">
      <c r="B154" s="6">
        <v>46</v>
      </c>
      <c r="C154" s="6">
        <v>11504</v>
      </c>
      <c r="D154" s="6">
        <f t="shared" si="14"/>
        <v>529020</v>
      </c>
      <c r="E154" s="465">
        <v>262704</v>
      </c>
      <c r="F154" s="476">
        <f t="shared" si="12"/>
        <v>8.0524737374100576E-3</v>
      </c>
      <c r="G154" s="477">
        <f t="shared" si="15"/>
        <v>0.24004346293150983</v>
      </c>
      <c r="I154" s="6">
        <v>46</v>
      </c>
      <c r="J154" s="6">
        <v>11504</v>
      </c>
      <c r="K154" s="6">
        <f t="shared" si="16"/>
        <v>529020</v>
      </c>
      <c r="L154" s="465">
        <v>913237.3</v>
      </c>
      <c r="M154" s="476">
        <f t="shared" si="13"/>
        <v>7.1141167076757992E-3</v>
      </c>
      <c r="N154" s="477">
        <f t="shared" si="17"/>
        <v>0.25319035413192859</v>
      </c>
    </row>
    <row r="155" spans="2:14">
      <c r="B155" s="6">
        <v>47</v>
      </c>
      <c r="C155" s="6">
        <v>11497</v>
      </c>
      <c r="D155" s="6">
        <f t="shared" si="14"/>
        <v>540517</v>
      </c>
      <c r="E155" s="465">
        <v>282857.40000000002</v>
      </c>
      <c r="F155" s="476">
        <f t="shared" si="12"/>
        <v>8.670221180233615E-3</v>
      </c>
      <c r="G155" s="477">
        <f t="shared" si="15"/>
        <v>0.24871368411174344</v>
      </c>
      <c r="I155" s="6">
        <v>47</v>
      </c>
      <c r="J155" s="6">
        <v>11497</v>
      </c>
      <c r="K155" s="6">
        <f t="shared" si="16"/>
        <v>540517</v>
      </c>
      <c r="L155" s="465">
        <v>937577.2</v>
      </c>
      <c r="M155" s="476">
        <f t="shared" si="13"/>
        <v>7.3037244791204804E-3</v>
      </c>
      <c r="N155" s="477">
        <f t="shared" si="17"/>
        <v>0.26049407861104906</v>
      </c>
    </row>
    <row r="156" spans="2:14">
      <c r="B156" s="6">
        <v>48</v>
      </c>
      <c r="C156" s="6">
        <v>11500</v>
      </c>
      <c r="D156" s="6">
        <f t="shared" si="14"/>
        <v>552017</v>
      </c>
      <c r="E156" s="465">
        <v>257342.8</v>
      </c>
      <c r="F156" s="476">
        <f t="shared" si="12"/>
        <v>7.8881407915812815E-3</v>
      </c>
      <c r="G156" s="477">
        <f t="shared" si="15"/>
        <v>0.25660182490332473</v>
      </c>
      <c r="I156" s="6">
        <v>48</v>
      </c>
      <c r="J156" s="6">
        <v>11500</v>
      </c>
      <c r="K156" s="6">
        <f t="shared" si="16"/>
        <v>552017</v>
      </c>
      <c r="L156" s="465">
        <v>973318.8</v>
      </c>
      <c r="M156" s="476">
        <f t="shared" si="13"/>
        <v>7.5821514703516375E-3</v>
      </c>
      <c r="N156" s="477">
        <f t="shared" si="17"/>
        <v>0.26807623008140069</v>
      </c>
    </row>
    <row r="157" spans="2:14">
      <c r="B157" s="6">
        <v>49</v>
      </c>
      <c r="C157" s="6">
        <v>11503</v>
      </c>
      <c r="D157" s="6">
        <f t="shared" si="14"/>
        <v>563520</v>
      </c>
      <c r="E157" s="465">
        <v>260594</v>
      </c>
      <c r="F157" s="476">
        <f t="shared" si="12"/>
        <v>7.9877974493218085E-3</v>
      </c>
      <c r="G157" s="477">
        <f t="shared" si="15"/>
        <v>0.26458962235264655</v>
      </c>
      <c r="I157" s="6">
        <v>49</v>
      </c>
      <c r="J157" s="6">
        <v>11503</v>
      </c>
      <c r="K157" s="6">
        <f t="shared" si="16"/>
        <v>563520</v>
      </c>
      <c r="L157" s="465">
        <v>981175.8</v>
      </c>
      <c r="M157" s="476">
        <f t="shared" si="13"/>
        <v>7.6433574843550178E-3</v>
      </c>
      <c r="N157" s="477">
        <f t="shared" si="17"/>
        <v>0.27571958756575571</v>
      </c>
    </row>
    <row r="158" spans="2:14">
      <c r="B158" s="6">
        <v>50</v>
      </c>
      <c r="C158" s="6">
        <v>11498</v>
      </c>
      <c r="D158" s="6">
        <f t="shared" si="14"/>
        <v>575018</v>
      </c>
      <c r="E158" s="465">
        <v>229679.5</v>
      </c>
      <c r="F158" s="476">
        <f t="shared" si="12"/>
        <v>7.0401978720212605E-3</v>
      </c>
      <c r="G158" s="477">
        <f t="shared" si="15"/>
        <v>0.27162982022466781</v>
      </c>
      <c r="I158" s="6">
        <v>50</v>
      </c>
      <c r="J158" s="6">
        <v>11498</v>
      </c>
      <c r="K158" s="6">
        <f t="shared" si="16"/>
        <v>575018</v>
      </c>
      <c r="L158" s="465">
        <v>966144.6</v>
      </c>
      <c r="M158" s="476">
        <f t="shared" si="13"/>
        <v>7.5262644669580967E-3</v>
      </c>
      <c r="N158" s="477">
        <f t="shared" si="17"/>
        <v>0.2832458520327138</v>
      </c>
    </row>
    <row r="159" spans="2:14">
      <c r="B159" s="6">
        <v>51</v>
      </c>
      <c r="C159" s="6">
        <v>11500</v>
      </c>
      <c r="D159" s="6">
        <f t="shared" si="14"/>
        <v>586518</v>
      </c>
      <c r="E159" s="465">
        <v>235877.1</v>
      </c>
      <c r="F159" s="476">
        <f t="shared" si="12"/>
        <v>7.2301683758391414E-3</v>
      </c>
      <c r="G159" s="477">
        <f t="shared" si="15"/>
        <v>0.27885998860050693</v>
      </c>
      <c r="I159" s="6">
        <v>51</v>
      </c>
      <c r="J159" s="6">
        <v>11500</v>
      </c>
      <c r="K159" s="6">
        <f t="shared" si="16"/>
        <v>586518</v>
      </c>
      <c r="L159" s="465">
        <v>931505</v>
      </c>
      <c r="M159" s="476">
        <f t="shared" si="13"/>
        <v>7.2564220534833005E-3</v>
      </c>
      <c r="N159" s="477">
        <f t="shared" si="17"/>
        <v>0.29050227408619711</v>
      </c>
    </row>
    <row r="160" spans="2:14">
      <c r="B160" s="6">
        <v>52</v>
      </c>
      <c r="C160" s="6">
        <v>11509</v>
      </c>
      <c r="D160" s="6">
        <f t="shared" si="14"/>
        <v>598027</v>
      </c>
      <c r="E160" s="465">
        <v>238071.1</v>
      </c>
      <c r="F160" s="476">
        <f t="shared" si="12"/>
        <v>7.2974194545432254E-3</v>
      </c>
      <c r="G160" s="477">
        <f t="shared" si="15"/>
        <v>0.28615740805505013</v>
      </c>
      <c r="I160" s="6">
        <v>52</v>
      </c>
      <c r="J160" s="6">
        <v>11509</v>
      </c>
      <c r="K160" s="6">
        <f t="shared" si="16"/>
        <v>598027</v>
      </c>
      <c r="L160" s="465">
        <v>983428.7</v>
      </c>
      <c r="M160" s="476">
        <f t="shared" si="13"/>
        <v>7.660907570768179E-3</v>
      </c>
      <c r="N160" s="477">
        <f t="shared" si="17"/>
        <v>0.29816318165696531</v>
      </c>
    </row>
    <row r="161" spans="2:14">
      <c r="B161" s="6">
        <v>53</v>
      </c>
      <c r="C161" s="6">
        <v>11495</v>
      </c>
      <c r="D161" s="6">
        <f t="shared" si="14"/>
        <v>609522</v>
      </c>
      <c r="E161" s="465">
        <v>242055.2</v>
      </c>
      <c r="F161" s="476">
        <f t="shared" si="12"/>
        <v>7.4195411604069178E-3</v>
      </c>
      <c r="G161" s="477">
        <f t="shared" si="15"/>
        <v>0.29357694921545707</v>
      </c>
      <c r="I161" s="6">
        <v>53</v>
      </c>
      <c r="J161" s="6">
        <v>11495</v>
      </c>
      <c r="K161" s="6">
        <f t="shared" si="16"/>
        <v>609522</v>
      </c>
      <c r="L161" s="465">
        <v>976581.2</v>
      </c>
      <c r="M161" s="476">
        <f t="shared" si="13"/>
        <v>7.6075655597094873E-3</v>
      </c>
      <c r="N161" s="477">
        <f t="shared" si="17"/>
        <v>0.3057707472166748</v>
      </c>
    </row>
    <row r="162" spans="2:14">
      <c r="B162" s="6">
        <v>54</v>
      </c>
      <c r="C162" s="6">
        <v>11501</v>
      </c>
      <c r="D162" s="6">
        <f t="shared" si="14"/>
        <v>621023</v>
      </c>
      <c r="E162" s="465">
        <v>257916.1</v>
      </c>
      <c r="F162" s="476">
        <f t="shared" si="12"/>
        <v>7.9057137375343582E-3</v>
      </c>
      <c r="G162" s="477">
        <f t="shared" si="15"/>
        <v>0.30148266295299142</v>
      </c>
      <c r="I162" s="6">
        <v>54</v>
      </c>
      <c r="J162" s="6">
        <v>11501</v>
      </c>
      <c r="K162" s="6">
        <f t="shared" si="16"/>
        <v>621023</v>
      </c>
      <c r="L162" s="465">
        <v>981881.5</v>
      </c>
      <c r="M162" s="476">
        <f t="shared" si="13"/>
        <v>7.6488548859182329E-3</v>
      </c>
      <c r="N162" s="477">
        <f t="shared" si="17"/>
        <v>0.31341960210259301</v>
      </c>
    </row>
    <row r="163" spans="2:14">
      <c r="B163" s="6">
        <v>55</v>
      </c>
      <c r="C163" s="6">
        <v>11500</v>
      </c>
      <c r="D163" s="6">
        <f t="shared" si="14"/>
        <v>632523</v>
      </c>
      <c r="E163" s="465">
        <v>286931.40000000002</v>
      </c>
      <c r="F163" s="476">
        <f t="shared" si="12"/>
        <v>8.795098525101637E-3</v>
      </c>
      <c r="G163" s="477">
        <f t="shared" si="15"/>
        <v>0.31027776147809305</v>
      </c>
      <c r="I163" s="6">
        <v>55</v>
      </c>
      <c r="J163" s="6">
        <v>11500</v>
      </c>
      <c r="K163" s="6">
        <f t="shared" si="16"/>
        <v>632523</v>
      </c>
      <c r="L163" s="465">
        <v>1002863</v>
      </c>
      <c r="M163" s="476">
        <f t="shared" si="13"/>
        <v>7.8123007282005176E-3</v>
      </c>
      <c r="N163" s="477">
        <f t="shared" si="17"/>
        <v>0.3212319028307935</v>
      </c>
    </row>
    <row r="164" spans="2:14">
      <c r="B164" s="6">
        <v>56</v>
      </c>
      <c r="C164" s="6">
        <v>11499</v>
      </c>
      <c r="D164" s="6">
        <f t="shared" si="14"/>
        <v>644022</v>
      </c>
      <c r="E164" s="465">
        <v>274336.59999999998</v>
      </c>
      <c r="F164" s="476">
        <f t="shared" si="12"/>
        <v>8.4090393245263399E-3</v>
      </c>
      <c r="G164" s="477">
        <f t="shared" si="15"/>
        <v>0.31868680080261941</v>
      </c>
      <c r="I164" s="6">
        <v>56</v>
      </c>
      <c r="J164" s="6">
        <v>11499</v>
      </c>
      <c r="K164" s="6">
        <f t="shared" si="16"/>
        <v>644022</v>
      </c>
      <c r="L164" s="465">
        <v>1051329</v>
      </c>
      <c r="M164" s="476">
        <f t="shared" si="13"/>
        <v>8.1898507695251713E-3</v>
      </c>
      <c r="N164" s="477">
        <f t="shared" si="17"/>
        <v>0.32942175360031867</v>
      </c>
    </row>
    <row r="165" spans="2:14">
      <c r="B165" s="6">
        <v>57</v>
      </c>
      <c r="C165" s="6">
        <v>11501</v>
      </c>
      <c r="D165" s="6">
        <f t="shared" si="14"/>
        <v>655523</v>
      </c>
      <c r="E165" s="465">
        <v>283197.5</v>
      </c>
      <c r="F165" s="476">
        <f t="shared" si="12"/>
        <v>8.6806460170008246E-3</v>
      </c>
      <c r="G165" s="477">
        <f t="shared" si="15"/>
        <v>0.32736744681962021</v>
      </c>
      <c r="I165" s="6">
        <v>57</v>
      </c>
      <c r="J165" s="6">
        <v>11501</v>
      </c>
      <c r="K165" s="6">
        <f t="shared" si="16"/>
        <v>655523</v>
      </c>
      <c r="L165" s="465">
        <v>1077401</v>
      </c>
      <c r="M165" s="476">
        <f t="shared" si="13"/>
        <v>8.3929515964433488E-3</v>
      </c>
      <c r="N165" s="477">
        <f t="shared" si="17"/>
        <v>0.33781470519676204</v>
      </c>
    </row>
    <row r="166" spans="2:14">
      <c r="B166" s="6">
        <v>58</v>
      </c>
      <c r="C166" s="6">
        <v>11502</v>
      </c>
      <c r="D166" s="6">
        <f t="shared" si="14"/>
        <v>667025</v>
      </c>
      <c r="E166" s="465">
        <v>307836.7</v>
      </c>
      <c r="F166" s="476">
        <f t="shared" si="12"/>
        <v>9.4358934091638442E-3</v>
      </c>
      <c r="G166" s="477">
        <f t="shared" si="15"/>
        <v>0.33680334022878405</v>
      </c>
      <c r="I166" s="6">
        <v>58</v>
      </c>
      <c r="J166" s="6">
        <v>11502</v>
      </c>
      <c r="K166" s="6">
        <f t="shared" si="16"/>
        <v>667025</v>
      </c>
      <c r="L166" s="465">
        <v>1085552</v>
      </c>
      <c r="M166" s="476">
        <f t="shared" si="13"/>
        <v>8.4564478698481525E-3</v>
      </c>
      <c r="N166" s="477">
        <f t="shared" si="17"/>
        <v>0.34627115306661022</v>
      </c>
    </row>
    <row r="167" spans="2:14">
      <c r="B167" s="6">
        <v>59</v>
      </c>
      <c r="C167" s="6">
        <v>11498</v>
      </c>
      <c r="D167" s="6">
        <f t="shared" si="14"/>
        <v>678523</v>
      </c>
      <c r="E167" s="465">
        <v>305714.2</v>
      </c>
      <c r="F167" s="476">
        <f t="shared" si="12"/>
        <v>9.3708339677101449E-3</v>
      </c>
      <c r="G167" s="477">
        <f t="shared" si="15"/>
        <v>0.34617417419649421</v>
      </c>
      <c r="I167" s="6">
        <v>59</v>
      </c>
      <c r="J167" s="6">
        <v>11498</v>
      </c>
      <c r="K167" s="6">
        <f t="shared" si="16"/>
        <v>678523</v>
      </c>
      <c r="L167" s="465">
        <v>1101003</v>
      </c>
      <c r="M167" s="476">
        <f t="shared" si="13"/>
        <v>8.5768111283903731E-3</v>
      </c>
      <c r="N167" s="477">
        <f t="shared" si="17"/>
        <v>0.35484796419500059</v>
      </c>
    </row>
    <row r="168" spans="2:14">
      <c r="B168" s="6">
        <v>60</v>
      </c>
      <c r="C168" s="6">
        <v>11499</v>
      </c>
      <c r="D168" s="6">
        <f t="shared" si="14"/>
        <v>690022</v>
      </c>
      <c r="E168" s="465">
        <v>290162.59999999998</v>
      </c>
      <c r="F168" s="476">
        <f t="shared" si="12"/>
        <v>8.8941421374574402E-3</v>
      </c>
      <c r="G168" s="477">
        <f t="shared" si="15"/>
        <v>0.35506831633395164</v>
      </c>
      <c r="I168" s="6">
        <v>60</v>
      </c>
      <c r="J168" s="6">
        <v>11499</v>
      </c>
      <c r="K168" s="6">
        <f t="shared" si="16"/>
        <v>690022</v>
      </c>
      <c r="L168" s="465">
        <v>1113400</v>
      </c>
      <c r="M168" s="476">
        <f t="shared" si="13"/>
        <v>8.6733837331504464E-3</v>
      </c>
      <c r="N168" s="477">
        <f t="shared" si="17"/>
        <v>0.36352134792815105</v>
      </c>
    </row>
    <row r="169" spans="2:14">
      <c r="B169" s="6">
        <v>61</v>
      </c>
      <c r="C169" s="6">
        <v>11500</v>
      </c>
      <c r="D169" s="6">
        <f t="shared" si="14"/>
        <v>701522</v>
      </c>
      <c r="E169" s="465">
        <v>286322.8</v>
      </c>
      <c r="F169" s="476">
        <f t="shared" si="12"/>
        <v>8.7764435540445222E-3</v>
      </c>
      <c r="G169" s="477">
        <f t="shared" si="15"/>
        <v>0.36384475988799614</v>
      </c>
      <c r="I169" s="6">
        <v>61</v>
      </c>
      <c r="J169" s="6">
        <v>11500</v>
      </c>
      <c r="K169" s="6">
        <f t="shared" si="16"/>
        <v>701522</v>
      </c>
      <c r="L169" s="465">
        <v>1115441</v>
      </c>
      <c r="M169" s="476">
        <f t="shared" si="13"/>
        <v>8.6892831189950316E-3</v>
      </c>
      <c r="N169" s="477">
        <f t="shared" si="17"/>
        <v>0.37221063104714608</v>
      </c>
    </row>
    <row r="170" spans="2:14">
      <c r="B170" s="6">
        <v>62</v>
      </c>
      <c r="C170" s="6">
        <v>11501</v>
      </c>
      <c r="D170" s="6">
        <f t="shared" si="14"/>
        <v>713023</v>
      </c>
      <c r="E170" s="465">
        <v>310357.90000000002</v>
      </c>
      <c r="F170" s="476">
        <f t="shared" si="12"/>
        <v>9.5131739103619939E-3</v>
      </c>
      <c r="G170" s="477">
        <f t="shared" si="15"/>
        <v>0.37335793379835813</v>
      </c>
      <c r="I170" s="6">
        <v>62</v>
      </c>
      <c r="J170" s="6">
        <v>11501</v>
      </c>
      <c r="K170" s="6">
        <f t="shared" si="16"/>
        <v>713023</v>
      </c>
      <c r="L170" s="465">
        <v>1163563</v>
      </c>
      <c r="M170" s="476">
        <f t="shared" si="13"/>
        <v>9.0641534010200593E-3</v>
      </c>
      <c r="N170" s="477">
        <f t="shared" si="17"/>
        <v>0.38127478444816615</v>
      </c>
    </row>
    <row r="171" spans="2:14">
      <c r="B171" s="6">
        <v>63</v>
      </c>
      <c r="C171" s="6">
        <v>11500</v>
      </c>
      <c r="D171" s="6">
        <f t="shared" si="14"/>
        <v>724523</v>
      </c>
      <c r="E171" s="465">
        <v>336108.4</v>
      </c>
      <c r="F171" s="476">
        <f t="shared" si="12"/>
        <v>1.0302485169327131E-2</v>
      </c>
      <c r="G171" s="477">
        <f t="shared" si="15"/>
        <v>0.38366041896768527</v>
      </c>
      <c r="I171" s="6">
        <v>63</v>
      </c>
      <c r="J171" s="6">
        <v>11500</v>
      </c>
      <c r="K171" s="6">
        <f t="shared" si="16"/>
        <v>724523</v>
      </c>
      <c r="L171" s="465">
        <v>1161604</v>
      </c>
      <c r="M171" s="476">
        <f t="shared" si="13"/>
        <v>9.0488927950085254E-3</v>
      </c>
      <c r="N171" s="477">
        <f t="shared" si="17"/>
        <v>0.39032367724317468</v>
      </c>
    </row>
    <row r="172" spans="2:14">
      <c r="B172" s="6">
        <v>64</v>
      </c>
      <c r="C172" s="6">
        <v>11501</v>
      </c>
      <c r="D172" s="6">
        <f t="shared" si="14"/>
        <v>736024</v>
      </c>
      <c r="E172" s="465">
        <v>347773</v>
      </c>
      <c r="F172" s="476">
        <f t="shared" si="12"/>
        <v>1.066003162905897E-2</v>
      </c>
      <c r="G172" s="477">
        <f t="shared" si="15"/>
        <v>0.39432045059674425</v>
      </c>
      <c r="I172" s="6">
        <v>64</v>
      </c>
      <c r="J172" s="6">
        <v>11501</v>
      </c>
      <c r="K172" s="6">
        <f t="shared" si="16"/>
        <v>736024</v>
      </c>
      <c r="L172" s="465">
        <v>1213019</v>
      </c>
      <c r="M172" s="476">
        <f t="shared" si="13"/>
        <v>9.4494155403291018E-3</v>
      </c>
      <c r="N172" s="477">
        <f t="shared" si="17"/>
        <v>0.39977309278350376</v>
      </c>
    </row>
    <row r="173" spans="2:14">
      <c r="B173" s="6">
        <v>65</v>
      </c>
      <c r="C173" s="6">
        <v>11499</v>
      </c>
      <c r="D173" s="6">
        <f t="shared" si="14"/>
        <v>747523</v>
      </c>
      <c r="E173" s="465">
        <v>329229</v>
      </c>
      <c r="F173" s="476">
        <f t="shared" si="12"/>
        <v>1.0091615948344053E-2</v>
      </c>
      <c r="G173" s="477">
        <f t="shared" si="15"/>
        <v>0.40441206654508832</v>
      </c>
      <c r="I173" s="6">
        <v>65</v>
      </c>
      <c r="J173" s="6">
        <v>11499</v>
      </c>
      <c r="K173" s="6">
        <f t="shared" si="16"/>
        <v>747523</v>
      </c>
      <c r="L173" s="465">
        <v>1176667</v>
      </c>
      <c r="M173" s="476">
        <f t="shared" si="13"/>
        <v>9.1662335343407012E-3</v>
      </c>
      <c r="N173" s="477">
        <f t="shared" si="17"/>
        <v>0.40893932631784446</v>
      </c>
    </row>
    <row r="174" spans="2:14">
      <c r="B174" s="6">
        <v>66</v>
      </c>
      <c r="C174" s="6">
        <v>11502</v>
      </c>
      <c r="D174" s="6">
        <f t="shared" si="14"/>
        <v>759025</v>
      </c>
      <c r="E174" s="465">
        <v>337342.2</v>
      </c>
      <c r="F174" s="476">
        <f t="shared" ref="F174:F208" si="18">E174/$E$209</f>
        <v>1.0340303939110677E-2</v>
      </c>
      <c r="G174" s="477">
        <f t="shared" si="15"/>
        <v>0.414752370484199</v>
      </c>
      <c r="I174" s="6">
        <v>66</v>
      </c>
      <c r="J174" s="6">
        <v>11502</v>
      </c>
      <c r="K174" s="6">
        <f t="shared" si="16"/>
        <v>759025</v>
      </c>
      <c r="L174" s="465">
        <v>1239361</v>
      </c>
      <c r="M174" s="476">
        <f t="shared" ref="M174:M208" si="19">L174/$L$209</f>
        <v>9.6546196666975666E-3</v>
      </c>
      <c r="N174" s="477">
        <f t="shared" si="17"/>
        <v>0.41859394598454203</v>
      </c>
    </row>
    <row r="175" spans="2:14">
      <c r="B175" s="6">
        <v>67</v>
      </c>
      <c r="C175" s="6">
        <v>11499</v>
      </c>
      <c r="D175" s="6">
        <f t="shared" ref="D175:D208" si="20">+C175+D174</f>
        <v>770524</v>
      </c>
      <c r="E175" s="465">
        <v>329154.8</v>
      </c>
      <c r="F175" s="476">
        <f t="shared" si="18"/>
        <v>1.008934154996673E-2</v>
      </c>
      <c r="G175" s="477">
        <f t="shared" ref="G175:G208" si="21">+F175+G174</f>
        <v>0.42484171203416571</v>
      </c>
      <c r="I175" s="6">
        <v>67</v>
      </c>
      <c r="J175" s="6">
        <v>11499</v>
      </c>
      <c r="K175" s="6">
        <f t="shared" ref="K175:K208" si="22">+J175+K174</f>
        <v>770524</v>
      </c>
      <c r="L175" s="465">
        <v>1191925</v>
      </c>
      <c r="M175" s="476">
        <f t="shared" si="19"/>
        <v>9.2850933232758639E-3</v>
      </c>
      <c r="N175" s="477">
        <f t="shared" ref="N175:N208" si="23">+M175+N174</f>
        <v>0.4278790393078179</v>
      </c>
    </row>
    <row r="176" spans="2:14">
      <c r="B176" s="6">
        <v>68</v>
      </c>
      <c r="C176" s="6">
        <v>11501</v>
      </c>
      <c r="D176" s="6">
        <f t="shared" si="20"/>
        <v>782025</v>
      </c>
      <c r="E176" s="465">
        <v>381198.9</v>
      </c>
      <c r="F176" s="476">
        <f t="shared" si="18"/>
        <v>1.1684611315319154E-2</v>
      </c>
      <c r="G176" s="477">
        <f t="shared" si="21"/>
        <v>0.43652632334948488</v>
      </c>
      <c r="I176" s="6">
        <v>68</v>
      </c>
      <c r="J176" s="6">
        <v>11501</v>
      </c>
      <c r="K176" s="6">
        <f t="shared" si="22"/>
        <v>782025</v>
      </c>
      <c r="L176" s="465">
        <v>1281227</v>
      </c>
      <c r="M176" s="476">
        <f t="shared" si="19"/>
        <v>9.9807557214596256E-3</v>
      </c>
      <c r="N176" s="477">
        <f t="shared" si="23"/>
        <v>0.43785979502927752</v>
      </c>
    </row>
    <row r="177" spans="2:14">
      <c r="B177" s="6">
        <v>69</v>
      </c>
      <c r="C177" s="6">
        <v>11500</v>
      </c>
      <c r="D177" s="6">
        <f t="shared" si="20"/>
        <v>793525</v>
      </c>
      <c r="E177" s="465">
        <v>346299.9</v>
      </c>
      <c r="F177" s="476">
        <f t="shared" si="18"/>
        <v>1.0614877771247219E-2</v>
      </c>
      <c r="G177" s="477">
        <f t="shared" si="21"/>
        <v>0.44714120112073208</v>
      </c>
      <c r="I177" s="6">
        <v>69</v>
      </c>
      <c r="J177" s="6">
        <v>11500</v>
      </c>
      <c r="K177" s="6">
        <f t="shared" si="22"/>
        <v>793525</v>
      </c>
      <c r="L177" s="465">
        <v>1330449</v>
      </c>
      <c r="M177" s="476">
        <f t="shared" si="19"/>
        <v>1.0364195001245085E-2</v>
      </c>
      <c r="N177" s="477">
        <f t="shared" si="23"/>
        <v>0.4482239900305226</v>
      </c>
    </row>
    <row r="178" spans="2:14">
      <c r="B178" s="6">
        <v>70</v>
      </c>
      <c r="C178" s="6">
        <v>11501</v>
      </c>
      <c r="D178" s="6">
        <f t="shared" si="20"/>
        <v>805026</v>
      </c>
      <c r="E178" s="465">
        <v>353734.3</v>
      </c>
      <c r="F178" s="476">
        <f t="shared" si="18"/>
        <v>1.0842759001656353E-2</v>
      </c>
      <c r="G178" s="477">
        <f t="shared" si="21"/>
        <v>0.45798396012238846</v>
      </c>
      <c r="I178" s="6">
        <v>70</v>
      </c>
      <c r="J178" s="6">
        <v>11501</v>
      </c>
      <c r="K178" s="6">
        <f t="shared" si="22"/>
        <v>805026</v>
      </c>
      <c r="L178" s="465">
        <v>1336304</v>
      </c>
      <c r="M178" s="476">
        <f t="shared" si="19"/>
        <v>1.0409805439324479E-2</v>
      </c>
      <c r="N178" s="477">
        <f t="shared" si="23"/>
        <v>0.45863379546984706</v>
      </c>
    </row>
    <row r="179" spans="2:14">
      <c r="B179" s="6">
        <v>71</v>
      </c>
      <c r="C179" s="6">
        <v>11499</v>
      </c>
      <c r="D179" s="6">
        <f t="shared" si="20"/>
        <v>816525</v>
      </c>
      <c r="E179" s="465">
        <v>358112.6</v>
      </c>
      <c r="F179" s="476">
        <f t="shared" si="18"/>
        <v>1.0976963832052929E-2</v>
      </c>
      <c r="G179" s="477">
        <f t="shared" si="21"/>
        <v>0.46896092395444139</v>
      </c>
      <c r="I179" s="6">
        <v>71</v>
      </c>
      <c r="J179" s="6">
        <v>11499</v>
      </c>
      <c r="K179" s="6">
        <f t="shared" si="22"/>
        <v>816525</v>
      </c>
      <c r="L179" s="465">
        <v>1319169</v>
      </c>
      <c r="M179" s="476">
        <f t="shared" si="19"/>
        <v>1.0276323824210834E-2</v>
      </c>
      <c r="N179" s="477">
        <f t="shared" si="23"/>
        <v>0.4689101192940579</v>
      </c>
    </row>
    <row r="180" spans="2:14">
      <c r="B180" s="6">
        <v>72</v>
      </c>
      <c r="C180" s="6">
        <v>11502</v>
      </c>
      <c r="D180" s="6">
        <f t="shared" si="20"/>
        <v>828027</v>
      </c>
      <c r="E180" s="465">
        <v>364483.6</v>
      </c>
      <c r="F180" s="476">
        <f t="shared" si="18"/>
        <v>1.1172249439356356E-2</v>
      </c>
      <c r="G180" s="477">
        <f t="shared" si="21"/>
        <v>0.48013317339379774</v>
      </c>
      <c r="I180" s="6">
        <v>72</v>
      </c>
      <c r="J180" s="6">
        <v>11502</v>
      </c>
      <c r="K180" s="6">
        <f t="shared" si="22"/>
        <v>828027</v>
      </c>
      <c r="L180" s="465">
        <v>1394698</v>
      </c>
      <c r="M180" s="476">
        <f t="shared" si="19"/>
        <v>1.0864694580436018E-2</v>
      </c>
      <c r="N180" s="477">
        <f t="shared" si="23"/>
        <v>0.47977481387449394</v>
      </c>
    </row>
    <row r="181" spans="2:14">
      <c r="B181" s="6">
        <v>73</v>
      </c>
      <c r="C181" s="6">
        <v>11500</v>
      </c>
      <c r="D181" s="6">
        <f t="shared" si="20"/>
        <v>839527</v>
      </c>
      <c r="E181" s="465">
        <v>394460.3</v>
      </c>
      <c r="F181" s="476">
        <f t="shared" si="18"/>
        <v>1.2091103318567257E-2</v>
      </c>
      <c r="G181" s="477">
        <f t="shared" si="21"/>
        <v>0.49222427671236502</v>
      </c>
      <c r="I181" s="6">
        <v>73</v>
      </c>
      <c r="J181" s="6">
        <v>11500</v>
      </c>
      <c r="K181" s="6">
        <f t="shared" si="22"/>
        <v>839527</v>
      </c>
      <c r="L181" s="465">
        <v>1397118</v>
      </c>
      <c r="M181" s="476">
        <f t="shared" si="19"/>
        <v>1.0883546375508969E-2</v>
      </c>
      <c r="N181" s="477">
        <f t="shared" si="23"/>
        <v>0.49065836025000292</v>
      </c>
    </row>
    <row r="182" spans="2:14">
      <c r="B182" s="6">
        <v>74</v>
      </c>
      <c r="C182" s="6">
        <v>11499</v>
      </c>
      <c r="D182" s="6">
        <f t="shared" si="20"/>
        <v>851026</v>
      </c>
      <c r="E182" s="465">
        <v>399624.7</v>
      </c>
      <c r="F182" s="476">
        <f t="shared" si="18"/>
        <v>1.2249403897810361E-2</v>
      </c>
      <c r="G182" s="477">
        <f t="shared" si="21"/>
        <v>0.50447368061017539</v>
      </c>
      <c r="I182" s="6">
        <v>74</v>
      </c>
      <c r="J182" s="6">
        <v>11499</v>
      </c>
      <c r="K182" s="6">
        <f t="shared" si="22"/>
        <v>851026</v>
      </c>
      <c r="L182" s="465">
        <v>1447432</v>
      </c>
      <c r="M182" s="476">
        <f t="shared" si="19"/>
        <v>1.1275492333071149E-2</v>
      </c>
      <c r="N182" s="477">
        <f t="shared" si="23"/>
        <v>0.5019338525830741</v>
      </c>
    </row>
    <row r="183" spans="2:14">
      <c r="B183" s="6">
        <v>75</v>
      </c>
      <c r="C183" s="6">
        <v>11501</v>
      </c>
      <c r="D183" s="6">
        <f t="shared" si="20"/>
        <v>862527</v>
      </c>
      <c r="E183" s="465">
        <v>431666.8</v>
      </c>
      <c r="F183" s="476">
        <f t="shared" si="18"/>
        <v>1.3231566973901576E-2</v>
      </c>
      <c r="G183" s="477">
        <f t="shared" si="21"/>
        <v>0.51770524758407699</v>
      </c>
      <c r="I183" s="6">
        <v>75</v>
      </c>
      <c r="J183" s="6">
        <v>11501</v>
      </c>
      <c r="K183" s="6">
        <f t="shared" si="22"/>
        <v>862527</v>
      </c>
      <c r="L183" s="465">
        <v>1479807</v>
      </c>
      <c r="M183" s="476">
        <f t="shared" si="19"/>
        <v>1.1527693517156604E-2</v>
      </c>
      <c r="N183" s="477">
        <f t="shared" si="23"/>
        <v>0.51346154610023076</v>
      </c>
    </row>
    <row r="184" spans="2:14">
      <c r="B184" s="6">
        <v>76</v>
      </c>
      <c r="C184" s="6">
        <v>11500</v>
      </c>
      <c r="D184" s="6">
        <f t="shared" si="20"/>
        <v>874027</v>
      </c>
      <c r="E184" s="465">
        <v>426341.3</v>
      </c>
      <c r="F184" s="476">
        <f t="shared" si="18"/>
        <v>1.306832831408453E-2</v>
      </c>
      <c r="G184" s="477">
        <f t="shared" si="21"/>
        <v>0.53077357589816154</v>
      </c>
      <c r="I184" s="6">
        <v>76</v>
      </c>
      <c r="J184" s="6">
        <v>11500</v>
      </c>
      <c r="K184" s="6">
        <f t="shared" si="22"/>
        <v>874027</v>
      </c>
      <c r="L184" s="465">
        <v>1543842</v>
      </c>
      <c r="M184" s="476">
        <f t="shared" si="19"/>
        <v>1.2026526036783234E-2</v>
      </c>
      <c r="N184" s="477">
        <f t="shared" si="23"/>
        <v>0.52548807213701398</v>
      </c>
    </row>
    <row r="185" spans="2:14">
      <c r="B185" s="6">
        <v>77</v>
      </c>
      <c r="C185" s="6">
        <v>11500</v>
      </c>
      <c r="D185" s="6">
        <f t="shared" si="20"/>
        <v>885527</v>
      </c>
      <c r="E185" s="465">
        <v>485523</v>
      </c>
      <c r="F185" s="476">
        <f t="shared" si="18"/>
        <v>1.4882381716336802E-2</v>
      </c>
      <c r="G185" s="477">
        <f t="shared" si="21"/>
        <v>0.54565595761449837</v>
      </c>
      <c r="I185" s="6">
        <v>77</v>
      </c>
      <c r="J185" s="6">
        <v>11500</v>
      </c>
      <c r="K185" s="6">
        <f t="shared" si="22"/>
        <v>885527</v>
      </c>
      <c r="L185" s="465">
        <v>1550483</v>
      </c>
      <c r="M185" s="476">
        <f t="shared" si="19"/>
        <v>1.2078259413262354E-2</v>
      </c>
      <c r="N185" s="477">
        <f t="shared" si="23"/>
        <v>0.53756633155027633</v>
      </c>
    </row>
    <row r="186" spans="2:14">
      <c r="B186" s="6">
        <v>78</v>
      </c>
      <c r="C186" s="6">
        <v>11501</v>
      </c>
      <c r="D186" s="6">
        <f t="shared" si="20"/>
        <v>897028</v>
      </c>
      <c r="E186" s="465">
        <v>414794.5</v>
      </c>
      <c r="F186" s="476">
        <f t="shared" si="18"/>
        <v>1.2714392691668706E-2</v>
      </c>
      <c r="G186" s="477">
        <f t="shared" si="21"/>
        <v>0.55837035030616711</v>
      </c>
      <c r="I186" s="6">
        <v>78</v>
      </c>
      <c r="J186" s="6">
        <v>11501</v>
      </c>
      <c r="K186" s="6">
        <f t="shared" si="22"/>
        <v>897028</v>
      </c>
      <c r="L186" s="465">
        <v>1578930</v>
      </c>
      <c r="M186" s="476">
        <f t="shared" si="19"/>
        <v>1.2299861485345101E-2</v>
      </c>
      <c r="N186" s="477">
        <f t="shared" si="23"/>
        <v>0.54986619303562145</v>
      </c>
    </row>
    <row r="187" spans="2:14">
      <c r="B187" s="6">
        <v>79</v>
      </c>
      <c r="C187" s="6">
        <v>11501</v>
      </c>
      <c r="D187" s="6">
        <f t="shared" si="20"/>
        <v>908529</v>
      </c>
      <c r="E187" s="465">
        <v>426258.2</v>
      </c>
      <c r="F187" s="476">
        <f t="shared" si="18"/>
        <v>1.3065781110511009E-2</v>
      </c>
      <c r="G187" s="477">
        <f t="shared" si="21"/>
        <v>0.57143613141667815</v>
      </c>
      <c r="I187" s="6">
        <v>79</v>
      </c>
      <c r="J187" s="6">
        <v>11501</v>
      </c>
      <c r="K187" s="6">
        <f t="shared" si="22"/>
        <v>908529</v>
      </c>
      <c r="L187" s="465">
        <v>1651921</v>
      </c>
      <c r="M187" s="476">
        <f t="shared" si="19"/>
        <v>1.2868461226737578E-2</v>
      </c>
      <c r="N187" s="477">
        <f t="shared" si="23"/>
        <v>0.56273465426235902</v>
      </c>
    </row>
    <row r="188" spans="2:14">
      <c r="B188" s="6">
        <v>80</v>
      </c>
      <c r="C188" s="6">
        <v>11501</v>
      </c>
      <c r="D188" s="6">
        <f t="shared" si="20"/>
        <v>920030</v>
      </c>
      <c r="E188" s="465">
        <v>446606</v>
      </c>
      <c r="F188" s="476">
        <f t="shared" si="18"/>
        <v>1.368948735447407E-2</v>
      </c>
      <c r="G188" s="477">
        <f t="shared" si="21"/>
        <v>0.58512561877115221</v>
      </c>
      <c r="I188" s="6">
        <v>80</v>
      </c>
      <c r="J188" s="6">
        <v>11501</v>
      </c>
      <c r="K188" s="6">
        <f t="shared" si="22"/>
        <v>920030</v>
      </c>
      <c r="L188" s="465">
        <v>1672569</v>
      </c>
      <c r="M188" s="476">
        <f t="shared" si="19"/>
        <v>1.3029309104698858E-2</v>
      </c>
      <c r="N188" s="477">
        <f t="shared" si="23"/>
        <v>0.57576396336705793</v>
      </c>
    </row>
    <row r="189" spans="2:14">
      <c r="B189" s="6">
        <v>81</v>
      </c>
      <c r="C189" s="6">
        <v>11500</v>
      </c>
      <c r="D189" s="6">
        <f t="shared" si="20"/>
        <v>931530</v>
      </c>
      <c r="E189" s="465">
        <v>443232.2</v>
      </c>
      <c r="F189" s="476">
        <f t="shared" si="18"/>
        <v>1.3586072728525193E-2</v>
      </c>
      <c r="G189" s="477">
        <f t="shared" si="21"/>
        <v>0.5987116914996774</v>
      </c>
      <c r="I189" s="6">
        <v>81</v>
      </c>
      <c r="J189" s="6">
        <v>11500</v>
      </c>
      <c r="K189" s="6">
        <f t="shared" si="22"/>
        <v>931530</v>
      </c>
      <c r="L189" s="465">
        <v>1701141</v>
      </c>
      <c r="M189" s="476">
        <f t="shared" si="19"/>
        <v>1.325188492652711E-2</v>
      </c>
      <c r="N189" s="477">
        <f t="shared" si="23"/>
        <v>0.589015848293585</v>
      </c>
    </row>
    <row r="190" spans="2:14">
      <c r="B190" s="6">
        <v>82</v>
      </c>
      <c r="C190" s="6">
        <v>11499</v>
      </c>
      <c r="D190" s="6">
        <f t="shared" si="20"/>
        <v>943029</v>
      </c>
      <c r="E190" s="465">
        <v>513517.4</v>
      </c>
      <c r="F190" s="476">
        <f t="shared" si="18"/>
        <v>1.5740473602240908E-2</v>
      </c>
      <c r="G190" s="477">
        <f t="shared" si="21"/>
        <v>0.61445216510191836</v>
      </c>
      <c r="I190" s="6">
        <v>82</v>
      </c>
      <c r="J190" s="6">
        <v>11499</v>
      </c>
      <c r="K190" s="6">
        <f t="shared" si="22"/>
        <v>943029</v>
      </c>
      <c r="L190" s="465">
        <v>1825247</v>
      </c>
      <c r="M190" s="476">
        <f t="shared" si="19"/>
        <v>1.4218670413850954E-2</v>
      </c>
      <c r="N190" s="477">
        <f t="shared" si="23"/>
        <v>0.60323451870743594</v>
      </c>
    </row>
    <row r="191" spans="2:14">
      <c r="B191" s="6">
        <v>83</v>
      </c>
      <c r="C191" s="6">
        <v>11506</v>
      </c>
      <c r="D191" s="6">
        <f t="shared" si="20"/>
        <v>954535</v>
      </c>
      <c r="E191" s="465">
        <v>517674</v>
      </c>
      <c r="F191" s="476">
        <f t="shared" si="18"/>
        <v>1.5867882824547833E-2</v>
      </c>
      <c r="G191" s="477">
        <f t="shared" si="21"/>
        <v>0.63032004792646623</v>
      </c>
      <c r="I191" s="6">
        <v>83</v>
      </c>
      <c r="J191" s="6">
        <v>11506</v>
      </c>
      <c r="K191" s="6">
        <f t="shared" si="22"/>
        <v>954535</v>
      </c>
      <c r="L191" s="465">
        <v>1867377</v>
      </c>
      <c r="M191" s="476">
        <f t="shared" si="19"/>
        <v>1.4546863028075518E-2</v>
      </c>
      <c r="N191" s="477">
        <f t="shared" si="23"/>
        <v>0.61778138173551145</v>
      </c>
    </row>
    <row r="192" spans="2:14">
      <c r="B192" s="6">
        <v>84</v>
      </c>
      <c r="C192" s="6">
        <v>11497</v>
      </c>
      <c r="D192" s="6">
        <f t="shared" si="20"/>
        <v>966032</v>
      </c>
      <c r="E192" s="465">
        <v>527701</v>
      </c>
      <c r="F192" s="476">
        <f t="shared" si="18"/>
        <v>1.6175233128178576E-2</v>
      </c>
      <c r="G192" s="477">
        <f t="shared" si="21"/>
        <v>0.64649528105464482</v>
      </c>
      <c r="I192" s="6">
        <v>84</v>
      </c>
      <c r="J192" s="6">
        <v>11497</v>
      </c>
      <c r="K192" s="6">
        <f t="shared" si="22"/>
        <v>966032</v>
      </c>
      <c r="L192" s="465">
        <v>1899793</v>
      </c>
      <c r="M192" s="476">
        <f t="shared" si="19"/>
        <v>1.4799383602077498E-2</v>
      </c>
      <c r="N192" s="477">
        <f t="shared" si="23"/>
        <v>0.632580765337589</v>
      </c>
    </row>
    <row r="193" spans="2:17">
      <c r="B193" s="6">
        <v>85</v>
      </c>
      <c r="C193" s="6">
        <v>11500</v>
      </c>
      <c r="D193" s="6">
        <f t="shared" si="20"/>
        <v>977532</v>
      </c>
      <c r="E193" s="465">
        <v>541501.30000000005</v>
      </c>
      <c r="F193" s="476">
        <f t="shared" si="18"/>
        <v>1.6598243639318035E-2</v>
      </c>
      <c r="G193" s="477">
        <f t="shared" si="21"/>
        <v>0.66309352469396288</v>
      </c>
      <c r="I193" s="6">
        <v>85</v>
      </c>
      <c r="J193" s="6">
        <v>11500</v>
      </c>
      <c r="K193" s="6">
        <f t="shared" si="22"/>
        <v>977532</v>
      </c>
      <c r="L193" s="465">
        <v>1980014</v>
      </c>
      <c r="M193" s="476">
        <f t="shared" si="19"/>
        <v>1.542430502874991E-2</v>
      </c>
      <c r="N193" s="477">
        <f t="shared" si="23"/>
        <v>0.64800507036633892</v>
      </c>
    </row>
    <row r="194" spans="2:17">
      <c r="B194" s="6">
        <v>86</v>
      </c>
      <c r="C194" s="6">
        <v>11501</v>
      </c>
      <c r="D194" s="6">
        <f t="shared" si="20"/>
        <v>989033</v>
      </c>
      <c r="E194" s="465">
        <v>524430.9</v>
      </c>
      <c r="F194" s="476">
        <f t="shared" si="18"/>
        <v>1.6074997142549487E-2</v>
      </c>
      <c r="G194" s="477">
        <f t="shared" si="21"/>
        <v>0.67916852183651233</v>
      </c>
      <c r="I194" s="6">
        <v>86</v>
      </c>
      <c r="J194" s="6">
        <v>11501</v>
      </c>
      <c r="K194" s="6">
        <f t="shared" si="22"/>
        <v>989033</v>
      </c>
      <c r="L194" s="465">
        <v>2010715</v>
      </c>
      <c r="M194" s="476">
        <f t="shared" si="19"/>
        <v>1.566346575624358E-2</v>
      </c>
      <c r="N194" s="477">
        <f t="shared" si="23"/>
        <v>0.66366853612258248</v>
      </c>
    </row>
    <row r="195" spans="2:17">
      <c r="B195" s="6">
        <v>87</v>
      </c>
      <c r="C195" s="6">
        <v>11498</v>
      </c>
      <c r="D195" s="6">
        <f t="shared" si="20"/>
        <v>1000531</v>
      </c>
      <c r="E195" s="465">
        <v>573323.9</v>
      </c>
      <c r="F195" s="476">
        <f t="shared" si="18"/>
        <v>1.757367854231192E-2</v>
      </c>
      <c r="G195" s="477">
        <f t="shared" si="21"/>
        <v>0.69674220037882428</v>
      </c>
      <c r="I195" s="6">
        <v>87</v>
      </c>
      <c r="J195" s="6">
        <v>11498</v>
      </c>
      <c r="K195" s="6">
        <f t="shared" si="22"/>
        <v>1000531</v>
      </c>
      <c r="L195" s="465">
        <v>2124825</v>
      </c>
      <c r="M195" s="476">
        <f t="shared" si="19"/>
        <v>1.6552382423918984E-2</v>
      </c>
      <c r="N195" s="477">
        <f t="shared" si="23"/>
        <v>0.68022091854650146</v>
      </c>
    </row>
    <row r="196" spans="2:17">
      <c r="B196" s="6">
        <v>88</v>
      </c>
      <c r="C196" s="6">
        <v>11501</v>
      </c>
      <c r="D196" s="6">
        <f t="shared" si="20"/>
        <v>1012032</v>
      </c>
      <c r="E196" s="465">
        <v>652337.1</v>
      </c>
      <c r="F196" s="476">
        <f t="shared" si="18"/>
        <v>1.9995612421920633E-2</v>
      </c>
      <c r="G196" s="477">
        <f t="shared" si="21"/>
        <v>0.71673781280074489</v>
      </c>
      <c r="I196" s="6">
        <v>88</v>
      </c>
      <c r="J196" s="6">
        <v>11501</v>
      </c>
      <c r="K196" s="6">
        <f t="shared" si="22"/>
        <v>1012032</v>
      </c>
      <c r="L196" s="465">
        <v>2250313</v>
      </c>
      <c r="M196" s="476">
        <f t="shared" si="19"/>
        <v>1.752993368842912E-2</v>
      </c>
      <c r="N196" s="477">
        <f t="shared" si="23"/>
        <v>0.69775085223493061</v>
      </c>
    </row>
    <row r="197" spans="2:17">
      <c r="B197" s="6">
        <v>89</v>
      </c>
      <c r="C197" s="6">
        <v>11502</v>
      </c>
      <c r="D197" s="6">
        <f t="shared" si="20"/>
        <v>1023534</v>
      </c>
      <c r="E197" s="465">
        <v>618032.1</v>
      </c>
      <c r="F197" s="476">
        <f t="shared" si="18"/>
        <v>1.8944086325774965E-2</v>
      </c>
      <c r="G197" s="477">
        <f t="shared" si="21"/>
        <v>0.73568189912651982</v>
      </c>
      <c r="I197" s="6">
        <v>89</v>
      </c>
      <c r="J197" s="6">
        <v>11502</v>
      </c>
      <c r="K197" s="6">
        <f t="shared" si="22"/>
        <v>1023534</v>
      </c>
      <c r="L197" s="465">
        <v>2264289</v>
      </c>
      <c r="M197" s="476">
        <f t="shared" si="19"/>
        <v>1.7638806699974394E-2</v>
      </c>
      <c r="N197" s="477">
        <f t="shared" si="23"/>
        <v>0.71538965893490503</v>
      </c>
    </row>
    <row r="198" spans="2:17">
      <c r="B198" s="6">
        <v>90</v>
      </c>
      <c r="C198" s="6">
        <v>11499</v>
      </c>
      <c r="D198" s="6">
        <f t="shared" si="20"/>
        <v>1035033</v>
      </c>
      <c r="E198" s="465">
        <v>622780.1</v>
      </c>
      <c r="F198" s="476">
        <f t="shared" si="18"/>
        <v>1.908962330010814E-2</v>
      </c>
      <c r="G198" s="477">
        <f t="shared" si="21"/>
        <v>0.75477152242662793</v>
      </c>
      <c r="I198" s="6">
        <v>90</v>
      </c>
      <c r="J198" s="6">
        <v>11499</v>
      </c>
      <c r="K198" s="6">
        <f t="shared" si="22"/>
        <v>1035033</v>
      </c>
      <c r="L198" s="465">
        <v>2348607</v>
      </c>
      <c r="M198" s="476">
        <f t="shared" si="19"/>
        <v>1.8295643748305435E-2</v>
      </c>
      <c r="N198" s="477">
        <f t="shared" si="23"/>
        <v>0.73368530268321042</v>
      </c>
    </row>
    <row r="199" spans="2:17">
      <c r="B199" s="6">
        <v>91</v>
      </c>
      <c r="C199" s="6">
        <v>11499</v>
      </c>
      <c r="D199" s="6">
        <f t="shared" si="20"/>
        <v>1046532</v>
      </c>
      <c r="E199" s="465">
        <v>674683.7</v>
      </c>
      <c r="F199" s="476">
        <f t="shared" si="18"/>
        <v>2.0680586421632886E-2</v>
      </c>
      <c r="G199" s="477">
        <f t="shared" si="21"/>
        <v>0.77545210884826077</v>
      </c>
      <c r="I199" s="6">
        <v>91</v>
      </c>
      <c r="J199" s="6">
        <v>11499</v>
      </c>
      <c r="K199" s="6">
        <f t="shared" si="22"/>
        <v>1046532</v>
      </c>
      <c r="L199" s="465">
        <v>2512255</v>
      </c>
      <c r="M199" s="476">
        <f t="shared" si="19"/>
        <v>1.9570461335122934E-2</v>
      </c>
      <c r="N199" s="477">
        <f t="shared" si="23"/>
        <v>0.75325576401833338</v>
      </c>
    </row>
    <row r="200" spans="2:17">
      <c r="B200" s="6">
        <v>92</v>
      </c>
      <c r="C200" s="6">
        <v>11502</v>
      </c>
      <c r="D200" s="6">
        <f t="shared" si="20"/>
        <v>1058034</v>
      </c>
      <c r="E200" s="465">
        <v>647850.9</v>
      </c>
      <c r="F200" s="476">
        <f t="shared" si="18"/>
        <v>1.9858100211673477E-2</v>
      </c>
      <c r="G200" s="477">
        <f t="shared" si="21"/>
        <v>0.79531020905993421</v>
      </c>
      <c r="I200" s="6">
        <v>92</v>
      </c>
      <c r="J200" s="6">
        <v>11502</v>
      </c>
      <c r="K200" s="6">
        <f t="shared" si="22"/>
        <v>1058034</v>
      </c>
      <c r="L200" s="465">
        <v>2565305</v>
      </c>
      <c r="M200" s="476">
        <f t="shared" si="19"/>
        <v>1.9983720727114702E-2</v>
      </c>
      <c r="N200" s="477">
        <f t="shared" si="23"/>
        <v>0.77323948474544812</v>
      </c>
    </row>
    <row r="201" spans="2:17">
      <c r="B201" s="6">
        <v>93</v>
      </c>
      <c r="C201" s="6">
        <v>11500</v>
      </c>
      <c r="D201" s="6">
        <f t="shared" si="20"/>
        <v>1069534</v>
      </c>
      <c r="E201" s="465">
        <v>703687.5</v>
      </c>
      <c r="F201" s="476">
        <f t="shared" si="18"/>
        <v>2.1569618708103949E-2</v>
      </c>
      <c r="G201" s="477">
        <f t="shared" si="21"/>
        <v>0.81687982776803814</v>
      </c>
      <c r="I201" s="6">
        <v>93</v>
      </c>
      <c r="J201" s="6">
        <v>11500</v>
      </c>
      <c r="K201" s="6">
        <f t="shared" si="22"/>
        <v>1069534</v>
      </c>
      <c r="L201" s="465">
        <v>2726217</v>
      </c>
      <c r="M201" s="476">
        <f t="shared" si="19"/>
        <v>2.1237224879502616E-2</v>
      </c>
      <c r="N201" s="477">
        <f t="shared" si="23"/>
        <v>0.79447670962495076</v>
      </c>
    </row>
    <row r="202" spans="2:17">
      <c r="B202" s="6">
        <v>94</v>
      </c>
      <c r="C202" s="6">
        <v>11499</v>
      </c>
      <c r="D202" s="6">
        <f t="shared" si="20"/>
        <v>1081033</v>
      </c>
      <c r="E202" s="465">
        <v>733497</v>
      </c>
      <c r="F202" s="476">
        <f t="shared" si="18"/>
        <v>2.2483347527898566E-2</v>
      </c>
      <c r="G202" s="477">
        <f t="shared" si="21"/>
        <v>0.83936317529593674</v>
      </c>
      <c r="I202" s="6">
        <v>94</v>
      </c>
      <c r="J202" s="6">
        <v>11499</v>
      </c>
      <c r="K202" s="6">
        <f t="shared" si="22"/>
        <v>1081033</v>
      </c>
      <c r="L202" s="465">
        <v>2830881</v>
      </c>
      <c r="M202" s="476">
        <f t="shared" si="19"/>
        <v>2.2052557226409798E-2</v>
      </c>
      <c r="N202" s="477">
        <f t="shared" si="23"/>
        <v>0.81652926685136051</v>
      </c>
    </row>
    <row r="203" spans="2:17">
      <c r="B203" s="6">
        <v>95</v>
      </c>
      <c r="C203" s="6">
        <v>11501</v>
      </c>
      <c r="D203" s="6">
        <f t="shared" si="20"/>
        <v>1092534</v>
      </c>
      <c r="E203" s="465">
        <v>759892.9</v>
      </c>
      <c r="F203" s="476">
        <f t="shared" si="18"/>
        <v>2.3292441761428709E-2</v>
      </c>
      <c r="G203" s="477">
        <f t="shared" si="21"/>
        <v>0.86265561705736549</v>
      </c>
      <c r="I203" s="6">
        <v>95</v>
      </c>
      <c r="J203" s="6">
        <v>11501</v>
      </c>
      <c r="K203" s="6">
        <f t="shared" si="22"/>
        <v>1092534</v>
      </c>
      <c r="L203" s="465">
        <v>2915153</v>
      </c>
      <c r="M203" s="476">
        <f t="shared" si="19"/>
        <v>2.2709035934834493E-2</v>
      </c>
      <c r="N203" s="477">
        <f t="shared" si="23"/>
        <v>0.83923830278619505</v>
      </c>
    </row>
    <row r="204" spans="2:17">
      <c r="B204" s="6">
        <v>96</v>
      </c>
      <c r="C204" s="6">
        <v>11503</v>
      </c>
      <c r="D204" s="6">
        <f t="shared" si="20"/>
        <v>1104037</v>
      </c>
      <c r="E204" s="465">
        <v>867445.5</v>
      </c>
      <c r="F204" s="476">
        <f t="shared" si="18"/>
        <v>2.6589173013675225E-2</v>
      </c>
      <c r="G204" s="477">
        <f t="shared" si="21"/>
        <v>0.88924479007104074</v>
      </c>
      <c r="I204" s="6">
        <v>96</v>
      </c>
      <c r="J204" s="6">
        <v>11503</v>
      </c>
      <c r="K204" s="6">
        <f t="shared" si="22"/>
        <v>1104037</v>
      </c>
      <c r="L204" s="465">
        <v>3347976</v>
      </c>
      <c r="M204" s="476">
        <f t="shared" si="19"/>
        <v>2.6080726223619635E-2</v>
      </c>
      <c r="N204" s="477">
        <f t="shared" si="23"/>
        <v>0.86531902900981472</v>
      </c>
      <c r="Q204" s="477"/>
    </row>
    <row r="205" spans="2:17">
      <c r="B205" s="6">
        <v>97</v>
      </c>
      <c r="C205" s="6">
        <v>11502</v>
      </c>
      <c r="D205" s="6">
        <f t="shared" si="20"/>
        <v>1115539</v>
      </c>
      <c r="E205" s="465">
        <v>922810.3</v>
      </c>
      <c r="F205" s="476">
        <f t="shared" si="18"/>
        <v>2.8286229769480087E-2</v>
      </c>
      <c r="G205" s="477">
        <f t="shared" si="21"/>
        <v>0.91753101984052088</v>
      </c>
      <c r="I205" s="6">
        <v>97</v>
      </c>
      <c r="J205" s="6">
        <v>11502</v>
      </c>
      <c r="K205" s="6">
        <f t="shared" si="22"/>
        <v>1115539</v>
      </c>
      <c r="L205" s="465">
        <v>3532704</v>
      </c>
      <c r="M205" s="476">
        <f t="shared" si="19"/>
        <v>2.7519756967518877E-2</v>
      </c>
      <c r="N205" s="477">
        <f t="shared" si="23"/>
        <v>0.89283878597733357</v>
      </c>
    </row>
    <row r="206" spans="2:17">
      <c r="B206" s="6">
        <v>98</v>
      </c>
      <c r="C206" s="6">
        <v>11498</v>
      </c>
      <c r="D206" s="6">
        <f t="shared" si="20"/>
        <v>1127037</v>
      </c>
      <c r="E206" s="465">
        <v>857099.9</v>
      </c>
      <c r="F206" s="476">
        <f t="shared" si="18"/>
        <v>2.6272056897065847E-2</v>
      </c>
      <c r="G206" s="477">
        <f t="shared" si="21"/>
        <v>0.94380307673758668</v>
      </c>
      <c r="I206" s="6">
        <v>98</v>
      </c>
      <c r="J206" s="6">
        <v>11498</v>
      </c>
      <c r="K206" s="6">
        <f t="shared" si="22"/>
        <v>1127037</v>
      </c>
      <c r="L206" s="465">
        <v>4009282</v>
      </c>
      <c r="M206" s="476">
        <f t="shared" si="19"/>
        <v>3.1232298617220128E-2</v>
      </c>
      <c r="N206" s="477">
        <f t="shared" si="23"/>
        <v>0.92407108459455367</v>
      </c>
    </row>
    <row r="207" spans="2:17">
      <c r="B207" s="6">
        <v>99</v>
      </c>
      <c r="C207" s="6">
        <v>11500</v>
      </c>
      <c r="D207" s="6">
        <f t="shared" si="20"/>
        <v>1138537</v>
      </c>
      <c r="E207" s="465">
        <v>947017.5</v>
      </c>
      <c r="F207" s="476">
        <f t="shared" si="18"/>
        <v>2.9028235381333093E-2</v>
      </c>
      <c r="G207" s="477">
        <f t="shared" si="21"/>
        <v>0.97283131211891982</v>
      </c>
      <c r="I207" s="6">
        <v>99</v>
      </c>
      <c r="J207" s="6">
        <v>11500</v>
      </c>
      <c r="K207" s="6">
        <f t="shared" si="22"/>
        <v>1138537</v>
      </c>
      <c r="L207" s="465">
        <v>4395630</v>
      </c>
      <c r="M207" s="476">
        <f t="shared" si="19"/>
        <v>3.4241948750626999E-2</v>
      </c>
      <c r="N207" s="477">
        <f t="shared" si="23"/>
        <v>0.9583130333451807</v>
      </c>
    </row>
    <row r="208" spans="2:17">
      <c r="B208" s="6">
        <v>100</v>
      </c>
      <c r="C208" s="6">
        <v>11498</v>
      </c>
      <c r="D208" s="6">
        <f t="shared" si="20"/>
        <v>1150035</v>
      </c>
      <c r="E208" s="465">
        <v>886351.6</v>
      </c>
      <c r="F208" s="476">
        <f t="shared" si="18"/>
        <v>2.7168687881080546E-2</v>
      </c>
      <c r="G208" s="477">
        <f t="shared" si="21"/>
        <v>1.0000000000000004</v>
      </c>
      <c r="I208" s="6">
        <v>100</v>
      </c>
      <c r="J208" s="6">
        <v>11498</v>
      </c>
      <c r="K208" s="6">
        <f t="shared" si="22"/>
        <v>1150035</v>
      </c>
      <c r="L208" s="465">
        <v>5351345</v>
      </c>
      <c r="M208" s="476">
        <f t="shared" si="19"/>
        <v>4.1686966654819455E-2</v>
      </c>
      <c r="N208" s="477">
        <f t="shared" si="23"/>
        <v>1.0000000000000002</v>
      </c>
    </row>
    <row r="209" spans="1:12">
      <c r="E209" s="465">
        <f>SUM(E109:E208)</f>
        <v>32624012.019999996</v>
      </c>
      <c r="L209" s="465">
        <f>SUM(L109:L208)</f>
        <v>128369738.30000001</v>
      </c>
    </row>
    <row r="211" spans="1:12">
      <c r="A211" s="10" t="s">
        <v>1351</v>
      </c>
    </row>
  </sheetData>
  <mergeCells count="8">
    <mergeCell ref="X2:AB2"/>
    <mergeCell ref="R18:V18"/>
    <mergeCell ref="X18:AB18"/>
    <mergeCell ref="B107:G107"/>
    <mergeCell ref="I107:N107"/>
    <mergeCell ref="B2:G2"/>
    <mergeCell ref="I2:N2"/>
    <mergeCell ref="R2:V2"/>
  </mergeCells>
  <hyperlinks>
    <hyperlink ref="G1" location="INDICE!A1" display="Índice (volver)" xr:uid="{DA49BC9C-5F7D-4C78-A9CB-E23DB9818616}"/>
  </hyperlinks>
  <pageMargins left="0.7" right="0.7" top="0.75" bottom="0.75" header="0.3" footer="0.3"/>
  <pageSetup paperSize="9" orientation="portrait" horizontalDpi="300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1EC2-6D19-4C13-AC64-6DFBC544CC00}">
  <dimension ref="B1:O38"/>
  <sheetViews>
    <sheetView showGridLines="0" zoomScale="75" zoomScaleNormal="75" workbookViewId="0">
      <selection activeCell="O1" sqref="O1"/>
    </sheetView>
  </sheetViews>
  <sheetFormatPr baseColWidth="10" defaultRowHeight="15"/>
  <sheetData>
    <row r="1" spans="2:15">
      <c r="B1" s="519" t="s">
        <v>1350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O1" s="500" t="s">
        <v>1634</v>
      </c>
    </row>
    <row r="20" spans="2:12">
      <c r="B20" s="519" t="s">
        <v>1352</v>
      </c>
      <c r="C20" s="519"/>
      <c r="D20" s="519"/>
      <c r="E20" s="519"/>
      <c r="F20" s="519"/>
      <c r="G20" s="519"/>
      <c r="H20" s="519"/>
      <c r="I20" s="519"/>
      <c r="J20" s="519"/>
      <c r="K20" s="519"/>
      <c r="L20" s="519"/>
    </row>
    <row r="38" spans="2:12">
      <c r="B38" s="519" t="s">
        <v>1353</v>
      </c>
      <c r="C38" s="519"/>
      <c r="D38" s="519"/>
      <c r="E38" s="519"/>
      <c r="F38" s="519"/>
      <c r="G38" s="519"/>
      <c r="H38" s="519"/>
      <c r="I38" s="519"/>
      <c r="J38" s="519"/>
      <c r="K38" s="519"/>
      <c r="L38" s="519"/>
    </row>
  </sheetData>
  <mergeCells count="3">
    <mergeCell ref="B1:L1"/>
    <mergeCell ref="B20:L20"/>
    <mergeCell ref="B38:L38"/>
  </mergeCells>
  <hyperlinks>
    <hyperlink ref="O1" location="INDICE!A1" display="Índice (volver)" xr:uid="{4DCDF72A-38DC-41E8-83AD-2C81C3F1392E}"/>
  </hyperlinks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63413-FF83-4D82-BB3B-646A54B3433B}">
  <dimension ref="A1:J27"/>
  <sheetViews>
    <sheetView showGridLines="0" zoomScale="85" zoomScaleNormal="85" workbookViewId="0">
      <selection activeCell="J1" sqref="J1"/>
    </sheetView>
  </sheetViews>
  <sheetFormatPr baseColWidth="10" defaultColWidth="11.140625" defaultRowHeight="13.5"/>
  <cols>
    <col min="1" max="1" width="11.140625" style="6"/>
    <col min="2" max="3" width="21.28515625" style="6" bestFit="1" customWidth="1"/>
    <col min="4" max="5" width="11.140625" style="6"/>
    <col min="6" max="6" width="12" style="6" bestFit="1" customWidth="1"/>
    <col min="7" max="7" width="21.28515625" style="6" bestFit="1" customWidth="1"/>
    <col min="8" max="10" width="11.140625" style="6"/>
    <col min="11" max="11" width="12" style="6" bestFit="1" customWidth="1"/>
    <col min="12" max="12" width="21.28515625" style="6" bestFit="1" customWidth="1"/>
    <col min="13" max="16384" width="11.140625" style="6"/>
  </cols>
  <sheetData>
    <row r="1" spans="1:10">
      <c r="A1" s="10" t="s">
        <v>1480</v>
      </c>
      <c r="J1" s="500" t="s">
        <v>1634</v>
      </c>
    </row>
    <row r="2" spans="1:10">
      <c r="B2" s="553" t="s">
        <v>1440</v>
      </c>
      <c r="C2" s="553"/>
      <c r="D2" s="553"/>
      <c r="F2" s="553" t="s">
        <v>1441</v>
      </c>
      <c r="G2" s="553"/>
      <c r="H2" s="553"/>
    </row>
    <row r="3" spans="1:10">
      <c r="A3" s="6" t="s">
        <v>1481</v>
      </c>
      <c r="B3" s="6" t="s">
        <v>1482</v>
      </c>
      <c r="C3" s="6" t="s">
        <v>1483</v>
      </c>
      <c r="D3" s="479" t="s">
        <v>73</v>
      </c>
      <c r="E3" s="6" t="s">
        <v>1481</v>
      </c>
      <c r="F3" s="6" t="s">
        <v>1482</v>
      </c>
      <c r="G3" s="6" t="s">
        <v>1483</v>
      </c>
      <c r="H3" s="479" t="s">
        <v>73</v>
      </c>
    </row>
    <row r="4" spans="1:10">
      <c r="A4" s="6">
        <v>1</v>
      </c>
      <c r="B4" s="11">
        <v>1159.922</v>
      </c>
      <c r="C4" s="465">
        <v>34.775779999999997</v>
      </c>
      <c r="D4" s="476">
        <f>C4/B4</f>
        <v>2.9981136662637659E-2</v>
      </c>
      <c r="E4" s="6">
        <v>1</v>
      </c>
      <c r="F4" s="11">
        <v>2206.3939999999998</v>
      </c>
      <c r="G4" s="465">
        <v>11.601430000000001</v>
      </c>
      <c r="H4" s="476">
        <f>G4/F4</f>
        <v>5.2580953356472148E-3</v>
      </c>
    </row>
    <row r="5" spans="1:10">
      <c r="A5" s="6">
        <v>2</v>
      </c>
      <c r="B5" s="11">
        <v>5831.7650000000003</v>
      </c>
      <c r="C5" s="465">
        <v>40.571089999999998</v>
      </c>
      <c r="D5" s="476">
        <f t="shared" ref="D5:D13" si="0">C5/B5</f>
        <v>6.9569144161330228E-3</v>
      </c>
      <c r="E5" s="6">
        <v>2</v>
      </c>
      <c r="F5" s="11">
        <v>8316.9249999999993</v>
      </c>
      <c r="G5" s="465">
        <v>12.27244</v>
      </c>
      <c r="H5" s="476">
        <f t="shared" ref="H5:H13" si="1">G5/F5</f>
        <v>1.4755982529600785E-3</v>
      </c>
    </row>
    <row r="6" spans="1:10">
      <c r="A6" s="6">
        <v>3</v>
      </c>
      <c r="B6" s="11">
        <v>8668.0220000000008</v>
      </c>
      <c r="C6" s="465">
        <v>44.344119999999997</v>
      </c>
      <c r="D6" s="476">
        <f t="shared" si="0"/>
        <v>5.1158291937883861E-3</v>
      </c>
      <c r="E6" s="6">
        <v>3</v>
      </c>
      <c r="F6" s="11">
        <v>11838.06</v>
      </c>
      <c r="G6" s="465">
        <v>14.83797</v>
      </c>
      <c r="H6" s="476">
        <f t="shared" si="1"/>
        <v>1.2534122989746631E-3</v>
      </c>
    </row>
    <row r="7" spans="1:10">
      <c r="A7" s="6">
        <v>4</v>
      </c>
      <c r="B7" s="11">
        <v>11100.03</v>
      </c>
      <c r="C7" s="465">
        <v>54.502580000000002</v>
      </c>
      <c r="D7" s="476">
        <f t="shared" si="0"/>
        <v>4.9101290717232298E-3</v>
      </c>
      <c r="E7" s="6">
        <v>4</v>
      </c>
      <c r="F7" s="11">
        <v>14902.15</v>
      </c>
      <c r="G7" s="465">
        <v>17.524760000000001</v>
      </c>
      <c r="H7" s="476">
        <f t="shared" si="1"/>
        <v>1.1759886996171693E-3</v>
      </c>
    </row>
    <row r="8" spans="1:10">
      <c r="A8" s="6">
        <v>5</v>
      </c>
      <c r="B8" s="11">
        <v>13612.67</v>
      </c>
      <c r="C8" s="465">
        <v>62.743130000000001</v>
      </c>
      <c r="D8" s="476">
        <f t="shared" si="0"/>
        <v>4.609171455710011E-3</v>
      </c>
      <c r="E8" s="6">
        <v>5</v>
      </c>
      <c r="F8" s="11">
        <v>17918.29</v>
      </c>
      <c r="G8" s="465">
        <v>20.81908</v>
      </c>
      <c r="H8" s="476">
        <f t="shared" si="1"/>
        <v>1.1618898901625098E-3</v>
      </c>
    </row>
    <row r="9" spans="1:10">
      <c r="A9" s="6">
        <v>6</v>
      </c>
      <c r="B9" s="11">
        <v>16367.91</v>
      </c>
      <c r="C9" s="465">
        <v>73.778959999999998</v>
      </c>
      <c r="D9" s="476">
        <f t="shared" si="0"/>
        <v>4.5075370038080613E-3</v>
      </c>
      <c r="E9" s="6">
        <v>6</v>
      </c>
      <c r="F9" s="11">
        <v>21138.39</v>
      </c>
      <c r="G9" s="465">
        <v>23.669599999999999</v>
      </c>
      <c r="H9" s="476">
        <f t="shared" si="1"/>
        <v>1.1197446920035064E-3</v>
      </c>
    </row>
    <row r="10" spans="1:10">
      <c r="A10" s="6">
        <v>7</v>
      </c>
      <c r="B10" s="11">
        <v>19621.189999999999</v>
      </c>
      <c r="C10" s="465">
        <v>86.49982</v>
      </c>
      <c r="D10" s="476">
        <f t="shared" si="0"/>
        <v>4.4084900049385384E-3</v>
      </c>
      <c r="E10" s="6">
        <v>7</v>
      </c>
      <c r="F10" s="11">
        <v>24966.29</v>
      </c>
      <c r="G10" s="465">
        <v>29.19482</v>
      </c>
      <c r="H10" s="476">
        <f t="shared" si="1"/>
        <v>1.1693695779388927E-3</v>
      </c>
    </row>
    <row r="11" spans="1:10">
      <c r="A11" s="6">
        <v>8</v>
      </c>
      <c r="B11" s="11">
        <v>24010.71</v>
      </c>
      <c r="C11" s="465">
        <v>108.7889</v>
      </c>
      <c r="D11" s="476">
        <f t="shared" si="0"/>
        <v>4.5308489419929694E-3</v>
      </c>
      <c r="E11" s="6">
        <v>8</v>
      </c>
      <c r="F11" s="11">
        <v>30053.15</v>
      </c>
      <c r="G11" s="465">
        <v>36.067189999999997</v>
      </c>
      <c r="H11" s="476">
        <f t="shared" si="1"/>
        <v>1.2001134656433683E-3</v>
      </c>
    </row>
    <row r="12" spans="1:10">
      <c r="A12" s="6">
        <v>9</v>
      </c>
      <c r="B12" s="11">
        <v>31209.01</v>
      </c>
      <c r="C12" s="465">
        <v>145.2398</v>
      </c>
      <c r="D12" s="476">
        <f t="shared" si="0"/>
        <v>4.6537778673530501E-3</v>
      </c>
      <c r="E12" s="6">
        <v>9</v>
      </c>
      <c r="F12" s="11">
        <v>38488.17</v>
      </c>
      <c r="G12" s="465">
        <v>48.125100000000003</v>
      </c>
      <c r="H12" s="476">
        <f t="shared" si="1"/>
        <v>1.2503868071669815E-3</v>
      </c>
    </row>
    <row r="13" spans="1:10">
      <c r="A13" s="6">
        <v>10</v>
      </c>
      <c r="B13" s="11">
        <v>59905.33</v>
      </c>
      <c r="C13" s="465">
        <v>233.65479999999999</v>
      </c>
      <c r="D13" s="476">
        <f t="shared" si="0"/>
        <v>3.9004008491398011E-3</v>
      </c>
      <c r="E13" s="6">
        <v>10</v>
      </c>
      <c r="F13" s="11">
        <v>83329.37</v>
      </c>
      <c r="G13" s="465">
        <v>69.566929999999999</v>
      </c>
      <c r="H13" s="476">
        <f t="shared" si="1"/>
        <v>8.3484286512666543E-4</v>
      </c>
    </row>
    <row r="15" spans="1:10">
      <c r="B15" s="553" t="s">
        <v>1446</v>
      </c>
      <c r="C15" s="553"/>
      <c r="D15" s="553"/>
      <c r="F15" s="553" t="s">
        <v>1447</v>
      </c>
      <c r="G15" s="553"/>
      <c r="H15" s="553"/>
    </row>
    <row r="16" spans="1:10">
      <c r="A16" s="6" t="s">
        <v>1481</v>
      </c>
      <c r="B16" s="6" t="s">
        <v>1482</v>
      </c>
      <c r="C16" s="6" t="s">
        <v>1483</v>
      </c>
      <c r="D16" s="479" t="s">
        <v>73</v>
      </c>
      <c r="E16" s="6" t="s">
        <v>1481</v>
      </c>
      <c r="F16" s="6" t="s">
        <v>1482</v>
      </c>
      <c r="G16" s="6" t="s">
        <v>1483</v>
      </c>
      <c r="H16" s="479" t="s">
        <v>73</v>
      </c>
    </row>
    <row r="17" spans="1:8">
      <c r="A17" s="6">
        <v>1</v>
      </c>
      <c r="B17" s="11">
        <v>1159.922</v>
      </c>
      <c r="C17" s="465">
        <v>43.538449999999997</v>
      </c>
      <c r="D17" s="476">
        <f>C17/B17</f>
        <v>3.7535670501982026E-2</v>
      </c>
      <c r="E17" s="6">
        <v>1</v>
      </c>
      <c r="F17" s="11">
        <v>2206.3939999999998</v>
      </c>
      <c r="G17" s="465">
        <v>57.804609999999997</v>
      </c>
      <c r="H17" s="476">
        <f>G17/F17</f>
        <v>2.6198679836874104E-2</v>
      </c>
    </row>
    <row r="18" spans="1:8">
      <c r="A18" s="6">
        <v>2</v>
      </c>
      <c r="B18" s="11">
        <v>5831.7650000000003</v>
      </c>
      <c r="C18" s="465">
        <v>39.90746</v>
      </c>
      <c r="D18" s="476">
        <f t="shared" ref="D18:D26" si="2">C18/B18</f>
        <v>6.8431186784789853E-3</v>
      </c>
      <c r="E18" s="6">
        <v>2</v>
      </c>
      <c r="F18" s="11">
        <v>8316.9249999999993</v>
      </c>
      <c r="G18" s="465">
        <v>52.035420000000002</v>
      </c>
      <c r="H18" s="476">
        <f t="shared" ref="H18:H26" si="3">G18/F18</f>
        <v>6.2565695855138779E-3</v>
      </c>
    </row>
    <row r="19" spans="1:8">
      <c r="A19" s="6">
        <v>3</v>
      </c>
      <c r="B19" s="11">
        <v>8668.0220000000008</v>
      </c>
      <c r="C19" s="465">
        <v>39.850740000000002</v>
      </c>
      <c r="D19" s="476">
        <f t="shared" si="2"/>
        <v>4.5974433382840975E-3</v>
      </c>
      <c r="E19" s="6">
        <v>3</v>
      </c>
      <c r="F19" s="11">
        <v>11838.06</v>
      </c>
      <c r="G19" s="465">
        <v>59.798679999999997</v>
      </c>
      <c r="H19" s="476">
        <f t="shared" si="3"/>
        <v>5.0513918665727325E-3</v>
      </c>
    </row>
    <row r="20" spans="1:8">
      <c r="A20" s="6">
        <v>4</v>
      </c>
      <c r="B20" s="11">
        <v>11100.03</v>
      </c>
      <c r="C20" s="465">
        <v>49.438890000000001</v>
      </c>
      <c r="D20" s="476">
        <f t="shared" si="2"/>
        <v>4.4539420163729289E-3</v>
      </c>
      <c r="E20" s="6">
        <v>4</v>
      </c>
      <c r="F20" s="11">
        <v>14902.15</v>
      </c>
      <c r="G20" s="465">
        <v>67.451840000000004</v>
      </c>
      <c r="H20" s="476">
        <f t="shared" si="3"/>
        <v>4.5263160013823515E-3</v>
      </c>
    </row>
    <row r="21" spans="1:8">
      <c r="A21" s="6">
        <v>5</v>
      </c>
      <c r="B21" s="11">
        <v>13612.67</v>
      </c>
      <c r="C21" s="465">
        <v>57.083919999999999</v>
      </c>
      <c r="D21" s="476">
        <f t="shared" si="2"/>
        <v>4.1934403757675756E-3</v>
      </c>
      <c r="E21" s="6">
        <v>5</v>
      </c>
      <c r="F21" s="11">
        <v>17918.29</v>
      </c>
      <c r="G21" s="465">
        <v>79.075749999999999</v>
      </c>
      <c r="H21" s="476">
        <f t="shared" si="3"/>
        <v>4.413130382419304E-3</v>
      </c>
    </row>
    <row r="22" spans="1:8">
      <c r="A22" s="6">
        <v>6</v>
      </c>
      <c r="B22" s="11">
        <v>16367.91</v>
      </c>
      <c r="C22" s="465">
        <v>67.530240000000006</v>
      </c>
      <c r="D22" s="476">
        <f t="shared" si="2"/>
        <v>4.1257704862746681E-3</v>
      </c>
      <c r="E22" s="6">
        <v>6</v>
      </c>
      <c r="F22" s="11">
        <v>21138.39</v>
      </c>
      <c r="G22" s="465">
        <v>89.605099999999993</v>
      </c>
      <c r="H22" s="476">
        <f t="shared" si="3"/>
        <v>4.2389746806639483E-3</v>
      </c>
    </row>
    <row r="23" spans="1:8">
      <c r="A23" s="6">
        <v>7</v>
      </c>
      <c r="B23" s="11">
        <v>19621.189999999999</v>
      </c>
      <c r="C23" s="465">
        <v>83.029740000000004</v>
      </c>
      <c r="D23" s="476">
        <f t="shared" si="2"/>
        <v>4.2316363074818607E-3</v>
      </c>
      <c r="E23" s="6">
        <v>7</v>
      </c>
      <c r="F23" s="11">
        <v>24966.29</v>
      </c>
      <c r="G23" s="465">
        <v>106.1664</v>
      </c>
      <c r="H23" s="476">
        <f t="shared" si="3"/>
        <v>4.2523899225715952E-3</v>
      </c>
    </row>
    <row r="24" spans="1:8">
      <c r="A24" s="6">
        <v>8</v>
      </c>
      <c r="B24" s="11">
        <v>24010.71</v>
      </c>
      <c r="C24" s="465">
        <v>111.74250000000001</v>
      </c>
      <c r="D24" s="476">
        <f t="shared" si="2"/>
        <v>4.6538607146560853E-3</v>
      </c>
      <c r="E24" s="6">
        <v>8</v>
      </c>
      <c r="F24" s="11">
        <v>30053.15</v>
      </c>
      <c r="G24" s="465">
        <v>130.74299999999999</v>
      </c>
      <c r="H24" s="476">
        <f t="shared" si="3"/>
        <v>4.3503925545242345E-3</v>
      </c>
    </row>
    <row r="25" spans="1:8">
      <c r="A25" s="6">
        <v>9</v>
      </c>
      <c r="B25" s="11">
        <v>31209.01</v>
      </c>
      <c r="C25" s="465">
        <v>161.97319999999999</v>
      </c>
      <c r="D25" s="476">
        <f t="shared" si="2"/>
        <v>5.1899499535550788E-3</v>
      </c>
      <c r="E25" s="6">
        <v>9</v>
      </c>
      <c r="F25" s="11">
        <v>38488.17</v>
      </c>
      <c r="G25" s="465">
        <v>176.2765</v>
      </c>
      <c r="H25" s="476">
        <f t="shared" si="3"/>
        <v>4.5800177041412987E-3</v>
      </c>
    </row>
    <row r="26" spans="1:8">
      <c r="A26" s="6">
        <v>10</v>
      </c>
      <c r="B26" s="11">
        <v>59905.33</v>
      </c>
      <c r="C26" s="465">
        <v>326.67669999999998</v>
      </c>
      <c r="D26" s="476">
        <f t="shared" si="2"/>
        <v>5.4532159325388907E-3</v>
      </c>
      <c r="E26" s="6">
        <v>10</v>
      </c>
      <c r="F26" s="11">
        <v>83329.37</v>
      </c>
      <c r="G26" s="465">
        <v>297.27089999999998</v>
      </c>
      <c r="H26" s="476">
        <f t="shared" si="3"/>
        <v>3.5674204665173876E-3</v>
      </c>
    </row>
    <row r="27" spans="1:8">
      <c r="A27" s="6" t="s">
        <v>1351</v>
      </c>
    </row>
  </sheetData>
  <mergeCells count="4">
    <mergeCell ref="B2:D2"/>
    <mergeCell ref="F2:H2"/>
    <mergeCell ref="B15:D15"/>
    <mergeCell ref="F15:H15"/>
  </mergeCells>
  <hyperlinks>
    <hyperlink ref="J1" location="INDICE!A1" display="Índice (volver)" xr:uid="{1C5E43B3-A264-4CD4-8266-2D55FEDFFAF7}"/>
  </hyperlinks>
  <pageMargins left="0.7" right="0.7" top="0.75" bottom="0.75" header="0.3" footer="0.3"/>
  <pageSetup paperSize="9" orientation="portrait" horizontalDpi="1200" verticalDpi="12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F0C4F-C024-494F-A6F1-D443C7B7A7BA}">
  <dimension ref="B1:P44"/>
  <sheetViews>
    <sheetView showGridLines="0" workbookViewId="0">
      <selection activeCell="P1" sqref="P1"/>
    </sheetView>
  </sheetViews>
  <sheetFormatPr baseColWidth="10" defaultRowHeight="15"/>
  <sheetData>
    <row r="1" spans="2:16">
      <c r="B1" s="519" t="s">
        <v>1356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00" t="s">
        <v>1634</v>
      </c>
    </row>
    <row r="23" spans="2:15">
      <c r="B23" s="519" t="s">
        <v>1357</v>
      </c>
      <c r="C23" s="519"/>
      <c r="D23" s="519"/>
      <c r="E23" s="519"/>
      <c r="F23" s="519"/>
      <c r="G23" s="519"/>
      <c r="H23" s="519"/>
      <c r="I23" s="519"/>
      <c r="J23" s="519"/>
      <c r="K23" s="519"/>
      <c r="L23" s="519"/>
      <c r="M23" s="519"/>
      <c r="N23" s="519"/>
      <c r="O23" s="519"/>
    </row>
    <row r="44" spans="2:2">
      <c r="B44" t="s">
        <v>1351</v>
      </c>
    </row>
  </sheetData>
  <mergeCells count="2">
    <mergeCell ref="B1:O1"/>
    <mergeCell ref="B23:O23"/>
  </mergeCells>
  <hyperlinks>
    <hyperlink ref="P1" location="INDICE!A1" display="Índice (volver)" xr:uid="{58DD3E24-6966-48CB-985E-AC828A1CB8F8}"/>
  </hyperlinks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3254B-3820-421B-A8EB-9F35237EED98}">
  <dimension ref="A1:Z103"/>
  <sheetViews>
    <sheetView showGridLines="0" zoomScaleNormal="100" workbookViewId="0">
      <selection activeCell="J1" sqref="J1"/>
    </sheetView>
  </sheetViews>
  <sheetFormatPr baseColWidth="10" defaultColWidth="11.140625" defaultRowHeight="13.5"/>
  <cols>
    <col min="1" max="16384" width="11.140625" style="6"/>
  </cols>
  <sheetData>
    <row r="1" spans="1:26">
      <c r="A1" s="10" t="s">
        <v>1484</v>
      </c>
      <c r="J1" s="500" t="s">
        <v>1634</v>
      </c>
    </row>
    <row r="2" spans="1:26" s="10" customFormat="1" ht="12.75">
      <c r="B2" s="547" t="s">
        <v>1485</v>
      </c>
      <c r="C2" s="547"/>
      <c r="D2" s="547"/>
      <c r="E2" s="547"/>
      <c r="F2" s="547"/>
      <c r="G2" s="547"/>
      <c r="H2" s="547"/>
      <c r="K2" s="547" t="s">
        <v>1486</v>
      </c>
      <c r="L2" s="547"/>
      <c r="M2" s="547"/>
      <c r="N2" s="547"/>
      <c r="O2" s="547"/>
      <c r="P2" s="547"/>
      <c r="Q2" s="547"/>
      <c r="T2" s="547" t="s">
        <v>1487</v>
      </c>
      <c r="U2" s="547"/>
      <c r="V2" s="547"/>
      <c r="W2" s="547"/>
      <c r="X2" s="547"/>
      <c r="Y2" s="547"/>
      <c r="Z2" s="547"/>
    </row>
    <row r="3" spans="1:26" s="10" customFormat="1" ht="25.5">
      <c r="A3" s="480" t="s">
        <v>1470</v>
      </c>
      <c r="B3" s="480" t="s">
        <v>1470</v>
      </c>
      <c r="C3" s="480" t="s">
        <v>1442</v>
      </c>
      <c r="D3" s="480" t="s">
        <v>1443</v>
      </c>
      <c r="E3" s="480" t="s">
        <v>1440</v>
      </c>
      <c r="F3" s="480" t="s">
        <v>1441</v>
      </c>
      <c r="G3" s="480" t="s">
        <v>198</v>
      </c>
      <c r="H3" s="480" t="s">
        <v>199</v>
      </c>
      <c r="J3" s="480" t="s">
        <v>1470</v>
      </c>
      <c r="K3" s="480" t="s">
        <v>1470</v>
      </c>
      <c r="L3" s="480" t="s">
        <v>1442</v>
      </c>
      <c r="M3" s="480" t="s">
        <v>1443</v>
      </c>
      <c r="N3" s="480" t="s">
        <v>1440</v>
      </c>
      <c r="O3" s="480" t="s">
        <v>1441</v>
      </c>
      <c r="P3" s="480" t="s">
        <v>198</v>
      </c>
      <c r="Q3" s="480" t="s">
        <v>199</v>
      </c>
      <c r="S3" s="480" t="s">
        <v>1470</v>
      </c>
      <c r="T3" s="480" t="s">
        <v>1470</v>
      </c>
      <c r="U3" s="480" t="s">
        <v>1442</v>
      </c>
      <c r="V3" s="480" t="s">
        <v>1443</v>
      </c>
      <c r="W3" s="480" t="s">
        <v>1440</v>
      </c>
      <c r="X3" s="480" t="s">
        <v>1441</v>
      </c>
      <c r="Y3" s="480" t="s">
        <v>198</v>
      </c>
      <c r="Z3" s="480" t="s">
        <v>199</v>
      </c>
    </row>
    <row r="4" spans="1:26">
      <c r="A4" s="479">
        <v>1</v>
      </c>
      <c r="B4" s="479">
        <v>1</v>
      </c>
      <c r="C4" s="11">
        <v>18988</v>
      </c>
      <c r="D4" s="11">
        <v>20096</v>
      </c>
      <c r="E4" s="11">
        <v>18326</v>
      </c>
      <c r="F4" s="11">
        <v>3755</v>
      </c>
      <c r="G4" s="11">
        <v>114</v>
      </c>
      <c r="H4" s="11">
        <v>885</v>
      </c>
      <c r="J4" s="479">
        <v>1</v>
      </c>
      <c r="K4" s="479">
        <v>1</v>
      </c>
      <c r="L4" s="11">
        <v>21464</v>
      </c>
      <c r="M4" s="11">
        <v>11501</v>
      </c>
      <c r="N4" s="11">
        <v>21464</v>
      </c>
      <c r="O4" s="11">
        <v>11501</v>
      </c>
      <c r="P4" s="11">
        <v>853</v>
      </c>
      <c r="Q4" s="11">
        <v>868</v>
      </c>
      <c r="S4" s="479">
        <v>1</v>
      </c>
      <c r="T4" s="479">
        <v>1</v>
      </c>
      <c r="U4" s="11">
        <f>+C4/L4</f>
        <v>0.88464405516213196</v>
      </c>
      <c r="V4" s="11">
        <f t="shared" ref="V4:Z54" si="0">+D4/M4</f>
        <v>1.7473263194504827</v>
      </c>
      <c r="W4" s="11">
        <f t="shared" si="0"/>
        <v>0.85380171449869546</v>
      </c>
      <c r="X4" s="11">
        <f t="shared" si="0"/>
        <v>0.32649334840448657</v>
      </c>
      <c r="Y4" s="11">
        <f t="shared" si="0"/>
        <v>0.13364595545134819</v>
      </c>
      <c r="Z4" s="11">
        <f t="shared" si="0"/>
        <v>1.0195852534562213</v>
      </c>
    </row>
    <row r="5" spans="1:26">
      <c r="A5" s="479">
        <v>2</v>
      </c>
      <c r="B5" s="479"/>
      <c r="C5" s="11">
        <v>10867</v>
      </c>
      <c r="D5" s="11">
        <v>12784</v>
      </c>
      <c r="E5" s="11">
        <v>11394</v>
      </c>
      <c r="F5" s="11">
        <v>2487</v>
      </c>
      <c r="G5" s="11">
        <v>56</v>
      </c>
      <c r="H5" s="11">
        <v>602</v>
      </c>
      <c r="J5" s="479">
        <v>2</v>
      </c>
      <c r="K5" s="479"/>
      <c r="L5" s="11">
        <v>21464</v>
      </c>
      <c r="M5" s="11">
        <v>11500</v>
      </c>
      <c r="N5" s="11">
        <v>21464</v>
      </c>
      <c r="O5" s="11">
        <v>11500</v>
      </c>
      <c r="P5" s="11">
        <v>852</v>
      </c>
      <c r="Q5" s="11">
        <v>867</v>
      </c>
      <c r="S5" s="479">
        <v>2</v>
      </c>
      <c r="T5" s="479"/>
      <c r="U5" s="11">
        <f t="shared" ref="U5:Z68" si="1">+C5/L5</f>
        <v>0.50628960119269473</v>
      </c>
      <c r="V5" s="11">
        <f t="shared" si="0"/>
        <v>1.1116521739130434</v>
      </c>
      <c r="W5" s="11">
        <f t="shared" si="0"/>
        <v>0.5308423406634365</v>
      </c>
      <c r="X5" s="11">
        <f t="shared" si="0"/>
        <v>0.2162608695652174</v>
      </c>
      <c r="Y5" s="11">
        <f t="shared" si="0"/>
        <v>6.5727699530516437E-2</v>
      </c>
      <c r="Z5" s="11">
        <f t="shared" si="0"/>
        <v>0.6943483275663207</v>
      </c>
    </row>
    <row r="6" spans="1:26">
      <c r="A6" s="479">
        <v>3</v>
      </c>
      <c r="B6" s="479"/>
      <c r="C6" s="11">
        <v>10843</v>
      </c>
      <c r="D6" s="11">
        <v>12521</v>
      </c>
      <c r="E6" s="11">
        <v>10968</v>
      </c>
      <c r="F6" s="11">
        <v>2113</v>
      </c>
      <c r="G6" s="11">
        <v>59</v>
      </c>
      <c r="H6" s="11">
        <v>404</v>
      </c>
      <c r="J6" s="479">
        <v>3</v>
      </c>
      <c r="K6" s="479"/>
      <c r="L6" s="11">
        <v>21464</v>
      </c>
      <c r="M6" s="11">
        <v>11501</v>
      </c>
      <c r="N6" s="11">
        <v>21464</v>
      </c>
      <c r="O6" s="11">
        <v>11501</v>
      </c>
      <c r="P6" s="11">
        <v>852</v>
      </c>
      <c r="Q6" s="11">
        <v>868</v>
      </c>
      <c r="S6" s="479">
        <v>3</v>
      </c>
      <c r="T6" s="479"/>
      <c r="U6" s="11">
        <f t="shared" si="1"/>
        <v>0.50517144986954898</v>
      </c>
      <c r="V6" s="11">
        <f t="shared" si="0"/>
        <v>1.088687940179115</v>
      </c>
      <c r="W6" s="11">
        <f t="shared" si="0"/>
        <v>0.51099515467759971</v>
      </c>
      <c r="X6" s="11">
        <f t="shared" si="0"/>
        <v>0.18372315450830362</v>
      </c>
      <c r="Y6" s="11">
        <f t="shared" si="0"/>
        <v>6.9248826291079812E-2</v>
      </c>
      <c r="Z6" s="11">
        <f t="shared" si="0"/>
        <v>0.46543778801843316</v>
      </c>
    </row>
    <row r="7" spans="1:26">
      <c r="A7" s="479">
        <v>4</v>
      </c>
      <c r="B7" s="479"/>
      <c r="C7" s="11">
        <v>10153</v>
      </c>
      <c r="D7" s="11">
        <v>17295</v>
      </c>
      <c r="E7" s="11">
        <v>10327</v>
      </c>
      <c r="F7" s="11">
        <v>2659</v>
      </c>
      <c r="G7" s="11">
        <v>81</v>
      </c>
      <c r="H7" s="11">
        <v>372</v>
      </c>
      <c r="J7" s="479">
        <v>4</v>
      </c>
      <c r="K7" s="479"/>
      <c r="L7" s="11">
        <v>21464</v>
      </c>
      <c r="M7" s="11">
        <v>11500</v>
      </c>
      <c r="N7" s="11">
        <v>21464</v>
      </c>
      <c r="O7" s="11">
        <v>11500</v>
      </c>
      <c r="P7" s="11">
        <v>854</v>
      </c>
      <c r="Q7" s="11">
        <v>869</v>
      </c>
      <c r="S7" s="479">
        <v>4</v>
      </c>
      <c r="T7" s="479"/>
      <c r="U7" s="11">
        <f t="shared" si="1"/>
        <v>0.47302459932910923</v>
      </c>
      <c r="V7" s="11">
        <f t="shared" si="0"/>
        <v>1.5039130434782608</v>
      </c>
      <c r="W7" s="11">
        <f t="shared" si="0"/>
        <v>0.48113119642191576</v>
      </c>
      <c r="X7" s="11">
        <f t="shared" si="0"/>
        <v>0.23121739130434782</v>
      </c>
      <c r="Y7" s="11">
        <f t="shared" si="0"/>
        <v>9.4847775175644022E-2</v>
      </c>
      <c r="Z7" s="11">
        <f t="shared" si="0"/>
        <v>0.42807825086306101</v>
      </c>
    </row>
    <row r="8" spans="1:26">
      <c r="A8" s="479">
        <v>5</v>
      </c>
      <c r="B8" s="479"/>
      <c r="C8" s="11">
        <v>14983</v>
      </c>
      <c r="D8" s="11">
        <v>19536</v>
      </c>
      <c r="E8" s="11">
        <v>16135</v>
      </c>
      <c r="F8" s="11">
        <v>3289</v>
      </c>
      <c r="G8" s="11">
        <v>76</v>
      </c>
      <c r="H8" s="11">
        <v>470</v>
      </c>
      <c r="J8" s="479">
        <v>5</v>
      </c>
      <c r="K8" s="479"/>
      <c r="L8" s="11">
        <v>21464</v>
      </c>
      <c r="M8" s="11">
        <v>11502</v>
      </c>
      <c r="N8" s="11">
        <v>21464</v>
      </c>
      <c r="O8" s="11">
        <v>11502</v>
      </c>
      <c r="P8" s="11">
        <v>855</v>
      </c>
      <c r="Q8" s="11">
        <v>865</v>
      </c>
      <c r="S8" s="479">
        <v>5</v>
      </c>
      <c r="T8" s="479"/>
      <c r="U8" s="11">
        <f t="shared" si="1"/>
        <v>0.69805255311218783</v>
      </c>
      <c r="V8" s="11">
        <f t="shared" si="0"/>
        <v>1.6984872196139802</v>
      </c>
      <c r="W8" s="11">
        <f t="shared" si="0"/>
        <v>0.75172381662318299</v>
      </c>
      <c r="X8" s="11">
        <f t="shared" si="0"/>
        <v>0.28595026951834462</v>
      </c>
      <c r="Y8" s="11">
        <f t="shared" si="0"/>
        <v>8.8888888888888892E-2</v>
      </c>
      <c r="Z8" s="11">
        <f t="shared" si="0"/>
        <v>0.54335260115606931</v>
      </c>
    </row>
    <row r="9" spans="1:26">
      <c r="A9" s="479">
        <v>6</v>
      </c>
      <c r="B9" s="479"/>
      <c r="C9" s="11">
        <v>17628</v>
      </c>
      <c r="D9" s="11">
        <v>17810</v>
      </c>
      <c r="E9" s="11">
        <v>19016</v>
      </c>
      <c r="F9" s="11">
        <v>3409</v>
      </c>
      <c r="G9" s="11">
        <v>38</v>
      </c>
      <c r="H9" s="11">
        <v>353</v>
      </c>
      <c r="J9" s="479">
        <v>6</v>
      </c>
      <c r="K9" s="479"/>
      <c r="L9" s="11">
        <v>21467</v>
      </c>
      <c r="M9" s="11">
        <v>11502</v>
      </c>
      <c r="N9" s="11">
        <v>21467</v>
      </c>
      <c r="O9" s="11">
        <v>11502</v>
      </c>
      <c r="P9" s="11">
        <v>851</v>
      </c>
      <c r="Q9" s="11">
        <v>868</v>
      </c>
      <c r="S9" s="479">
        <v>6</v>
      </c>
      <c r="T9" s="479"/>
      <c r="U9" s="11">
        <f t="shared" si="1"/>
        <v>0.82116737317743516</v>
      </c>
      <c r="V9" s="11">
        <f t="shared" si="0"/>
        <v>1.5484263606329334</v>
      </c>
      <c r="W9" s="11">
        <f t="shared" si="0"/>
        <v>0.88582475427400198</v>
      </c>
      <c r="X9" s="11">
        <f t="shared" si="0"/>
        <v>0.29638323769779168</v>
      </c>
      <c r="Y9" s="11">
        <f t="shared" si="0"/>
        <v>4.465334900117509E-2</v>
      </c>
      <c r="Z9" s="11">
        <f t="shared" si="0"/>
        <v>0.40668202764976957</v>
      </c>
    </row>
    <row r="10" spans="1:26">
      <c r="A10" s="479">
        <v>7</v>
      </c>
      <c r="B10" s="479"/>
      <c r="C10" s="11">
        <v>16062</v>
      </c>
      <c r="D10" s="11">
        <v>14916</v>
      </c>
      <c r="E10" s="11">
        <v>18440</v>
      </c>
      <c r="F10" s="11">
        <v>2360</v>
      </c>
      <c r="G10" s="11">
        <v>58</v>
      </c>
      <c r="H10" s="11">
        <v>521</v>
      </c>
      <c r="J10" s="479">
        <v>7</v>
      </c>
      <c r="K10" s="479"/>
      <c r="L10" s="11">
        <v>21463</v>
      </c>
      <c r="M10" s="11">
        <v>11498</v>
      </c>
      <c r="N10" s="11">
        <v>21463</v>
      </c>
      <c r="O10" s="11">
        <v>11498</v>
      </c>
      <c r="P10" s="11">
        <v>850</v>
      </c>
      <c r="Q10" s="11">
        <v>869</v>
      </c>
      <c r="S10" s="479">
        <v>7</v>
      </c>
      <c r="T10" s="479"/>
      <c r="U10" s="11">
        <f t="shared" si="1"/>
        <v>0.74835763872711181</v>
      </c>
      <c r="V10" s="11">
        <f t="shared" si="0"/>
        <v>1.2972690902765698</v>
      </c>
      <c r="W10" s="11">
        <f t="shared" si="0"/>
        <v>0.85915296090947213</v>
      </c>
      <c r="X10" s="11">
        <f t="shared" si="0"/>
        <v>0.20525308749347712</v>
      </c>
      <c r="Y10" s="11">
        <f t="shared" si="0"/>
        <v>6.8235294117647061E-2</v>
      </c>
      <c r="Z10" s="11">
        <f t="shared" si="0"/>
        <v>0.59953970080552355</v>
      </c>
    </row>
    <row r="11" spans="1:26">
      <c r="A11" s="479">
        <v>8</v>
      </c>
      <c r="B11" s="479"/>
      <c r="C11" s="11">
        <v>13927</v>
      </c>
      <c r="D11" s="11">
        <v>15331</v>
      </c>
      <c r="E11" s="11">
        <v>18341</v>
      </c>
      <c r="F11" s="11">
        <v>3110</v>
      </c>
      <c r="G11" s="11">
        <v>50</v>
      </c>
      <c r="H11" s="11">
        <v>494</v>
      </c>
      <c r="J11" s="479">
        <v>8</v>
      </c>
      <c r="K11" s="479"/>
      <c r="L11" s="11">
        <v>21462</v>
      </c>
      <c r="M11" s="11">
        <v>11501</v>
      </c>
      <c r="N11" s="11">
        <v>21462</v>
      </c>
      <c r="O11" s="11">
        <v>11501</v>
      </c>
      <c r="P11" s="11">
        <v>851</v>
      </c>
      <c r="Q11" s="11">
        <v>877</v>
      </c>
      <c r="S11" s="479">
        <v>8</v>
      </c>
      <c r="T11" s="479"/>
      <c r="U11" s="11">
        <f t="shared" si="1"/>
        <v>0.64891436026465377</v>
      </c>
      <c r="V11" s="11">
        <f t="shared" si="0"/>
        <v>1.3330145204764803</v>
      </c>
      <c r="W11" s="11">
        <f t="shared" si="0"/>
        <v>0.85458018823967941</v>
      </c>
      <c r="X11" s="11">
        <f t="shared" si="0"/>
        <v>0.27041126858534043</v>
      </c>
      <c r="Y11" s="11">
        <f t="shared" si="0"/>
        <v>5.8754406580493537E-2</v>
      </c>
      <c r="Z11" s="11">
        <f t="shared" si="0"/>
        <v>0.5632839224629419</v>
      </c>
    </row>
    <row r="12" spans="1:26">
      <c r="A12" s="479">
        <v>9</v>
      </c>
      <c r="B12" s="479"/>
      <c r="C12" s="11">
        <v>13736</v>
      </c>
      <c r="D12" s="11">
        <v>14708</v>
      </c>
      <c r="E12" s="11">
        <v>16049</v>
      </c>
      <c r="F12" s="11">
        <v>2809</v>
      </c>
      <c r="G12" s="11">
        <v>27</v>
      </c>
      <c r="H12" s="11">
        <v>315</v>
      </c>
      <c r="J12" s="479">
        <v>9</v>
      </c>
      <c r="K12" s="479"/>
      <c r="L12" s="11">
        <v>21465</v>
      </c>
      <c r="M12" s="11">
        <v>11500</v>
      </c>
      <c r="N12" s="11">
        <v>21465</v>
      </c>
      <c r="O12" s="11">
        <v>11500</v>
      </c>
      <c r="P12" s="11">
        <v>853</v>
      </c>
      <c r="Q12" s="11">
        <v>859</v>
      </c>
      <c r="S12" s="479">
        <v>9</v>
      </c>
      <c r="T12" s="479"/>
      <c r="U12" s="11">
        <f t="shared" si="1"/>
        <v>0.63992546005124618</v>
      </c>
      <c r="V12" s="11">
        <f t="shared" si="0"/>
        <v>1.2789565217391303</v>
      </c>
      <c r="W12" s="11">
        <f t="shared" si="0"/>
        <v>0.74768227346843696</v>
      </c>
      <c r="X12" s="11">
        <f t="shared" si="0"/>
        <v>0.24426086956521739</v>
      </c>
      <c r="Y12" s="11">
        <f t="shared" si="0"/>
        <v>3.1652989449003514E-2</v>
      </c>
      <c r="Z12" s="11">
        <f t="shared" si="0"/>
        <v>0.36670547147846333</v>
      </c>
    </row>
    <row r="13" spans="1:26">
      <c r="A13" s="479">
        <v>10</v>
      </c>
      <c r="B13" s="479">
        <v>10</v>
      </c>
      <c r="C13" s="11">
        <v>13213</v>
      </c>
      <c r="D13" s="11">
        <v>15529</v>
      </c>
      <c r="E13" s="11">
        <v>16593</v>
      </c>
      <c r="F13" s="11">
        <v>3100</v>
      </c>
      <c r="G13" s="11">
        <v>54</v>
      </c>
      <c r="H13" s="11">
        <v>274</v>
      </c>
      <c r="J13" s="479">
        <v>10</v>
      </c>
      <c r="K13" s="479">
        <v>10</v>
      </c>
      <c r="L13" s="11">
        <v>21464</v>
      </c>
      <c r="M13" s="11">
        <v>11501</v>
      </c>
      <c r="N13" s="11">
        <v>21464</v>
      </c>
      <c r="O13" s="11">
        <v>11501</v>
      </c>
      <c r="P13" s="11">
        <v>853</v>
      </c>
      <c r="Q13" s="11">
        <v>867</v>
      </c>
      <c r="S13" s="479">
        <v>10</v>
      </c>
      <c r="T13" s="479">
        <v>10</v>
      </c>
      <c r="U13" s="11">
        <f t="shared" si="1"/>
        <v>0.61558889303019004</v>
      </c>
      <c r="V13" s="11">
        <f t="shared" si="0"/>
        <v>1.3502304147465438</v>
      </c>
      <c r="W13" s="11">
        <f t="shared" si="0"/>
        <v>0.77306187103988078</v>
      </c>
      <c r="X13" s="11">
        <f t="shared" si="0"/>
        <v>0.26954177897574122</v>
      </c>
      <c r="Y13" s="11">
        <f t="shared" si="0"/>
        <v>6.3305978898007029E-2</v>
      </c>
      <c r="Z13" s="11">
        <f t="shared" si="0"/>
        <v>0.31603229527104959</v>
      </c>
    </row>
    <row r="14" spans="1:26">
      <c r="A14" s="479">
        <v>11</v>
      </c>
      <c r="B14" s="479"/>
      <c r="C14" s="11">
        <v>13821</v>
      </c>
      <c r="D14" s="11">
        <v>14838</v>
      </c>
      <c r="E14" s="11">
        <v>18137</v>
      </c>
      <c r="F14" s="11">
        <v>3334</v>
      </c>
      <c r="G14" s="11">
        <v>19</v>
      </c>
      <c r="H14" s="11">
        <v>422</v>
      </c>
      <c r="J14" s="479">
        <v>11</v>
      </c>
      <c r="K14" s="479"/>
      <c r="L14" s="11">
        <v>21464</v>
      </c>
      <c r="M14" s="11">
        <v>11502</v>
      </c>
      <c r="N14" s="11">
        <v>21464</v>
      </c>
      <c r="O14" s="11">
        <v>11502</v>
      </c>
      <c r="P14" s="11">
        <v>858</v>
      </c>
      <c r="Q14" s="11">
        <v>865</v>
      </c>
      <c r="S14" s="479">
        <v>11</v>
      </c>
      <c r="T14" s="479"/>
      <c r="U14" s="11">
        <f t="shared" si="1"/>
        <v>0.64391539321654867</v>
      </c>
      <c r="V14" s="11">
        <f t="shared" si="0"/>
        <v>1.290036515388628</v>
      </c>
      <c r="W14" s="11">
        <f t="shared" si="0"/>
        <v>0.84499627282892287</v>
      </c>
      <c r="X14" s="11">
        <f t="shared" si="0"/>
        <v>0.28986263258563727</v>
      </c>
      <c r="Y14" s="11">
        <f t="shared" si="0"/>
        <v>2.2144522144522144E-2</v>
      </c>
      <c r="Z14" s="11">
        <f t="shared" si="0"/>
        <v>0.48786127167630056</v>
      </c>
    </row>
    <row r="15" spans="1:26">
      <c r="A15" s="479">
        <v>12</v>
      </c>
      <c r="B15" s="479"/>
      <c r="C15" s="11">
        <v>14324</v>
      </c>
      <c r="D15" s="11">
        <v>15738</v>
      </c>
      <c r="E15" s="11">
        <v>19109</v>
      </c>
      <c r="F15" s="11">
        <v>3441</v>
      </c>
      <c r="G15" s="11">
        <v>35</v>
      </c>
      <c r="H15" s="11">
        <v>277</v>
      </c>
      <c r="J15" s="479">
        <v>12</v>
      </c>
      <c r="K15" s="479"/>
      <c r="L15" s="11">
        <v>21466</v>
      </c>
      <c r="M15" s="11">
        <v>11498</v>
      </c>
      <c r="N15" s="11">
        <v>21466</v>
      </c>
      <c r="O15" s="11">
        <v>11498</v>
      </c>
      <c r="P15" s="11">
        <v>847</v>
      </c>
      <c r="Q15" s="11">
        <v>868</v>
      </c>
      <c r="S15" s="479">
        <v>12</v>
      </c>
      <c r="T15" s="479"/>
      <c r="U15" s="11">
        <f t="shared" si="1"/>
        <v>0.66728780396906739</v>
      </c>
      <c r="V15" s="11">
        <f t="shared" si="0"/>
        <v>1.3687597843103148</v>
      </c>
      <c r="W15" s="11">
        <f t="shared" si="0"/>
        <v>0.89019845336811698</v>
      </c>
      <c r="X15" s="11">
        <f t="shared" si="0"/>
        <v>0.29926943816315882</v>
      </c>
      <c r="Y15" s="11">
        <f t="shared" si="0"/>
        <v>4.1322314049586778E-2</v>
      </c>
      <c r="Z15" s="11">
        <f t="shared" si="0"/>
        <v>0.31912442396313362</v>
      </c>
    </row>
    <row r="16" spans="1:26">
      <c r="A16" s="479">
        <v>13</v>
      </c>
      <c r="B16" s="479"/>
      <c r="C16" s="11">
        <v>11787</v>
      </c>
      <c r="D16" s="11">
        <v>15085</v>
      </c>
      <c r="E16" s="11">
        <v>17055</v>
      </c>
      <c r="F16" s="11">
        <v>3098</v>
      </c>
      <c r="G16" s="11">
        <v>11</v>
      </c>
      <c r="H16" s="11">
        <v>265</v>
      </c>
      <c r="J16" s="479">
        <v>13</v>
      </c>
      <c r="K16" s="479"/>
      <c r="L16" s="11">
        <v>22588</v>
      </c>
      <c r="M16" s="11">
        <v>11501</v>
      </c>
      <c r="N16" s="11">
        <v>22588</v>
      </c>
      <c r="O16" s="11">
        <v>11501</v>
      </c>
      <c r="P16" s="11">
        <v>862</v>
      </c>
      <c r="Q16" s="11">
        <v>866</v>
      </c>
      <c r="S16" s="479">
        <v>13</v>
      </c>
      <c r="T16" s="479"/>
      <c r="U16" s="11">
        <f t="shared" si="1"/>
        <v>0.52182574818487693</v>
      </c>
      <c r="V16" s="11">
        <f t="shared" si="0"/>
        <v>1.3116250760803407</v>
      </c>
      <c r="W16" s="11">
        <f t="shared" si="0"/>
        <v>0.75504692757216219</v>
      </c>
      <c r="X16" s="11">
        <f t="shared" si="0"/>
        <v>0.26936788105382142</v>
      </c>
      <c r="Y16" s="11">
        <f t="shared" si="0"/>
        <v>1.2761020881670533E-2</v>
      </c>
      <c r="Z16" s="11">
        <f t="shared" si="0"/>
        <v>0.30600461893764436</v>
      </c>
    </row>
    <row r="17" spans="1:26">
      <c r="A17" s="479">
        <v>14</v>
      </c>
      <c r="B17" s="479"/>
      <c r="C17" s="11">
        <v>12553</v>
      </c>
      <c r="D17" s="11">
        <v>14387</v>
      </c>
      <c r="E17" s="11">
        <v>17220</v>
      </c>
      <c r="F17" s="11">
        <v>2519</v>
      </c>
      <c r="G17" s="11">
        <v>61</v>
      </c>
      <c r="H17" s="11">
        <v>427</v>
      </c>
      <c r="J17" s="479">
        <v>14</v>
      </c>
      <c r="K17" s="479"/>
      <c r="L17" s="11">
        <v>20365</v>
      </c>
      <c r="M17" s="11">
        <v>11498</v>
      </c>
      <c r="N17" s="11">
        <v>20365</v>
      </c>
      <c r="O17" s="11">
        <v>11498</v>
      </c>
      <c r="P17" s="11">
        <v>839</v>
      </c>
      <c r="Q17" s="11">
        <v>869</v>
      </c>
      <c r="S17" s="479">
        <v>14</v>
      </c>
      <c r="T17" s="479"/>
      <c r="U17" s="11">
        <f t="shared" si="1"/>
        <v>0.61640068745396515</v>
      </c>
      <c r="V17" s="11">
        <f t="shared" si="0"/>
        <v>1.2512610888850235</v>
      </c>
      <c r="W17" s="11">
        <f t="shared" si="0"/>
        <v>0.84556837711760369</v>
      </c>
      <c r="X17" s="11">
        <f t="shared" si="0"/>
        <v>0.21908157940511394</v>
      </c>
      <c r="Y17" s="11">
        <f t="shared" si="0"/>
        <v>7.270560190703218E-2</v>
      </c>
      <c r="Z17" s="11">
        <f t="shared" si="0"/>
        <v>0.49136939010356734</v>
      </c>
    </row>
    <row r="18" spans="1:26">
      <c r="A18" s="479">
        <v>15</v>
      </c>
      <c r="B18" s="479"/>
      <c r="C18" s="11">
        <v>13619</v>
      </c>
      <c r="D18" s="11">
        <v>15698</v>
      </c>
      <c r="E18" s="11">
        <v>18083</v>
      </c>
      <c r="F18" s="11">
        <v>3306</v>
      </c>
      <c r="G18" s="11">
        <v>35</v>
      </c>
      <c r="H18" s="11">
        <v>301</v>
      </c>
      <c r="J18" s="479">
        <v>15</v>
      </c>
      <c r="K18" s="479"/>
      <c r="L18" s="11">
        <v>21437</v>
      </c>
      <c r="M18" s="11">
        <v>11502</v>
      </c>
      <c r="N18" s="11">
        <v>21437</v>
      </c>
      <c r="O18" s="11">
        <v>11502</v>
      </c>
      <c r="P18" s="11">
        <v>852</v>
      </c>
      <c r="Q18" s="11">
        <v>871</v>
      </c>
      <c r="S18" s="479">
        <v>15</v>
      </c>
      <c r="T18" s="479"/>
      <c r="U18" s="11">
        <f t="shared" si="1"/>
        <v>0.63530344731072441</v>
      </c>
      <c r="V18" s="11">
        <f t="shared" si="0"/>
        <v>1.3648061206746653</v>
      </c>
      <c r="W18" s="11">
        <f t="shared" si="0"/>
        <v>0.8435415403274712</v>
      </c>
      <c r="X18" s="11">
        <f t="shared" si="0"/>
        <v>0.28742827334376631</v>
      </c>
      <c r="Y18" s="11">
        <f t="shared" si="0"/>
        <v>4.1079812206572773E-2</v>
      </c>
      <c r="Z18" s="11">
        <f t="shared" si="0"/>
        <v>0.34557979334098737</v>
      </c>
    </row>
    <row r="19" spans="1:26">
      <c r="A19" s="479">
        <v>16</v>
      </c>
      <c r="B19" s="479"/>
      <c r="C19" s="11">
        <v>13673</v>
      </c>
      <c r="D19" s="11">
        <v>15432</v>
      </c>
      <c r="E19" s="11">
        <v>19396</v>
      </c>
      <c r="F19" s="11">
        <v>3034</v>
      </c>
      <c r="G19" s="11">
        <v>32</v>
      </c>
      <c r="H19" s="11">
        <v>334</v>
      </c>
      <c r="J19" s="479">
        <v>16</v>
      </c>
      <c r="K19" s="479"/>
      <c r="L19" s="11">
        <v>21465</v>
      </c>
      <c r="M19" s="11">
        <v>11501</v>
      </c>
      <c r="N19" s="11">
        <v>21465</v>
      </c>
      <c r="O19" s="11">
        <v>11501</v>
      </c>
      <c r="P19" s="11">
        <v>852</v>
      </c>
      <c r="Q19" s="11">
        <v>862</v>
      </c>
      <c r="S19" s="479">
        <v>16</v>
      </c>
      <c r="T19" s="479"/>
      <c r="U19" s="11">
        <f t="shared" si="1"/>
        <v>0.63699044956906592</v>
      </c>
      <c r="V19" s="11">
        <f t="shared" si="0"/>
        <v>1.341796365533432</v>
      </c>
      <c r="W19" s="11">
        <f t="shared" si="0"/>
        <v>0.90361052876776149</v>
      </c>
      <c r="X19" s="11">
        <f t="shared" si="0"/>
        <v>0.26380314755238676</v>
      </c>
      <c r="Y19" s="11">
        <f t="shared" si="0"/>
        <v>3.7558685446009391E-2</v>
      </c>
      <c r="Z19" s="11">
        <f t="shared" si="0"/>
        <v>0.38747099767981441</v>
      </c>
    </row>
    <row r="20" spans="1:26">
      <c r="A20" s="479">
        <v>17</v>
      </c>
      <c r="B20" s="479"/>
      <c r="C20" s="11">
        <v>12560</v>
      </c>
      <c r="D20" s="11">
        <v>11793</v>
      </c>
      <c r="E20" s="11">
        <v>18229</v>
      </c>
      <c r="F20" s="11">
        <v>2631</v>
      </c>
      <c r="G20" s="11">
        <v>20</v>
      </c>
      <c r="H20" s="11">
        <v>392</v>
      </c>
      <c r="J20" s="479">
        <v>17</v>
      </c>
      <c r="K20" s="479"/>
      <c r="L20" s="11">
        <v>21465</v>
      </c>
      <c r="M20" s="11">
        <v>11498</v>
      </c>
      <c r="N20" s="11">
        <v>21465</v>
      </c>
      <c r="O20" s="11">
        <v>11498</v>
      </c>
      <c r="P20" s="11">
        <v>853</v>
      </c>
      <c r="Q20" s="11">
        <v>867</v>
      </c>
      <c r="S20" s="479">
        <v>17</v>
      </c>
      <c r="T20" s="479"/>
      <c r="U20" s="11">
        <f t="shared" si="1"/>
        <v>0.5851385977172141</v>
      </c>
      <c r="V20" s="11">
        <f t="shared" si="0"/>
        <v>1.0256566359366845</v>
      </c>
      <c r="W20" s="11">
        <f t="shared" si="0"/>
        <v>0.84924295364546942</v>
      </c>
      <c r="X20" s="11">
        <f t="shared" si="0"/>
        <v>0.2288224038963298</v>
      </c>
      <c r="Y20" s="11">
        <f t="shared" si="0"/>
        <v>2.3446658851113716E-2</v>
      </c>
      <c r="Z20" s="11">
        <f t="shared" si="0"/>
        <v>0.45213379469434833</v>
      </c>
    </row>
    <row r="21" spans="1:26">
      <c r="A21" s="479">
        <v>18</v>
      </c>
      <c r="B21" s="479"/>
      <c r="C21" s="11">
        <v>13469</v>
      </c>
      <c r="D21" s="11">
        <v>15067</v>
      </c>
      <c r="E21" s="11">
        <v>18247</v>
      </c>
      <c r="F21" s="11">
        <v>3293</v>
      </c>
      <c r="G21" s="11">
        <v>23</v>
      </c>
      <c r="H21" s="11">
        <v>489</v>
      </c>
      <c r="J21" s="479">
        <v>18</v>
      </c>
      <c r="K21" s="479"/>
      <c r="L21" s="11">
        <v>21466</v>
      </c>
      <c r="M21" s="11">
        <v>11502</v>
      </c>
      <c r="N21" s="11">
        <v>21466</v>
      </c>
      <c r="O21" s="11">
        <v>11502</v>
      </c>
      <c r="P21" s="11">
        <v>851</v>
      </c>
      <c r="Q21" s="11">
        <v>868</v>
      </c>
      <c r="S21" s="479">
        <v>18</v>
      </c>
      <c r="T21" s="479"/>
      <c r="U21" s="11">
        <f t="shared" si="1"/>
        <v>0.62745737445262273</v>
      </c>
      <c r="V21" s="11">
        <f t="shared" si="0"/>
        <v>1.309946096331073</v>
      </c>
      <c r="W21" s="11">
        <f t="shared" si="0"/>
        <v>0.85004192676791201</v>
      </c>
      <c r="X21" s="11">
        <f t="shared" si="0"/>
        <v>0.28629803512432622</v>
      </c>
      <c r="Y21" s="11">
        <f t="shared" si="0"/>
        <v>2.7027027027027029E-2</v>
      </c>
      <c r="Z21" s="11">
        <f t="shared" si="0"/>
        <v>0.56336405529953915</v>
      </c>
    </row>
    <row r="22" spans="1:26">
      <c r="A22" s="479">
        <v>19</v>
      </c>
      <c r="B22" s="479"/>
      <c r="C22" s="11">
        <v>13940</v>
      </c>
      <c r="D22" s="11">
        <v>16633</v>
      </c>
      <c r="E22" s="11">
        <v>18644</v>
      </c>
      <c r="F22" s="11">
        <v>3249</v>
      </c>
      <c r="G22" s="11">
        <v>19</v>
      </c>
      <c r="H22" s="11">
        <v>532</v>
      </c>
      <c r="J22" s="479">
        <v>19</v>
      </c>
      <c r="K22" s="479"/>
      <c r="L22" s="11">
        <v>21459</v>
      </c>
      <c r="M22" s="11">
        <v>11499</v>
      </c>
      <c r="N22" s="11">
        <v>21459</v>
      </c>
      <c r="O22" s="11">
        <v>11499</v>
      </c>
      <c r="P22" s="11">
        <v>852</v>
      </c>
      <c r="Q22" s="11">
        <v>869</v>
      </c>
      <c r="S22" s="479">
        <v>19</v>
      </c>
      <c r="T22" s="479"/>
      <c r="U22" s="11">
        <f t="shared" si="1"/>
        <v>0.64961088587539029</v>
      </c>
      <c r="V22" s="11">
        <f t="shared" si="0"/>
        <v>1.4464736064005566</v>
      </c>
      <c r="W22" s="11">
        <f t="shared" si="0"/>
        <v>0.86881960948786052</v>
      </c>
      <c r="X22" s="11">
        <f t="shared" si="0"/>
        <v>0.28254630837464129</v>
      </c>
      <c r="Y22" s="11">
        <f t="shared" si="0"/>
        <v>2.2300469483568074E-2</v>
      </c>
      <c r="Z22" s="11">
        <f t="shared" si="0"/>
        <v>0.61219792865362488</v>
      </c>
    </row>
    <row r="23" spans="1:26">
      <c r="A23" s="479">
        <v>20</v>
      </c>
      <c r="B23" s="479">
        <v>20</v>
      </c>
      <c r="C23" s="11">
        <v>14183</v>
      </c>
      <c r="D23" s="11">
        <v>16117</v>
      </c>
      <c r="E23" s="11">
        <v>19890</v>
      </c>
      <c r="F23" s="11">
        <v>3773</v>
      </c>
      <c r="G23" s="11">
        <v>30</v>
      </c>
      <c r="H23" s="11">
        <v>371</v>
      </c>
      <c r="J23" s="479">
        <v>20</v>
      </c>
      <c r="K23" s="479">
        <v>20</v>
      </c>
      <c r="L23" s="11">
        <v>21464</v>
      </c>
      <c r="M23" s="11">
        <v>11503</v>
      </c>
      <c r="N23" s="11">
        <v>21464</v>
      </c>
      <c r="O23" s="11">
        <v>11503</v>
      </c>
      <c r="P23" s="11">
        <v>964</v>
      </c>
      <c r="Q23" s="11">
        <v>864</v>
      </c>
      <c r="S23" s="479">
        <v>20</v>
      </c>
      <c r="T23" s="479">
        <v>20</v>
      </c>
      <c r="U23" s="11">
        <f t="shared" si="1"/>
        <v>0.66078084234066348</v>
      </c>
      <c r="V23" s="11">
        <f t="shared" si="0"/>
        <v>1.4011127531948186</v>
      </c>
      <c r="W23" s="11">
        <f t="shared" si="0"/>
        <v>0.92666790905702567</v>
      </c>
      <c r="X23" s="11">
        <f t="shared" si="0"/>
        <v>0.3280013909414935</v>
      </c>
      <c r="Y23" s="11">
        <f t="shared" si="0"/>
        <v>3.1120331950207469E-2</v>
      </c>
      <c r="Z23" s="11">
        <f t="shared" si="0"/>
        <v>0.42939814814814814</v>
      </c>
    </row>
    <row r="24" spans="1:26">
      <c r="A24" s="479">
        <v>21</v>
      </c>
      <c r="B24" s="479"/>
      <c r="C24" s="11">
        <v>13793</v>
      </c>
      <c r="D24" s="11">
        <v>15669</v>
      </c>
      <c r="E24" s="11">
        <v>19484</v>
      </c>
      <c r="F24" s="11">
        <v>3820</v>
      </c>
      <c r="G24" s="11">
        <v>23</v>
      </c>
      <c r="H24" s="11">
        <v>342</v>
      </c>
      <c r="J24" s="479">
        <v>21</v>
      </c>
      <c r="K24" s="479"/>
      <c r="L24" s="11">
        <v>21467</v>
      </c>
      <c r="M24" s="11">
        <v>11499</v>
      </c>
      <c r="N24" s="11">
        <v>21467</v>
      </c>
      <c r="O24" s="11">
        <v>11499</v>
      </c>
      <c r="P24" s="11">
        <v>742</v>
      </c>
      <c r="Q24" s="11">
        <v>869</v>
      </c>
      <c r="S24" s="479">
        <v>21</v>
      </c>
      <c r="T24" s="479"/>
      <c r="U24" s="11">
        <f t="shared" si="1"/>
        <v>0.64252107886523502</v>
      </c>
      <c r="V24" s="11">
        <f t="shared" si="0"/>
        <v>1.3626402295851814</v>
      </c>
      <c r="W24" s="11">
        <f t="shared" si="0"/>
        <v>0.90762565798667727</v>
      </c>
      <c r="X24" s="11">
        <f t="shared" si="0"/>
        <v>0.33220280024349941</v>
      </c>
      <c r="Y24" s="11">
        <f t="shared" si="0"/>
        <v>3.0997304582210242E-2</v>
      </c>
      <c r="Z24" s="11">
        <f t="shared" si="0"/>
        <v>0.39355581127733025</v>
      </c>
    </row>
    <row r="25" spans="1:26">
      <c r="A25" s="479">
        <v>22</v>
      </c>
      <c r="B25" s="479"/>
      <c r="C25" s="11">
        <v>10890</v>
      </c>
      <c r="D25" s="11">
        <v>16457</v>
      </c>
      <c r="E25" s="11">
        <v>16322</v>
      </c>
      <c r="F25" s="11">
        <v>3582</v>
      </c>
      <c r="G25" s="11">
        <v>31</v>
      </c>
      <c r="H25" s="11">
        <v>448</v>
      </c>
      <c r="J25" s="479">
        <v>22</v>
      </c>
      <c r="K25" s="479"/>
      <c r="L25" s="11">
        <v>21461</v>
      </c>
      <c r="M25" s="11">
        <v>11499</v>
      </c>
      <c r="N25" s="11">
        <v>21461</v>
      </c>
      <c r="O25" s="11">
        <v>11499</v>
      </c>
      <c r="P25" s="11">
        <v>852</v>
      </c>
      <c r="Q25" s="11">
        <v>871</v>
      </c>
      <c r="S25" s="479">
        <v>22</v>
      </c>
      <c r="T25" s="479"/>
      <c r="U25" s="11">
        <f t="shared" si="1"/>
        <v>0.50743208610968737</v>
      </c>
      <c r="V25" s="11">
        <f t="shared" si="0"/>
        <v>1.4311679276458822</v>
      </c>
      <c r="W25" s="11">
        <f t="shared" si="0"/>
        <v>0.76054237919947809</v>
      </c>
      <c r="X25" s="11">
        <f t="shared" si="0"/>
        <v>0.31150534829115573</v>
      </c>
      <c r="Y25" s="11">
        <f t="shared" si="0"/>
        <v>3.6384976525821594E-2</v>
      </c>
      <c r="Z25" s="11">
        <f t="shared" si="0"/>
        <v>0.51435132032146957</v>
      </c>
    </row>
    <row r="26" spans="1:26">
      <c r="A26" s="479">
        <v>23</v>
      </c>
      <c r="B26" s="479"/>
      <c r="C26" s="11">
        <v>13743</v>
      </c>
      <c r="D26" s="11">
        <v>17552</v>
      </c>
      <c r="E26" s="11">
        <v>20806</v>
      </c>
      <c r="F26" s="11">
        <v>3206</v>
      </c>
      <c r="G26" s="11">
        <v>22</v>
      </c>
      <c r="H26" s="11">
        <v>394</v>
      </c>
      <c r="J26" s="479">
        <v>23</v>
      </c>
      <c r="K26" s="479"/>
      <c r="L26" s="11">
        <v>21466</v>
      </c>
      <c r="M26" s="11">
        <v>11502</v>
      </c>
      <c r="N26" s="11">
        <v>21466</v>
      </c>
      <c r="O26" s="11">
        <v>11502</v>
      </c>
      <c r="P26" s="11">
        <v>851</v>
      </c>
      <c r="Q26" s="11">
        <v>867</v>
      </c>
      <c r="S26" s="479">
        <v>23</v>
      </c>
      <c r="T26" s="479"/>
      <c r="U26" s="11">
        <f t="shared" si="1"/>
        <v>0.64022174601695703</v>
      </c>
      <c r="V26" s="11">
        <f t="shared" si="0"/>
        <v>1.5259954790471222</v>
      </c>
      <c r="W26" s="11">
        <f t="shared" si="0"/>
        <v>0.96925370353116558</v>
      </c>
      <c r="X26" s="11">
        <f t="shared" si="0"/>
        <v>0.27873413319422707</v>
      </c>
      <c r="Y26" s="11">
        <f t="shared" si="0"/>
        <v>2.5851938895417155E-2</v>
      </c>
      <c r="Z26" s="11">
        <f t="shared" si="0"/>
        <v>0.4544405997693195</v>
      </c>
    </row>
    <row r="27" spans="1:26">
      <c r="A27" s="479">
        <v>24</v>
      </c>
      <c r="B27" s="479"/>
      <c r="C27" s="11">
        <v>14212</v>
      </c>
      <c r="D27" s="11">
        <v>17371</v>
      </c>
      <c r="E27" s="11">
        <v>21026</v>
      </c>
      <c r="F27" s="11">
        <v>3600</v>
      </c>
      <c r="G27" s="11">
        <v>107</v>
      </c>
      <c r="H27" s="11">
        <v>420</v>
      </c>
      <c r="J27" s="479">
        <v>24</v>
      </c>
      <c r="K27" s="479"/>
      <c r="L27" s="11">
        <v>21462</v>
      </c>
      <c r="M27" s="11">
        <v>11499</v>
      </c>
      <c r="N27" s="11">
        <v>21462</v>
      </c>
      <c r="O27" s="11">
        <v>11499</v>
      </c>
      <c r="P27" s="11">
        <v>852</v>
      </c>
      <c r="Q27" s="11">
        <v>864</v>
      </c>
      <c r="S27" s="479">
        <v>24</v>
      </c>
      <c r="T27" s="479"/>
      <c r="U27" s="11">
        <f t="shared" si="1"/>
        <v>0.66219364458112007</v>
      </c>
      <c r="V27" s="11">
        <f t="shared" si="0"/>
        <v>1.5106531002695887</v>
      </c>
      <c r="W27" s="11">
        <f t="shared" si="0"/>
        <v>0.97968502469480945</v>
      </c>
      <c r="X27" s="11">
        <f t="shared" si="0"/>
        <v>0.31307070180015656</v>
      </c>
      <c r="Y27" s="11">
        <f t="shared" si="0"/>
        <v>0.12558685446009391</v>
      </c>
      <c r="Z27" s="11">
        <f t="shared" si="0"/>
        <v>0.4861111111111111</v>
      </c>
    </row>
    <row r="28" spans="1:26">
      <c r="A28" s="479">
        <v>25</v>
      </c>
      <c r="B28" s="479"/>
      <c r="C28" s="11">
        <v>13763</v>
      </c>
      <c r="D28" s="11">
        <v>17333</v>
      </c>
      <c r="E28" s="11">
        <v>20272</v>
      </c>
      <c r="F28" s="11">
        <v>3812</v>
      </c>
      <c r="G28" s="11">
        <v>38</v>
      </c>
      <c r="H28" s="11">
        <v>513</v>
      </c>
      <c r="J28" s="479">
        <v>25</v>
      </c>
      <c r="K28" s="479"/>
      <c r="L28" s="11">
        <v>21466</v>
      </c>
      <c r="M28" s="11">
        <v>11502</v>
      </c>
      <c r="N28" s="11">
        <v>21466</v>
      </c>
      <c r="O28" s="11">
        <v>11502</v>
      </c>
      <c r="P28" s="11">
        <v>852</v>
      </c>
      <c r="Q28" s="11">
        <v>865</v>
      </c>
      <c r="S28" s="479">
        <v>25</v>
      </c>
      <c r="T28" s="479"/>
      <c r="U28" s="11">
        <f t="shared" si="1"/>
        <v>0.64115345197055806</v>
      </c>
      <c r="V28" s="11">
        <f t="shared" si="0"/>
        <v>1.5069553121196313</v>
      </c>
      <c r="W28" s="11">
        <f t="shared" si="0"/>
        <v>0.9443771545700177</v>
      </c>
      <c r="X28" s="11">
        <f t="shared" si="0"/>
        <v>0.33142062250043469</v>
      </c>
      <c r="Y28" s="11">
        <f t="shared" si="0"/>
        <v>4.4600938967136149E-2</v>
      </c>
      <c r="Z28" s="11">
        <f t="shared" si="0"/>
        <v>0.59306358381502888</v>
      </c>
    </row>
    <row r="29" spans="1:26">
      <c r="A29" s="479">
        <v>26</v>
      </c>
      <c r="B29" s="479"/>
      <c r="C29" s="11">
        <v>12240</v>
      </c>
      <c r="D29" s="11">
        <v>17054</v>
      </c>
      <c r="E29" s="11">
        <v>19438</v>
      </c>
      <c r="F29" s="11">
        <v>3809</v>
      </c>
      <c r="G29" s="11">
        <v>67</v>
      </c>
      <c r="H29" s="11">
        <v>519</v>
      </c>
      <c r="J29" s="479">
        <v>26</v>
      </c>
      <c r="K29" s="479"/>
      <c r="L29" s="11">
        <v>21462</v>
      </c>
      <c r="M29" s="11">
        <v>11502</v>
      </c>
      <c r="N29" s="11">
        <v>21462</v>
      </c>
      <c r="O29" s="11">
        <v>11502</v>
      </c>
      <c r="P29" s="11">
        <v>855</v>
      </c>
      <c r="Q29" s="11">
        <v>868</v>
      </c>
      <c r="S29" s="479">
        <v>26</v>
      </c>
      <c r="T29" s="479"/>
      <c r="U29" s="11">
        <f t="shared" si="1"/>
        <v>0.57031031590718484</v>
      </c>
      <c r="V29" s="11">
        <f t="shared" si="0"/>
        <v>1.4826986611024169</v>
      </c>
      <c r="W29" s="11">
        <f t="shared" si="0"/>
        <v>0.90569378436306025</v>
      </c>
      <c r="X29" s="11">
        <f t="shared" si="0"/>
        <v>0.33115979829594855</v>
      </c>
      <c r="Y29" s="11">
        <f t="shared" si="0"/>
        <v>7.8362573099415203E-2</v>
      </c>
      <c r="Z29" s="11">
        <f t="shared" si="0"/>
        <v>0.59792626728110598</v>
      </c>
    </row>
    <row r="30" spans="1:26">
      <c r="A30" s="479">
        <v>27</v>
      </c>
      <c r="B30" s="479"/>
      <c r="C30" s="11">
        <v>11821</v>
      </c>
      <c r="D30" s="11">
        <v>17545</v>
      </c>
      <c r="E30" s="11">
        <v>17139</v>
      </c>
      <c r="F30" s="11">
        <v>3850</v>
      </c>
      <c r="G30" s="11">
        <v>18</v>
      </c>
      <c r="H30" s="11">
        <v>540</v>
      </c>
      <c r="J30" s="479">
        <v>27</v>
      </c>
      <c r="K30" s="479"/>
      <c r="L30" s="11">
        <v>21464</v>
      </c>
      <c r="M30" s="11">
        <v>11497</v>
      </c>
      <c r="N30" s="11">
        <v>21464</v>
      </c>
      <c r="O30" s="11">
        <v>11497</v>
      </c>
      <c r="P30" s="11">
        <v>851</v>
      </c>
      <c r="Q30" s="11">
        <v>872</v>
      </c>
      <c r="S30" s="479">
        <v>27</v>
      </c>
      <c r="T30" s="479"/>
      <c r="U30" s="11">
        <f t="shared" si="1"/>
        <v>0.55073611628773755</v>
      </c>
      <c r="V30" s="11">
        <f t="shared" si="0"/>
        <v>1.5260502739845176</v>
      </c>
      <c r="W30" s="11">
        <f t="shared" si="0"/>
        <v>0.79849981364144618</v>
      </c>
      <c r="X30" s="11">
        <f t="shared" si="0"/>
        <v>0.33486996607810732</v>
      </c>
      <c r="Y30" s="11">
        <f t="shared" si="0"/>
        <v>2.1151586368977675E-2</v>
      </c>
      <c r="Z30" s="11">
        <f t="shared" si="0"/>
        <v>0.61926605504587151</v>
      </c>
    </row>
    <row r="31" spans="1:26">
      <c r="A31" s="479">
        <v>28</v>
      </c>
      <c r="B31" s="479"/>
      <c r="C31" s="11">
        <v>14804</v>
      </c>
      <c r="D31" s="11">
        <v>17536</v>
      </c>
      <c r="E31" s="11">
        <v>20809</v>
      </c>
      <c r="F31" s="11">
        <v>4328</v>
      </c>
      <c r="G31" s="11">
        <v>58</v>
      </c>
      <c r="H31" s="11">
        <v>445</v>
      </c>
      <c r="J31" s="479">
        <v>28</v>
      </c>
      <c r="K31" s="479"/>
      <c r="L31" s="11">
        <v>21465</v>
      </c>
      <c r="M31" s="11">
        <v>11502</v>
      </c>
      <c r="N31" s="11">
        <v>21465</v>
      </c>
      <c r="O31" s="11">
        <v>11502</v>
      </c>
      <c r="P31" s="11">
        <v>852</v>
      </c>
      <c r="Q31" s="11">
        <v>862</v>
      </c>
      <c r="S31" s="479">
        <v>28</v>
      </c>
      <c r="T31" s="479"/>
      <c r="U31" s="11">
        <f t="shared" si="1"/>
        <v>0.68968087584439786</v>
      </c>
      <c r="V31" s="11">
        <f t="shared" si="0"/>
        <v>1.524604416623196</v>
      </c>
      <c r="W31" s="11">
        <f t="shared" si="0"/>
        <v>0.96943862101094802</v>
      </c>
      <c r="X31" s="11">
        <f t="shared" si="0"/>
        <v>0.37628238567205702</v>
      </c>
      <c r="Y31" s="11">
        <f t="shared" si="0"/>
        <v>6.8075117370892016E-2</v>
      </c>
      <c r="Z31" s="11">
        <f t="shared" si="0"/>
        <v>0.51624129930394436</v>
      </c>
    </row>
    <row r="32" spans="1:26">
      <c r="A32" s="479">
        <v>29</v>
      </c>
      <c r="B32" s="479"/>
      <c r="C32" s="11">
        <v>14798</v>
      </c>
      <c r="D32" s="11">
        <v>18028</v>
      </c>
      <c r="E32" s="11">
        <v>22212</v>
      </c>
      <c r="F32" s="11">
        <v>4039</v>
      </c>
      <c r="G32" s="11">
        <v>19</v>
      </c>
      <c r="H32" s="11">
        <v>521</v>
      </c>
      <c r="J32" s="479">
        <v>29</v>
      </c>
      <c r="K32" s="479"/>
      <c r="L32" s="11">
        <v>21465</v>
      </c>
      <c r="M32" s="11">
        <v>11502</v>
      </c>
      <c r="N32" s="11">
        <v>21465</v>
      </c>
      <c r="O32" s="11">
        <v>11502</v>
      </c>
      <c r="P32" s="11">
        <v>858</v>
      </c>
      <c r="Q32" s="11">
        <v>880</v>
      </c>
      <c r="S32" s="479">
        <v>29</v>
      </c>
      <c r="T32" s="479"/>
      <c r="U32" s="11">
        <f t="shared" si="1"/>
        <v>0.68940135103657119</v>
      </c>
      <c r="V32" s="11">
        <f t="shared" si="0"/>
        <v>1.5673795861589288</v>
      </c>
      <c r="W32" s="11">
        <f t="shared" si="0"/>
        <v>1.0348008385744234</v>
      </c>
      <c r="X32" s="11">
        <f t="shared" si="0"/>
        <v>0.35115632063988872</v>
      </c>
      <c r="Y32" s="11">
        <f t="shared" si="0"/>
        <v>2.2144522144522144E-2</v>
      </c>
      <c r="Z32" s="11">
        <f t="shared" si="0"/>
        <v>0.59204545454545454</v>
      </c>
    </row>
    <row r="33" spans="1:26">
      <c r="A33" s="479">
        <v>30</v>
      </c>
      <c r="B33" s="479">
        <v>30</v>
      </c>
      <c r="C33" s="11">
        <v>15100</v>
      </c>
      <c r="D33" s="11">
        <v>17973</v>
      </c>
      <c r="E33" s="11">
        <v>22683</v>
      </c>
      <c r="F33" s="11">
        <v>4337</v>
      </c>
      <c r="G33" s="11">
        <v>80</v>
      </c>
      <c r="H33" s="11">
        <v>531</v>
      </c>
      <c r="J33" s="479">
        <v>30</v>
      </c>
      <c r="K33" s="479">
        <v>30</v>
      </c>
      <c r="L33" s="11">
        <v>21463</v>
      </c>
      <c r="M33" s="11">
        <v>11499</v>
      </c>
      <c r="N33" s="11">
        <v>21463</v>
      </c>
      <c r="O33" s="11">
        <v>11499</v>
      </c>
      <c r="P33" s="11">
        <v>846</v>
      </c>
      <c r="Q33" s="11">
        <v>857</v>
      </c>
      <c r="S33" s="479">
        <v>30</v>
      </c>
      <c r="T33" s="479">
        <v>30</v>
      </c>
      <c r="U33" s="11">
        <f t="shared" si="1"/>
        <v>0.70353631831524022</v>
      </c>
      <c r="V33" s="11">
        <f t="shared" si="0"/>
        <v>1.5630054787372816</v>
      </c>
      <c r="W33" s="11">
        <f t="shared" si="0"/>
        <v>1.0568420071751385</v>
      </c>
      <c r="X33" s="11">
        <f t="shared" si="0"/>
        <v>0.37716323158535525</v>
      </c>
      <c r="Y33" s="11">
        <f t="shared" si="0"/>
        <v>9.4562647754137114E-2</v>
      </c>
      <c r="Z33" s="11">
        <f t="shared" si="0"/>
        <v>0.61960326721120185</v>
      </c>
    </row>
    <row r="34" spans="1:26">
      <c r="A34" s="479">
        <v>31</v>
      </c>
      <c r="B34" s="479"/>
      <c r="C34" s="11">
        <v>15310</v>
      </c>
      <c r="D34" s="11">
        <v>18928</v>
      </c>
      <c r="E34" s="11">
        <v>22512</v>
      </c>
      <c r="F34" s="11">
        <v>4396</v>
      </c>
      <c r="G34" s="11">
        <v>60</v>
      </c>
      <c r="H34" s="11">
        <v>722</v>
      </c>
      <c r="J34" s="479">
        <v>31</v>
      </c>
      <c r="K34" s="479"/>
      <c r="L34" s="11">
        <v>21463</v>
      </c>
      <c r="M34" s="11">
        <v>11504</v>
      </c>
      <c r="N34" s="11">
        <v>21463</v>
      </c>
      <c r="O34" s="11">
        <v>11504</v>
      </c>
      <c r="P34" s="11">
        <v>853</v>
      </c>
      <c r="Q34" s="11">
        <v>871</v>
      </c>
      <c r="S34" s="479">
        <v>31</v>
      </c>
      <c r="T34" s="479"/>
      <c r="U34" s="11">
        <f t="shared" si="1"/>
        <v>0.71332059823882965</v>
      </c>
      <c r="V34" s="11">
        <f t="shared" si="0"/>
        <v>1.6453407510431155</v>
      </c>
      <c r="W34" s="11">
        <f t="shared" si="0"/>
        <v>1.0488748078087873</v>
      </c>
      <c r="X34" s="11">
        <f t="shared" si="0"/>
        <v>0.38212795549374129</v>
      </c>
      <c r="Y34" s="11">
        <f t="shared" si="0"/>
        <v>7.0339976553341149E-2</v>
      </c>
      <c r="Z34" s="11">
        <f t="shared" si="0"/>
        <v>0.82893226176808266</v>
      </c>
    </row>
    <row r="35" spans="1:26">
      <c r="A35" s="479">
        <v>32</v>
      </c>
      <c r="B35" s="479"/>
      <c r="C35" s="11">
        <v>15493</v>
      </c>
      <c r="D35" s="11">
        <v>18848</v>
      </c>
      <c r="E35" s="11">
        <v>23119</v>
      </c>
      <c r="F35" s="11">
        <v>4199</v>
      </c>
      <c r="G35" s="11">
        <v>164</v>
      </c>
      <c r="H35" s="11">
        <v>509</v>
      </c>
      <c r="J35" s="479">
        <v>32</v>
      </c>
      <c r="K35" s="479"/>
      <c r="L35" s="11">
        <v>21468</v>
      </c>
      <c r="M35" s="11">
        <v>11497</v>
      </c>
      <c r="N35" s="11">
        <v>21468</v>
      </c>
      <c r="O35" s="11">
        <v>11497</v>
      </c>
      <c r="P35" s="11">
        <v>853</v>
      </c>
      <c r="Q35" s="11">
        <v>864</v>
      </c>
      <c r="S35" s="479">
        <v>32</v>
      </c>
      <c r="T35" s="479"/>
      <c r="U35" s="11">
        <f t="shared" si="1"/>
        <v>0.72167877771566979</v>
      </c>
      <c r="V35" s="11">
        <f t="shared" si="0"/>
        <v>1.6393841871792643</v>
      </c>
      <c r="W35" s="11">
        <f t="shared" si="0"/>
        <v>1.0769051611701137</v>
      </c>
      <c r="X35" s="11">
        <f t="shared" si="0"/>
        <v>0.36522571105505786</v>
      </c>
      <c r="Y35" s="11">
        <f t="shared" si="0"/>
        <v>0.19226260257913247</v>
      </c>
      <c r="Z35" s="11">
        <f t="shared" si="0"/>
        <v>0.58912037037037035</v>
      </c>
    </row>
    <row r="36" spans="1:26">
      <c r="A36" s="479">
        <v>33</v>
      </c>
      <c r="B36" s="479"/>
      <c r="C36" s="11">
        <v>17185</v>
      </c>
      <c r="D36" s="11">
        <v>19080</v>
      </c>
      <c r="E36" s="11">
        <v>24173</v>
      </c>
      <c r="F36" s="11">
        <v>4162</v>
      </c>
      <c r="G36" s="11">
        <v>55</v>
      </c>
      <c r="H36" s="11">
        <v>635</v>
      </c>
      <c r="J36" s="479">
        <v>33</v>
      </c>
      <c r="K36" s="479"/>
      <c r="L36" s="11">
        <v>21460</v>
      </c>
      <c r="M36" s="11">
        <v>11500</v>
      </c>
      <c r="N36" s="11">
        <v>21460</v>
      </c>
      <c r="O36" s="11">
        <v>11500</v>
      </c>
      <c r="P36" s="11">
        <v>852</v>
      </c>
      <c r="Q36" s="11">
        <v>871</v>
      </c>
      <c r="S36" s="479">
        <v>33</v>
      </c>
      <c r="T36" s="479"/>
      <c r="U36" s="11">
        <f t="shared" si="1"/>
        <v>0.80079217148182669</v>
      </c>
      <c r="V36" s="11">
        <f t="shared" si="0"/>
        <v>1.6591304347826088</v>
      </c>
      <c r="W36" s="11">
        <f t="shared" si="0"/>
        <v>1.126421248835042</v>
      </c>
      <c r="X36" s="11">
        <f t="shared" si="0"/>
        <v>0.36191304347826087</v>
      </c>
      <c r="Y36" s="11">
        <f t="shared" si="0"/>
        <v>6.455399061032864E-2</v>
      </c>
      <c r="Z36" s="11">
        <f t="shared" si="0"/>
        <v>0.72904707233065447</v>
      </c>
    </row>
    <row r="37" spans="1:26">
      <c r="A37" s="479">
        <v>34</v>
      </c>
      <c r="B37" s="479"/>
      <c r="C37" s="11">
        <v>16100</v>
      </c>
      <c r="D37" s="11">
        <v>19985</v>
      </c>
      <c r="E37" s="11">
        <v>24176</v>
      </c>
      <c r="F37" s="11">
        <v>4412</v>
      </c>
      <c r="G37" s="11">
        <v>62</v>
      </c>
      <c r="H37" s="11">
        <v>574</v>
      </c>
      <c r="J37" s="479">
        <v>34</v>
      </c>
      <c r="K37" s="479"/>
      <c r="L37" s="11">
        <v>21466</v>
      </c>
      <c r="M37" s="11">
        <v>11501</v>
      </c>
      <c r="N37" s="11">
        <v>21466</v>
      </c>
      <c r="O37" s="11">
        <v>11501</v>
      </c>
      <c r="P37" s="11">
        <v>944</v>
      </c>
      <c r="Q37" s="11">
        <v>864</v>
      </c>
      <c r="S37" s="479">
        <v>34</v>
      </c>
      <c r="T37" s="479"/>
      <c r="U37" s="11">
        <f t="shared" si="1"/>
        <v>0.75002329264884005</v>
      </c>
      <c r="V37" s="11">
        <f t="shared" si="0"/>
        <v>1.7376749847839319</v>
      </c>
      <c r="W37" s="11">
        <f t="shared" si="0"/>
        <v>1.1262461567129414</v>
      </c>
      <c r="X37" s="11">
        <f t="shared" si="0"/>
        <v>0.38361881575515172</v>
      </c>
      <c r="Y37" s="11">
        <f t="shared" si="0"/>
        <v>6.5677966101694921E-2</v>
      </c>
      <c r="Z37" s="11">
        <f t="shared" si="0"/>
        <v>0.66435185185185186</v>
      </c>
    </row>
    <row r="38" spans="1:26">
      <c r="A38" s="479">
        <v>35</v>
      </c>
      <c r="B38" s="479"/>
      <c r="C38" s="11">
        <v>16999</v>
      </c>
      <c r="D38" s="11">
        <v>20147</v>
      </c>
      <c r="E38" s="11">
        <v>22564</v>
      </c>
      <c r="F38" s="11">
        <v>4703</v>
      </c>
      <c r="G38" s="11">
        <v>44</v>
      </c>
      <c r="H38" s="11">
        <v>561</v>
      </c>
      <c r="J38" s="479">
        <v>35</v>
      </c>
      <c r="K38" s="479"/>
      <c r="L38" s="11">
        <v>21465</v>
      </c>
      <c r="M38" s="11">
        <v>11498</v>
      </c>
      <c r="N38" s="11">
        <v>21465</v>
      </c>
      <c r="O38" s="11">
        <v>11498</v>
      </c>
      <c r="P38" s="11">
        <v>761</v>
      </c>
      <c r="Q38" s="11">
        <v>865</v>
      </c>
      <c r="S38" s="479">
        <v>35</v>
      </c>
      <c r="T38" s="479"/>
      <c r="U38" s="11">
        <f t="shared" si="1"/>
        <v>0.79194036804099699</v>
      </c>
      <c r="V38" s="11">
        <f t="shared" si="0"/>
        <v>1.7522177770046965</v>
      </c>
      <c r="W38" s="11">
        <f t="shared" si="0"/>
        <v>1.0511996273002562</v>
      </c>
      <c r="X38" s="11">
        <f t="shared" si="0"/>
        <v>0.40902765698382326</v>
      </c>
      <c r="Y38" s="11">
        <f t="shared" si="0"/>
        <v>5.7818659658344283E-2</v>
      </c>
      <c r="Z38" s="11">
        <f t="shared" si="0"/>
        <v>0.64855491329479764</v>
      </c>
    </row>
    <row r="39" spans="1:26">
      <c r="A39" s="479">
        <v>36</v>
      </c>
      <c r="B39" s="479"/>
      <c r="C39" s="11">
        <v>17522</v>
      </c>
      <c r="D39" s="11">
        <v>19911</v>
      </c>
      <c r="E39" s="11">
        <v>24771</v>
      </c>
      <c r="F39" s="11">
        <v>4285</v>
      </c>
      <c r="G39" s="11">
        <v>30</v>
      </c>
      <c r="H39" s="11">
        <v>678</v>
      </c>
      <c r="J39" s="479">
        <v>36</v>
      </c>
      <c r="K39" s="479"/>
      <c r="L39" s="11">
        <v>21462</v>
      </c>
      <c r="M39" s="11">
        <v>11500</v>
      </c>
      <c r="N39" s="11">
        <v>21462</v>
      </c>
      <c r="O39" s="11">
        <v>11500</v>
      </c>
      <c r="P39" s="11">
        <v>850</v>
      </c>
      <c r="Q39" s="11">
        <v>868</v>
      </c>
      <c r="S39" s="479">
        <v>36</v>
      </c>
      <c r="T39" s="479"/>
      <c r="U39" s="11">
        <f t="shared" si="1"/>
        <v>0.8164197185723604</v>
      </c>
      <c r="V39" s="11">
        <f t="shared" si="0"/>
        <v>1.7313913043478262</v>
      </c>
      <c r="W39" s="11">
        <f t="shared" si="0"/>
        <v>1.1541794800111826</v>
      </c>
      <c r="X39" s="11">
        <f t="shared" si="0"/>
        <v>0.37260869565217392</v>
      </c>
      <c r="Y39" s="11">
        <f t="shared" si="0"/>
        <v>3.5294117647058823E-2</v>
      </c>
      <c r="Z39" s="11">
        <f t="shared" si="0"/>
        <v>0.78110599078341014</v>
      </c>
    </row>
    <row r="40" spans="1:26">
      <c r="A40" s="479">
        <v>37</v>
      </c>
      <c r="B40" s="479"/>
      <c r="C40" s="11">
        <v>17648</v>
      </c>
      <c r="D40" s="11">
        <v>19689</v>
      </c>
      <c r="E40" s="11">
        <v>25010</v>
      </c>
      <c r="F40" s="11">
        <v>4658</v>
      </c>
      <c r="G40" s="11">
        <v>51</v>
      </c>
      <c r="H40" s="11">
        <v>562</v>
      </c>
      <c r="J40" s="479">
        <v>37</v>
      </c>
      <c r="K40" s="479"/>
      <c r="L40" s="11">
        <v>21465</v>
      </c>
      <c r="M40" s="11">
        <v>11501</v>
      </c>
      <c r="N40" s="11">
        <v>21465</v>
      </c>
      <c r="O40" s="11">
        <v>11501</v>
      </c>
      <c r="P40" s="11">
        <v>850</v>
      </c>
      <c r="Q40" s="11">
        <v>872</v>
      </c>
      <c r="S40" s="479">
        <v>37</v>
      </c>
      <c r="T40" s="479"/>
      <c r="U40" s="11">
        <f t="shared" si="1"/>
        <v>0.82217563475425115</v>
      </c>
      <c r="V40" s="11">
        <f t="shared" si="0"/>
        <v>1.7119380923397964</v>
      </c>
      <c r="W40" s="11">
        <f t="shared" si="0"/>
        <v>1.1651525739576054</v>
      </c>
      <c r="X40" s="11">
        <f t="shared" si="0"/>
        <v>0.40500826015129121</v>
      </c>
      <c r="Y40" s="11">
        <f t="shared" si="0"/>
        <v>0.06</v>
      </c>
      <c r="Z40" s="11">
        <f t="shared" si="0"/>
        <v>0.64449541284403666</v>
      </c>
    </row>
    <row r="41" spans="1:26">
      <c r="A41" s="479">
        <v>38</v>
      </c>
      <c r="B41" s="479"/>
      <c r="C41" s="11">
        <v>17004</v>
      </c>
      <c r="D41" s="11">
        <v>20150</v>
      </c>
      <c r="E41" s="11">
        <v>25942</v>
      </c>
      <c r="F41" s="11">
        <v>4702</v>
      </c>
      <c r="G41" s="11">
        <v>45</v>
      </c>
      <c r="H41" s="11">
        <v>514</v>
      </c>
      <c r="J41" s="479">
        <v>38</v>
      </c>
      <c r="K41" s="479"/>
      <c r="L41" s="11">
        <v>21464</v>
      </c>
      <c r="M41" s="11">
        <v>11500</v>
      </c>
      <c r="N41" s="11">
        <v>21464</v>
      </c>
      <c r="O41" s="11">
        <v>11500</v>
      </c>
      <c r="P41" s="11">
        <v>857</v>
      </c>
      <c r="Q41" s="11">
        <v>862</v>
      </c>
      <c r="S41" s="479">
        <v>38</v>
      </c>
      <c r="T41" s="479"/>
      <c r="U41" s="11">
        <f t="shared" si="1"/>
        <v>0.79221021244875145</v>
      </c>
      <c r="V41" s="11">
        <f t="shared" si="0"/>
        <v>1.7521739130434784</v>
      </c>
      <c r="W41" s="11">
        <f t="shared" si="0"/>
        <v>1.2086284010436079</v>
      </c>
      <c r="X41" s="11">
        <f t="shared" si="0"/>
        <v>0.40886956521739132</v>
      </c>
      <c r="Y41" s="11">
        <f t="shared" si="0"/>
        <v>5.2508751458576426E-2</v>
      </c>
      <c r="Z41" s="11">
        <f t="shared" si="0"/>
        <v>0.59628770301624134</v>
      </c>
    </row>
    <row r="42" spans="1:26">
      <c r="A42" s="479">
        <v>39</v>
      </c>
      <c r="B42" s="479"/>
      <c r="C42" s="11">
        <v>17866</v>
      </c>
      <c r="D42" s="11">
        <v>20877</v>
      </c>
      <c r="E42" s="11">
        <v>26536</v>
      </c>
      <c r="F42" s="11">
        <v>4829</v>
      </c>
      <c r="G42" s="11">
        <v>59</v>
      </c>
      <c r="H42" s="11">
        <v>552</v>
      </c>
      <c r="J42" s="479">
        <v>39</v>
      </c>
      <c r="K42" s="479"/>
      <c r="L42" s="11">
        <v>21466</v>
      </c>
      <c r="M42" s="11">
        <v>11504</v>
      </c>
      <c r="N42" s="11">
        <v>21466</v>
      </c>
      <c r="O42" s="11">
        <v>11504</v>
      </c>
      <c r="P42" s="11">
        <v>850</v>
      </c>
      <c r="Q42" s="11">
        <v>866</v>
      </c>
      <c r="S42" s="479">
        <v>39</v>
      </c>
      <c r="T42" s="479"/>
      <c r="U42" s="11">
        <f t="shared" si="1"/>
        <v>0.83229292835181212</v>
      </c>
      <c r="V42" s="11">
        <f t="shared" si="0"/>
        <v>1.814760083449235</v>
      </c>
      <c r="W42" s="11">
        <f t="shared" si="0"/>
        <v>1.2361874592378645</v>
      </c>
      <c r="X42" s="11">
        <f t="shared" si="0"/>
        <v>0.41976703755215578</v>
      </c>
      <c r="Y42" s="11">
        <f t="shared" si="0"/>
        <v>6.9411764705882353E-2</v>
      </c>
      <c r="Z42" s="11">
        <f t="shared" si="0"/>
        <v>0.6374133949191686</v>
      </c>
    </row>
    <row r="43" spans="1:26">
      <c r="A43" s="479">
        <v>40</v>
      </c>
      <c r="B43" s="479">
        <v>40</v>
      </c>
      <c r="C43" s="11">
        <v>16687</v>
      </c>
      <c r="D43" s="11">
        <v>19985</v>
      </c>
      <c r="E43" s="11">
        <v>25409</v>
      </c>
      <c r="F43" s="11">
        <v>4762</v>
      </c>
      <c r="G43" s="11">
        <v>113</v>
      </c>
      <c r="H43" s="11">
        <v>656</v>
      </c>
      <c r="J43" s="479">
        <v>40</v>
      </c>
      <c r="K43" s="479">
        <v>40</v>
      </c>
      <c r="L43" s="11">
        <v>21461</v>
      </c>
      <c r="M43" s="11">
        <v>11500</v>
      </c>
      <c r="N43" s="11">
        <v>21461</v>
      </c>
      <c r="O43" s="11">
        <v>11500</v>
      </c>
      <c r="P43" s="11">
        <v>852</v>
      </c>
      <c r="Q43" s="11">
        <v>867</v>
      </c>
      <c r="S43" s="479">
        <v>40</v>
      </c>
      <c r="T43" s="479">
        <v>40</v>
      </c>
      <c r="U43" s="11">
        <f t="shared" si="1"/>
        <v>0.77754997437211681</v>
      </c>
      <c r="V43" s="11">
        <f t="shared" si="0"/>
        <v>1.7378260869565216</v>
      </c>
      <c r="W43" s="11">
        <f t="shared" si="0"/>
        <v>1.1839616047714459</v>
      </c>
      <c r="X43" s="11">
        <f t="shared" si="0"/>
        <v>0.41408695652173916</v>
      </c>
      <c r="Y43" s="11">
        <f t="shared" si="0"/>
        <v>0.13262910798122066</v>
      </c>
      <c r="Z43" s="11">
        <f t="shared" si="0"/>
        <v>0.75663206459054211</v>
      </c>
    </row>
    <row r="44" spans="1:26">
      <c r="A44" s="479">
        <v>41</v>
      </c>
      <c r="B44" s="479"/>
      <c r="C44" s="11">
        <v>17695</v>
      </c>
      <c r="D44" s="11">
        <v>21382</v>
      </c>
      <c r="E44" s="11">
        <v>26625</v>
      </c>
      <c r="F44" s="11">
        <v>5140</v>
      </c>
      <c r="G44" s="11">
        <v>124</v>
      </c>
      <c r="H44" s="11">
        <v>677</v>
      </c>
      <c r="J44" s="479">
        <v>41</v>
      </c>
      <c r="K44" s="479"/>
      <c r="L44" s="11">
        <v>21466</v>
      </c>
      <c r="M44" s="11">
        <v>11501</v>
      </c>
      <c r="N44" s="11">
        <v>21466</v>
      </c>
      <c r="O44" s="11">
        <v>11501</v>
      </c>
      <c r="P44" s="11">
        <v>853</v>
      </c>
      <c r="Q44" s="11">
        <v>869</v>
      </c>
      <c r="S44" s="479">
        <v>41</v>
      </c>
      <c r="T44" s="479"/>
      <c r="U44" s="11">
        <f t="shared" si="1"/>
        <v>0.82432684244852328</v>
      </c>
      <c r="V44" s="11">
        <f t="shared" si="0"/>
        <v>1.8591426832449351</v>
      </c>
      <c r="W44" s="11">
        <f t="shared" si="0"/>
        <v>1.2403335507313891</v>
      </c>
      <c r="X44" s="11">
        <f t="shared" si="0"/>
        <v>0.44691765933397098</v>
      </c>
      <c r="Y44" s="11">
        <f t="shared" si="0"/>
        <v>0.14536928487690504</v>
      </c>
      <c r="Z44" s="11">
        <f t="shared" si="0"/>
        <v>0.77905638665132337</v>
      </c>
    </row>
    <row r="45" spans="1:26">
      <c r="A45" s="479">
        <v>42</v>
      </c>
      <c r="B45" s="479"/>
      <c r="C45" s="11">
        <v>17511</v>
      </c>
      <c r="D45" s="11">
        <v>21819</v>
      </c>
      <c r="E45" s="11">
        <v>24796</v>
      </c>
      <c r="F45" s="11">
        <v>4784</v>
      </c>
      <c r="G45" s="11">
        <v>89</v>
      </c>
      <c r="H45" s="11">
        <v>624</v>
      </c>
      <c r="J45" s="479">
        <v>42</v>
      </c>
      <c r="K45" s="479"/>
      <c r="L45" s="11">
        <v>21461</v>
      </c>
      <c r="M45" s="11">
        <v>11502</v>
      </c>
      <c r="N45" s="11">
        <v>21461</v>
      </c>
      <c r="O45" s="11">
        <v>11502</v>
      </c>
      <c r="P45" s="11">
        <v>861</v>
      </c>
      <c r="Q45" s="11">
        <v>866</v>
      </c>
      <c r="S45" s="479">
        <v>42</v>
      </c>
      <c r="T45" s="479"/>
      <c r="U45" s="11">
        <f t="shared" si="1"/>
        <v>0.81594520292623829</v>
      </c>
      <c r="V45" s="11">
        <f t="shared" si="0"/>
        <v>1.8969744392279604</v>
      </c>
      <c r="W45" s="11">
        <f t="shared" si="0"/>
        <v>1.1553981641116444</v>
      </c>
      <c r="X45" s="11">
        <f t="shared" si="0"/>
        <v>0.41592766475395582</v>
      </c>
      <c r="Y45" s="11">
        <f t="shared" si="0"/>
        <v>0.10336817653890824</v>
      </c>
      <c r="Z45" s="11">
        <f t="shared" si="0"/>
        <v>0.72055427251732107</v>
      </c>
    </row>
    <row r="46" spans="1:26">
      <c r="A46" s="479">
        <v>43</v>
      </c>
      <c r="B46" s="479"/>
      <c r="C46" s="11">
        <v>19060</v>
      </c>
      <c r="D46" s="11">
        <v>22233</v>
      </c>
      <c r="E46" s="11">
        <v>26393</v>
      </c>
      <c r="F46" s="11">
        <v>4998</v>
      </c>
      <c r="G46" s="11">
        <v>75</v>
      </c>
      <c r="H46" s="11">
        <v>719</v>
      </c>
      <c r="J46" s="479">
        <v>43</v>
      </c>
      <c r="K46" s="479"/>
      <c r="L46" s="11">
        <v>21466</v>
      </c>
      <c r="M46" s="11">
        <v>11498</v>
      </c>
      <c r="N46" s="11">
        <v>21466</v>
      </c>
      <c r="O46" s="11">
        <v>11498</v>
      </c>
      <c r="P46" s="11">
        <v>841</v>
      </c>
      <c r="Q46" s="11">
        <v>870</v>
      </c>
      <c r="S46" s="479">
        <v>43</v>
      </c>
      <c r="T46" s="479"/>
      <c r="U46" s="11">
        <f t="shared" si="1"/>
        <v>0.88791577378179443</v>
      </c>
      <c r="V46" s="11">
        <f t="shared" si="0"/>
        <v>1.933640633153592</v>
      </c>
      <c r="W46" s="11">
        <f t="shared" si="0"/>
        <v>1.2295257616696171</v>
      </c>
      <c r="X46" s="11">
        <f t="shared" si="0"/>
        <v>0.43468429292050792</v>
      </c>
      <c r="Y46" s="11">
        <f t="shared" si="0"/>
        <v>8.9179548156956001E-2</v>
      </c>
      <c r="Z46" s="11">
        <f t="shared" si="0"/>
        <v>0.82643678160919543</v>
      </c>
    </row>
    <row r="47" spans="1:26">
      <c r="A47" s="479">
        <v>44</v>
      </c>
      <c r="B47" s="479"/>
      <c r="C47" s="11">
        <v>18749</v>
      </c>
      <c r="D47" s="11">
        <v>22459</v>
      </c>
      <c r="E47" s="11">
        <v>27772</v>
      </c>
      <c r="F47" s="11">
        <v>5269</v>
      </c>
      <c r="G47" s="11">
        <v>87</v>
      </c>
      <c r="H47" s="11">
        <v>957</v>
      </c>
      <c r="J47" s="479">
        <v>44</v>
      </c>
      <c r="K47" s="479"/>
      <c r="L47" s="11">
        <v>21462</v>
      </c>
      <c r="M47" s="11">
        <v>11497</v>
      </c>
      <c r="N47" s="11">
        <v>21462</v>
      </c>
      <c r="O47" s="11">
        <v>11497</v>
      </c>
      <c r="P47" s="11">
        <v>854</v>
      </c>
      <c r="Q47" s="11">
        <v>865</v>
      </c>
      <c r="S47" s="479">
        <v>44</v>
      </c>
      <c r="T47" s="479"/>
      <c r="U47" s="11">
        <f t="shared" si="1"/>
        <v>0.87359053210325222</v>
      </c>
      <c r="V47" s="11">
        <f t="shared" si="0"/>
        <v>1.9534661215969382</v>
      </c>
      <c r="W47" s="11">
        <f t="shared" si="0"/>
        <v>1.29400801416457</v>
      </c>
      <c r="X47" s="11">
        <f t="shared" si="0"/>
        <v>0.45829346786118119</v>
      </c>
      <c r="Y47" s="11">
        <f t="shared" si="0"/>
        <v>0.10187353629976581</v>
      </c>
      <c r="Z47" s="11">
        <f t="shared" si="0"/>
        <v>1.1063583815028901</v>
      </c>
    </row>
    <row r="48" spans="1:26">
      <c r="A48" s="479">
        <v>45</v>
      </c>
      <c r="B48" s="479"/>
      <c r="C48" s="11">
        <v>18764</v>
      </c>
      <c r="D48" s="11">
        <v>22126</v>
      </c>
      <c r="E48" s="11">
        <v>27219</v>
      </c>
      <c r="F48" s="11">
        <v>4676</v>
      </c>
      <c r="G48" s="11">
        <v>77</v>
      </c>
      <c r="H48" s="11">
        <v>743</v>
      </c>
      <c r="J48" s="479">
        <v>45</v>
      </c>
      <c r="K48" s="479"/>
      <c r="L48" s="11">
        <v>21464</v>
      </c>
      <c r="M48" s="11">
        <v>11500</v>
      </c>
      <c r="N48" s="11">
        <v>21464</v>
      </c>
      <c r="O48" s="11">
        <v>11500</v>
      </c>
      <c r="P48" s="11">
        <v>852</v>
      </c>
      <c r="Q48" s="11">
        <v>872</v>
      </c>
      <c r="S48" s="479">
        <v>45</v>
      </c>
      <c r="T48" s="479"/>
      <c r="U48" s="11">
        <f t="shared" si="1"/>
        <v>0.87420797614610513</v>
      </c>
      <c r="V48" s="11">
        <f t="shared" si="0"/>
        <v>1.9239999999999999</v>
      </c>
      <c r="W48" s="11">
        <f t="shared" si="0"/>
        <v>1.2681233693626537</v>
      </c>
      <c r="X48" s="11">
        <f t="shared" si="0"/>
        <v>0.40660869565217389</v>
      </c>
      <c r="Y48" s="11">
        <f t="shared" si="0"/>
        <v>9.0375586854460094E-2</v>
      </c>
      <c r="Z48" s="11">
        <f t="shared" si="0"/>
        <v>0.85206422018348627</v>
      </c>
    </row>
    <row r="49" spans="1:26">
      <c r="A49" s="479">
        <v>46</v>
      </c>
      <c r="B49" s="479"/>
      <c r="C49" s="11">
        <v>19566</v>
      </c>
      <c r="D49" s="11">
        <v>23534</v>
      </c>
      <c r="E49" s="11">
        <v>28636</v>
      </c>
      <c r="F49" s="11">
        <v>5703</v>
      </c>
      <c r="G49" s="11">
        <v>89</v>
      </c>
      <c r="H49" s="11">
        <v>843</v>
      </c>
      <c r="J49" s="479">
        <v>46</v>
      </c>
      <c r="K49" s="479"/>
      <c r="L49" s="11">
        <v>21467</v>
      </c>
      <c r="M49" s="11">
        <v>11504</v>
      </c>
      <c r="N49" s="11">
        <v>21467</v>
      </c>
      <c r="O49" s="11">
        <v>11504</v>
      </c>
      <c r="P49" s="11">
        <v>851</v>
      </c>
      <c r="Q49" s="11">
        <v>863</v>
      </c>
      <c r="S49" s="479">
        <v>46</v>
      </c>
      <c r="T49" s="479"/>
      <c r="U49" s="11">
        <f t="shared" si="1"/>
        <v>0.91144547444915447</v>
      </c>
      <c r="V49" s="11">
        <f t="shared" si="0"/>
        <v>2.0457232267037551</v>
      </c>
      <c r="W49" s="11">
        <f t="shared" si="0"/>
        <v>1.3339544417012159</v>
      </c>
      <c r="X49" s="11">
        <f t="shared" si="0"/>
        <v>0.49574061196105701</v>
      </c>
      <c r="Y49" s="11">
        <f t="shared" si="0"/>
        <v>0.1045828437132785</v>
      </c>
      <c r="Z49" s="11">
        <f t="shared" si="0"/>
        <v>0.97682502896871382</v>
      </c>
    </row>
    <row r="50" spans="1:26">
      <c r="A50" s="479">
        <v>47</v>
      </c>
      <c r="B50" s="479"/>
      <c r="C50" s="11">
        <v>19268</v>
      </c>
      <c r="D50" s="11">
        <v>23905</v>
      </c>
      <c r="E50" s="11">
        <v>27017</v>
      </c>
      <c r="F50" s="11">
        <v>6249</v>
      </c>
      <c r="G50" s="11">
        <v>88</v>
      </c>
      <c r="H50" s="11">
        <v>774</v>
      </c>
      <c r="J50" s="479">
        <v>47</v>
      </c>
      <c r="K50" s="479"/>
      <c r="L50" s="11">
        <v>21461</v>
      </c>
      <c r="M50" s="11">
        <v>11497</v>
      </c>
      <c r="N50" s="11">
        <v>21461</v>
      </c>
      <c r="O50" s="11">
        <v>11497</v>
      </c>
      <c r="P50" s="11">
        <v>855</v>
      </c>
      <c r="Q50" s="11">
        <v>867</v>
      </c>
      <c r="S50" s="479">
        <v>47</v>
      </c>
      <c r="T50" s="479"/>
      <c r="U50" s="11">
        <f t="shared" si="1"/>
        <v>0.89781464051069382</v>
      </c>
      <c r="V50" s="11">
        <f t="shared" si="0"/>
        <v>2.0792380621031574</v>
      </c>
      <c r="W50" s="11">
        <f t="shared" si="0"/>
        <v>1.2588882158333721</v>
      </c>
      <c r="X50" s="11">
        <f t="shared" si="0"/>
        <v>0.54353309559015395</v>
      </c>
      <c r="Y50" s="11">
        <f t="shared" si="0"/>
        <v>0.10292397660818714</v>
      </c>
      <c r="Z50" s="11">
        <f t="shared" si="0"/>
        <v>0.89273356401384085</v>
      </c>
    </row>
    <row r="51" spans="1:26">
      <c r="A51" s="479">
        <v>48</v>
      </c>
      <c r="B51" s="479"/>
      <c r="C51" s="11">
        <v>20157</v>
      </c>
      <c r="D51" s="11">
        <v>24579</v>
      </c>
      <c r="E51" s="11">
        <v>29039</v>
      </c>
      <c r="F51" s="11">
        <v>5707</v>
      </c>
      <c r="G51" s="11">
        <v>115</v>
      </c>
      <c r="H51" s="11">
        <v>862</v>
      </c>
      <c r="J51" s="479">
        <v>48</v>
      </c>
      <c r="K51" s="479"/>
      <c r="L51" s="11">
        <v>21469</v>
      </c>
      <c r="M51" s="11">
        <v>11500</v>
      </c>
      <c r="N51" s="11">
        <v>21469</v>
      </c>
      <c r="O51" s="11">
        <v>11500</v>
      </c>
      <c r="P51" s="11">
        <v>854</v>
      </c>
      <c r="Q51" s="11">
        <v>867</v>
      </c>
      <c r="S51" s="479">
        <v>48</v>
      </c>
      <c r="T51" s="479"/>
      <c r="U51" s="11">
        <f t="shared" si="1"/>
        <v>0.93888863011784429</v>
      </c>
      <c r="V51" s="11">
        <f t="shared" si="0"/>
        <v>2.1373043478260869</v>
      </c>
      <c r="W51" s="11">
        <f t="shared" si="0"/>
        <v>1.3526014253109133</v>
      </c>
      <c r="X51" s="11">
        <f t="shared" si="0"/>
        <v>0.49626086956521737</v>
      </c>
      <c r="Y51" s="11">
        <f t="shared" si="0"/>
        <v>0.13466042154566746</v>
      </c>
      <c r="Z51" s="11">
        <f t="shared" si="0"/>
        <v>0.99423298731257204</v>
      </c>
    </row>
    <row r="52" spans="1:26">
      <c r="A52" s="479">
        <v>49</v>
      </c>
      <c r="B52" s="479"/>
      <c r="C52" s="11">
        <v>20876</v>
      </c>
      <c r="D52" s="11">
        <v>24715</v>
      </c>
      <c r="E52" s="11">
        <v>29518</v>
      </c>
      <c r="F52" s="11">
        <v>5804</v>
      </c>
      <c r="G52" s="11">
        <v>190</v>
      </c>
      <c r="H52" s="11">
        <v>973</v>
      </c>
      <c r="J52" s="479">
        <v>49</v>
      </c>
      <c r="K52" s="479"/>
      <c r="L52" s="11">
        <v>21461</v>
      </c>
      <c r="M52" s="11">
        <v>11503</v>
      </c>
      <c r="N52" s="11">
        <v>21461</v>
      </c>
      <c r="O52" s="11">
        <v>11503</v>
      </c>
      <c r="P52" s="11">
        <v>845</v>
      </c>
      <c r="Q52" s="11">
        <v>867</v>
      </c>
      <c r="S52" s="479">
        <v>49</v>
      </c>
      <c r="T52" s="479"/>
      <c r="U52" s="11">
        <f t="shared" si="1"/>
        <v>0.97274125157262015</v>
      </c>
      <c r="V52" s="11">
        <f t="shared" si="0"/>
        <v>2.1485699382769714</v>
      </c>
      <c r="W52" s="11">
        <f t="shared" si="0"/>
        <v>1.3754251898793159</v>
      </c>
      <c r="X52" s="11">
        <f t="shared" si="0"/>
        <v>0.50456402677562373</v>
      </c>
      <c r="Y52" s="11">
        <f t="shared" si="0"/>
        <v>0.22485207100591717</v>
      </c>
      <c r="Z52" s="11">
        <f t="shared" si="0"/>
        <v>1.1222606689734718</v>
      </c>
    </row>
    <row r="53" spans="1:26">
      <c r="A53" s="479">
        <v>50</v>
      </c>
      <c r="B53" s="479">
        <v>50</v>
      </c>
      <c r="C53" s="11">
        <v>21153</v>
      </c>
      <c r="D53" s="11">
        <v>24417</v>
      </c>
      <c r="E53" s="11">
        <v>30506</v>
      </c>
      <c r="F53" s="11">
        <v>5161</v>
      </c>
      <c r="G53" s="11">
        <v>161</v>
      </c>
      <c r="H53" s="11">
        <v>977</v>
      </c>
      <c r="J53" s="479">
        <v>50</v>
      </c>
      <c r="K53" s="479">
        <v>50</v>
      </c>
      <c r="L53" s="11">
        <v>21463</v>
      </c>
      <c r="M53" s="11">
        <v>11498</v>
      </c>
      <c r="N53" s="11">
        <v>21463</v>
      </c>
      <c r="O53" s="11">
        <v>11498</v>
      </c>
      <c r="P53" s="11">
        <v>857</v>
      </c>
      <c r="Q53" s="11">
        <v>867</v>
      </c>
      <c r="S53" s="479">
        <v>50</v>
      </c>
      <c r="T53" s="479">
        <v>50</v>
      </c>
      <c r="U53" s="11">
        <f t="shared" si="1"/>
        <v>0.98555653916041563</v>
      </c>
      <c r="V53" s="11">
        <f t="shared" si="0"/>
        <v>2.1235867107323014</v>
      </c>
      <c r="W53" s="11">
        <f t="shared" si="0"/>
        <v>1.4213297302334249</v>
      </c>
      <c r="X53" s="11">
        <f t="shared" si="0"/>
        <v>0.44886067142111674</v>
      </c>
      <c r="Y53" s="11">
        <f t="shared" si="0"/>
        <v>0.18786464410735124</v>
      </c>
      <c r="Z53" s="11">
        <f t="shared" si="0"/>
        <v>1.1268742791234141</v>
      </c>
    </row>
    <row r="54" spans="1:26">
      <c r="A54" s="479">
        <v>51</v>
      </c>
      <c r="B54" s="479"/>
      <c r="C54" s="11">
        <v>21088</v>
      </c>
      <c r="D54" s="11">
        <v>24019</v>
      </c>
      <c r="E54" s="11">
        <v>30889</v>
      </c>
      <c r="F54" s="11">
        <v>5347</v>
      </c>
      <c r="G54" s="11">
        <v>81</v>
      </c>
      <c r="H54" s="11">
        <v>1199</v>
      </c>
      <c r="J54" s="479">
        <v>51</v>
      </c>
      <c r="K54" s="479"/>
      <c r="L54" s="11">
        <v>21464</v>
      </c>
      <c r="M54" s="11">
        <v>11500</v>
      </c>
      <c r="N54" s="11">
        <v>21464</v>
      </c>
      <c r="O54" s="11">
        <v>11500</v>
      </c>
      <c r="P54" s="11">
        <v>849</v>
      </c>
      <c r="Q54" s="11">
        <v>868</v>
      </c>
      <c r="S54" s="479">
        <v>51</v>
      </c>
      <c r="T54" s="479"/>
      <c r="U54" s="11">
        <f t="shared" si="1"/>
        <v>0.98248229593738357</v>
      </c>
      <c r="V54" s="11">
        <f t="shared" si="0"/>
        <v>2.0886086956521739</v>
      </c>
      <c r="W54" s="11">
        <f t="shared" si="0"/>
        <v>1.439107342527022</v>
      </c>
      <c r="X54" s="11">
        <f t="shared" si="0"/>
        <v>0.46495652173913044</v>
      </c>
      <c r="Y54" s="11">
        <f t="shared" si="0"/>
        <v>9.5406360424028266E-2</v>
      </c>
      <c r="Z54" s="11">
        <f t="shared" si="0"/>
        <v>1.381336405529954</v>
      </c>
    </row>
    <row r="55" spans="1:26">
      <c r="A55" s="479">
        <v>52</v>
      </c>
      <c r="B55" s="479"/>
      <c r="C55" s="11">
        <v>21088</v>
      </c>
      <c r="D55" s="11">
        <v>24839</v>
      </c>
      <c r="E55" s="11">
        <v>30849</v>
      </c>
      <c r="F55" s="11">
        <v>5221</v>
      </c>
      <c r="G55" s="11">
        <v>73</v>
      </c>
      <c r="H55" s="11">
        <v>1229</v>
      </c>
      <c r="J55" s="479">
        <v>52</v>
      </c>
      <c r="K55" s="479"/>
      <c r="L55" s="11">
        <v>21464</v>
      </c>
      <c r="M55" s="11">
        <v>11509</v>
      </c>
      <c r="N55" s="11">
        <v>21464</v>
      </c>
      <c r="O55" s="11">
        <v>11509</v>
      </c>
      <c r="P55" s="11">
        <v>854</v>
      </c>
      <c r="Q55" s="11">
        <v>870</v>
      </c>
      <c r="S55" s="479">
        <v>52</v>
      </c>
      <c r="T55" s="479"/>
      <c r="U55" s="11">
        <f t="shared" si="1"/>
        <v>0.98248229593738357</v>
      </c>
      <c r="V55" s="11">
        <f t="shared" si="1"/>
        <v>2.1582239986097838</v>
      </c>
      <c r="W55" s="11">
        <f t="shared" si="1"/>
        <v>1.4372437569884458</v>
      </c>
      <c r="X55" s="11">
        <f t="shared" si="1"/>
        <v>0.45364497349900079</v>
      </c>
      <c r="Y55" s="11">
        <f t="shared" si="1"/>
        <v>8.5480093676814986E-2</v>
      </c>
      <c r="Z55" s="11">
        <f t="shared" si="1"/>
        <v>1.4126436781609195</v>
      </c>
    </row>
    <row r="56" spans="1:26">
      <c r="A56" s="479">
        <v>53</v>
      </c>
      <c r="B56" s="479"/>
      <c r="C56" s="11">
        <v>21971</v>
      </c>
      <c r="D56" s="11">
        <v>24910</v>
      </c>
      <c r="E56" s="11">
        <v>30511</v>
      </c>
      <c r="F56" s="11">
        <v>5483</v>
      </c>
      <c r="G56" s="11">
        <v>116</v>
      </c>
      <c r="H56" s="11">
        <v>1180</v>
      </c>
      <c r="J56" s="479">
        <v>53</v>
      </c>
      <c r="K56" s="479"/>
      <c r="L56" s="11">
        <v>21466</v>
      </c>
      <c r="M56" s="11">
        <v>11495</v>
      </c>
      <c r="N56" s="11">
        <v>21466</v>
      </c>
      <c r="O56" s="11">
        <v>11495</v>
      </c>
      <c r="P56" s="11">
        <v>851</v>
      </c>
      <c r="Q56" s="11">
        <v>865</v>
      </c>
      <c r="S56" s="479">
        <v>53</v>
      </c>
      <c r="T56" s="479"/>
      <c r="U56" s="11">
        <f t="shared" si="1"/>
        <v>1.0235255753284263</v>
      </c>
      <c r="V56" s="11">
        <f t="shared" si="1"/>
        <v>2.1670291431056983</v>
      </c>
      <c r="W56" s="11">
        <f t="shared" si="1"/>
        <v>1.421364017516072</v>
      </c>
      <c r="X56" s="11">
        <f t="shared" si="1"/>
        <v>0.47698999565028272</v>
      </c>
      <c r="Y56" s="11">
        <f t="shared" si="1"/>
        <v>0.136310223266745</v>
      </c>
      <c r="Z56" s="11">
        <f t="shared" si="1"/>
        <v>1.3641618497109826</v>
      </c>
    </row>
    <row r="57" spans="1:26">
      <c r="A57" s="479">
        <v>54</v>
      </c>
      <c r="B57" s="479"/>
      <c r="C57" s="11">
        <v>22124</v>
      </c>
      <c r="D57" s="11">
        <v>25432</v>
      </c>
      <c r="E57" s="11">
        <v>30648</v>
      </c>
      <c r="F57" s="11">
        <v>5714</v>
      </c>
      <c r="G57" s="11">
        <v>125</v>
      </c>
      <c r="H57" s="11">
        <v>1040</v>
      </c>
      <c r="J57" s="479">
        <v>54</v>
      </c>
      <c r="K57" s="479"/>
      <c r="L57" s="11">
        <v>21461</v>
      </c>
      <c r="M57" s="11">
        <v>11501</v>
      </c>
      <c r="N57" s="11">
        <v>21461</v>
      </c>
      <c r="O57" s="11">
        <v>11501</v>
      </c>
      <c r="P57" s="11">
        <v>851</v>
      </c>
      <c r="Q57" s="11">
        <v>869</v>
      </c>
      <c r="S57" s="479">
        <v>54</v>
      </c>
      <c r="T57" s="479"/>
      <c r="U57" s="11">
        <f t="shared" si="1"/>
        <v>1.0308932482176971</v>
      </c>
      <c r="V57" s="11">
        <f t="shared" si="1"/>
        <v>2.2112859751325971</v>
      </c>
      <c r="W57" s="11">
        <f t="shared" si="1"/>
        <v>1.4280788406877591</v>
      </c>
      <c r="X57" s="11">
        <f t="shared" si="1"/>
        <v>0.49682636292496307</v>
      </c>
      <c r="Y57" s="11">
        <f t="shared" si="1"/>
        <v>0.14688601645123384</v>
      </c>
      <c r="Z57" s="11">
        <f t="shared" si="1"/>
        <v>1.1967779056386652</v>
      </c>
    </row>
    <row r="58" spans="1:26">
      <c r="A58" s="479">
        <v>55</v>
      </c>
      <c r="B58" s="479"/>
      <c r="C58" s="11">
        <v>21996</v>
      </c>
      <c r="D58" s="11">
        <v>25764</v>
      </c>
      <c r="E58" s="11">
        <v>31579</v>
      </c>
      <c r="F58" s="11">
        <v>6339</v>
      </c>
      <c r="G58" s="11">
        <v>56</v>
      </c>
      <c r="H58" s="11">
        <v>1246</v>
      </c>
      <c r="J58" s="479">
        <v>55</v>
      </c>
      <c r="K58" s="479"/>
      <c r="L58" s="11">
        <v>21465</v>
      </c>
      <c r="M58" s="11">
        <v>11500</v>
      </c>
      <c r="N58" s="11">
        <v>21465</v>
      </c>
      <c r="O58" s="11">
        <v>11500</v>
      </c>
      <c r="P58" s="11">
        <v>853</v>
      </c>
      <c r="Q58" s="11">
        <v>864</v>
      </c>
      <c r="S58" s="479">
        <v>55</v>
      </c>
      <c r="T58" s="479"/>
      <c r="U58" s="11">
        <f t="shared" si="1"/>
        <v>1.0247379454926624</v>
      </c>
      <c r="V58" s="11">
        <f t="shared" si="1"/>
        <v>2.2403478260869565</v>
      </c>
      <c r="W58" s="11">
        <f t="shared" si="1"/>
        <v>1.4711856510598649</v>
      </c>
      <c r="X58" s="11">
        <f t="shared" si="1"/>
        <v>0.55121739130434788</v>
      </c>
      <c r="Y58" s="11">
        <f t="shared" si="1"/>
        <v>6.5650644783118411E-2</v>
      </c>
      <c r="Z58" s="11">
        <f t="shared" si="1"/>
        <v>1.4421296296296295</v>
      </c>
    </row>
    <row r="59" spans="1:26">
      <c r="A59" s="479">
        <v>56</v>
      </c>
      <c r="B59" s="479"/>
      <c r="C59" s="11">
        <v>22861</v>
      </c>
      <c r="D59" s="11">
        <v>27293</v>
      </c>
      <c r="E59" s="11">
        <v>32155</v>
      </c>
      <c r="F59" s="11">
        <v>5966</v>
      </c>
      <c r="G59" s="11">
        <v>138</v>
      </c>
      <c r="H59" s="11">
        <v>1195</v>
      </c>
      <c r="J59" s="479">
        <v>56</v>
      </c>
      <c r="K59" s="479"/>
      <c r="L59" s="11">
        <v>21468</v>
      </c>
      <c r="M59" s="11">
        <v>11499</v>
      </c>
      <c r="N59" s="11">
        <v>21468</v>
      </c>
      <c r="O59" s="11">
        <v>11499</v>
      </c>
      <c r="P59" s="11">
        <v>851</v>
      </c>
      <c r="Q59" s="11">
        <v>868</v>
      </c>
      <c r="S59" s="479">
        <v>56</v>
      </c>
      <c r="T59" s="479"/>
      <c r="U59" s="11">
        <f t="shared" si="1"/>
        <v>1.0648872740823552</v>
      </c>
      <c r="V59" s="11">
        <f t="shared" si="1"/>
        <v>2.3735107400643534</v>
      </c>
      <c r="W59" s="11">
        <f t="shared" si="1"/>
        <v>1.4978106949878889</v>
      </c>
      <c r="X59" s="11">
        <f t="shared" si="1"/>
        <v>0.51882772414992606</v>
      </c>
      <c r="Y59" s="11">
        <f t="shared" si="1"/>
        <v>0.16216216216216217</v>
      </c>
      <c r="Z59" s="11">
        <f t="shared" si="1"/>
        <v>1.3767281105990783</v>
      </c>
    </row>
    <row r="60" spans="1:26">
      <c r="A60" s="479">
        <v>57</v>
      </c>
      <c r="B60" s="479"/>
      <c r="C60" s="11">
        <v>24046</v>
      </c>
      <c r="D60" s="11">
        <v>27422</v>
      </c>
      <c r="E60" s="11">
        <v>33383</v>
      </c>
      <c r="F60" s="11">
        <v>6274</v>
      </c>
      <c r="G60" s="11">
        <v>82</v>
      </c>
      <c r="H60" s="11">
        <v>1430</v>
      </c>
      <c r="J60" s="479">
        <v>57</v>
      </c>
      <c r="K60" s="479"/>
      <c r="L60" s="11">
        <v>21461</v>
      </c>
      <c r="M60" s="11">
        <v>11501</v>
      </c>
      <c r="N60" s="11">
        <v>21461</v>
      </c>
      <c r="O60" s="11">
        <v>11501</v>
      </c>
      <c r="P60" s="11">
        <v>852</v>
      </c>
      <c r="Q60" s="11">
        <v>870</v>
      </c>
      <c r="S60" s="479">
        <v>57</v>
      </c>
      <c r="T60" s="479"/>
      <c r="U60" s="11">
        <f t="shared" si="1"/>
        <v>1.1204510507432086</v>
      </c>
      <c r="V60" s="11">
        <f t="shared" si="1"/>
        <v>2.3843144074428309</v>
      </c>
      <c r="W60" s="11">
        <f t="shared" si="1"/>
        <v>1.555519314104655</v>
      </c>
      <c r="X60" s="11">
        <f t="shared" si="1"/>
        <v>0.54551778106251625</v>
      </c>
      <c r="Y60" s="11">
        <f t="shared" si="1"/>
        <v>9.6244131455399062E-2</v>
      </c>
      <c r="Z60" s="11">
        <f t="shared" si="1"/>
        <v>1.6436781609195403</v>
      </c>
    </row>
    <row r="61" spans="1:26">
      <c r="A61" s="479">
        <v>58</v>
      </c>
      <c r="B61" s="479"/>
      <c r="C61" s="11">
        <v>24106</v>
      </c>
      <c r="D61" s="11">
        <v>27580</v>
      </c>
      <c r="E61" s="11">
        <v>34426</v>
      </c>
      <c r="F61" s="11">
        <v>6880</v>
      </c>
      <c r="G61" s="11">
        <v>187</v>
      </c>
      <c r="H61" s="11">
        <v>1874</v>
      </c>
      <c r="J61" s="479">
        <v>58</v>
      </c>
      <c r="K61" s="479"/>
      <c r="L61" s="11">
        <v>21467</v>
      </c>
      <c r="M61" s="11">
        <v>11502</v>
      </c>
      <c r="N61" s="11">
        <v>21467</v>
      </c>
      <c r="O61" s="11">
        <v>11502</v>
      </c>
      <c r="P61" s="11">
        <v>852</v>
      </c>
      <c r="Q61" s="11">
        <v>865</v>
      </c>
      <c r="S61" s="479">
        <v>58</v>
      </c>
      <c r="T61" s="479"/>
      <c r="U61" s="11">
        <f t="shared" si="1"/>
        <v>1.1229328737131412</v>
      </c>
      <c r="V61" s="11">
        <f t="shared" si="1"/>
        <v>2.3978438532429145</v>
      </c>
      <c r="W61" s="11">
        <f t="shared" si="1"/>
        <v>1.6036707504541854</v>
      </c>
      <c r="X61" s="11">
        <f t="shared" si="1"/>
        <v>0.59815684228829769</v>
      </c>
      <c r="Y61" s="11">
        <f t="shared" si="1"/>
        <v>0.21948356807511737</v>
      </c>
      <c r="Z61" s="11">
        <f t="shared" si="1"/>
        <v>2.1664739884393063</v>
      </c>
    </row>
    <row r="62" spans="1:26">
      <c r="A62" s="479">
        <v>59</v>
      </c>
      <c r="B62" s="479"/>
      <c r="C62" s="11">
        <v>24302</v>
      </c>
      <c r="D62" s="11">
        <v>28046</v>
      </c>
      <c r="E62" s="11">
        <v>34885</v>
      </c>
      <c r="F62" s="11">
        <v>6736</v>
      </c>
      <c r="G62" s="11">
        <v>107</v>
      </c>
      <c r="H62" s="11">
        <v>1307</v>
      </c>
      <c r="J62" s="479">
        <v>59</v>
      </c>
      <c r="K62" s="479"/>
      <c r="L62" s="11">
        <v>21460</v>
      </c>
      <c r="M62" s="11">
        <v>11498</v>
      </c>
      <c r="N62" s="11">
        <v>21460</v>
      </c>
      <c r="O62" s="11">
        <v>11498</v>
      </c>
      <c r="P62" s="11">
        <v>851</v>
      </c>
      <c r="Q62" s="11">
        <v>869</v>
      </c>
      <c r="S62" s="479">
        <v>59</v>
      </c>
      <c r="T62" s="479"/>
      <c r="U62" s="11">
        <f t="shared" si="1"/>
        <v>1.1324324324324324</v>
      </c>
      <c r="V62" s="11">
        <f t="shared" si="1"/>
        <v>2.4392068185771438</v>
      </c>
      <c r="W62" s="11">
        <f t="shared" si="1"/>
        <v>1.6255824790307549</v>
      </c>
      <c r="X62" s="11">
        <f t="shared" si="1"/>
        <v>0.58584101582883985</v>
      </c>
      <c r="Y62" s="11">
        <f t="shared" si="1"/>
        <v>0.12573443008225618</v>
      </c>
      <c r="Z62" s="11">
        <f t="shared" si="1"/>
        <v>1.5040276179516685</v>
      </c>
    </row>
    <row r="63" spans="1:26">
      <c r="A63" s="479">
        <v>60</v>
      </c>
      <c r="B63" s="479">
        <v>60</v>
      </c>
      <c r="C63" s="11">
        <v>24530</v>
      </c>
      <c r="D63" s="11">
        <v>28072</v>
      </c>
      <c r="E63" s="11">
        <v>34008</v>
      </c>
      <c r="F63" s="11">
        <v>6485</v>
      </c>
      <c r="G63" s="11">
        <v>272</v>
      </c>
      <c r="H63" s="11">
        <v>1378</v>
      </c>
      <c r="J63" s="479">
        <v>60</v>
      </c>
      <c r="K63" s="479">
        <v>60</v>
      </c>
      <c r="L63" s="11">
        <v>21463</v>
      </c>
      <c r="M63" s="11">
        <v>11499</v>
      </c>
      <c r="N63" s="11">
        <v>21463</v>
      </c>
      <c r="O63" s="11">
        <v>11499</v>
      </c>
      <c r="P63" s="11">
        <v>854</v>
      </c>
      <c r="Q63" s="11">
        <v>865</v>
      </c>
      <c r="S63" s="479">
        <v>60</v>
      </c>
      <c r="T63" s="479">
        <v>60</v>
      </c>
      <c r="U63" s="11">
        <f t="shared" si="1"/>
        <v>1.1428970786935657</v>
      </c>
      <c r="V63" s="11">
        <f t="shared" si="1"/>
        <v>2.4412557613705541</v>
      </c>
      <c r="W63" s="11">
        <f t="shared" si="1"/>
        <v>1.5844942459115687</v>
      </c>
      <c r="X63" s="11">
        <f t="shared" si="1"/>
        <v>0.56396208365944867</v>
      </c>
      <c r="Y63" s="11">
        <f t="shared" si="1"/>
        <v>0.31850117096018737</v>
      </c>
      <c r="Z63" s="11">
        <f t="shared" si="1"/>
        <v>1.5930635838150289</v>
      </c>
    </row>
    <row r="64" spans="1:26">
      <c r="A64" s="479">
        <v>61</v>
      </c>
      <c r="B64" s="479"/>
      <c r="C64" s="11">
        <v>23791</v>
      </c>
      <c r="D64" s="11">
        <v>27987</v>
      </c>
      <c r="E64" s="11">
        <v>32348</v>
      </c>
      <c r="F64" s="11">
        <v>6216</v>
      </c>
      <c r="G64" s="11">
        <v>144</v>
      </c>
      <c r="H64" s="11">
        <v>1473</v>
      </c>
      <c r="J64" s="479">
        <v>61</v>
      </c>
      <c r="K64" s="479"/>
      <c r="L64" s="11">
        <v>21468</v>
      </c>
      <c r="M64" s="11">
        <v>11500</v>
      </c>
      <c r="N64" s="11">
        <v>21468</v>
      </c>
      <c r="O64" s="11">
        <v>11500</v>
      </c>
      <c r="P64" s="11">
        <v>853</v>
      </c>
      <c r="Q64" s="11">
        <v>870</v>
      </c>
      <c r="S64" s="479">
        <v>61</v>
      </c>
      <c r="T64" s="479"/>
      <c r="U64" s="11">
        <f t="shared" si="1"/>
        <v>1.1082075647475311</v>
      </c>
      <c r="V64" s="11">
        <f t="shared" si="1"/>
        <v>2.4336521739130434</v>
      </c>
      <c r="W64" s="11">
        <f t="shared" si="1"/>
        <v>1.5068008198248557</v>
      </c>
      <c r="X64" s="11">
        <f t="shared" si="1"/>
        <v>0.54052173913043478</v>
      </c>
      <c r="Y64" s="11">
        <f t="shared" si="1"/>
        <v>0.16881594372801875</v>
      </c>
      <c r="Z64" s="11">
        <f t="shared" si="1"/>
        <v>1.693103448275862</v>
      </c>
    </row>
    <row r="65" spans="1:26">
      <c r="A65" s="479">
        <v>62</v>
      </c>
      <c r="B65" s="479"/>
      <c r="C65" s="11">
        <v>25175</v>
      </c>
      <c r="D65" s="11">
        <v>29496</v>
      </c>
      <c r="E65" s="11">
        <v>34798</v>
      </c>
      <c r="F65" s="11">
        <v>6658</v>
      </c>
      <c r="G65" s="11">
        <v>188</v>
      </c>
      <c r="H65" s="11">
        <v>1694</v>
      </c>
      <c r="J65" s="479">
        <v>62</v>
      </c>
      <c r="K65" s="479"/>
      <c r="L65" s="11">
        <v>21460</v>
      </c>
      <c r="M65" s="11">
        <v>11501</v>
      </c>
      <c r="N65" s="11">
        <v>21460</v>
      </c>
      <c r="O65" s="11">
        <v>11501</v>
      </c>
      <c r="P65" s="11">
        <v>853</v>
      </c>
      <c r="Q65" s="11">
        <v>870</v>
      </c>
      <c r="S65" s="479">
        <v>62</v>
      </c>
      <c r="T65" s="479"/>
      <c r="U65" s="11">
        <f t="shared" si="1"/>
        <v>1.1731127679403541</v>
      </c>
      <c r="V65" s="11">
        <f t="shared" si="1"/>
        <v>2.5646465524736981</v>
      </c>
      <c r="W65" s="11">
        <f t="shared" si="1"/>
        <v>1.6215284249767008</v>
      </c>
      <c r="X65" s="11">
        <f t="shared" si="1"/>
        <v>0.57890618207112421</v>
      </c>
      <c r="Y65" s="11">
        <f t="shared" si="1"/>
        <v>0.22039859320046892</v>
      </c>
      <c r="Z65" s="11">
        <f t="shared" si="1"/>
        <v>1.9471264367816092</v>
      </c>
    </row>
    <row r="66" spans="1:26">
      <c r="A66" s="479">
        <v>63</v>
      </c>
      <c r="B66" s="479"/>
      <c r="C66" s="11">
        <v>26535</v>
      </c>
      <c r="D66" s="11">
        <v>29245</v>
      </c>
      <c r="E66" s="11">
        <v>35229</v>
      </c>
      <c r="F66" s="11">
        <v>7249</v>
      </c>
      <c r="G66" s="11">
        <v>166</v>
      </c>
      <c r="H66" s="11">
        <v>1898</v>
      </c>
      <c r="J66" s="479">
        <v>63</v>
      </c>
      <c r="K66" s="479"/>
      <c r="L66" s="11">
        <v>21466</v>
      </c>
      <c r="M66" s="11">
        <v>11500</v>
      </c>
      <c r="N66" s="11">
        <v>21466</v>
      </c>
      <c r="O66" s="11">
        <v>11500</v>
      </c>
      <c r="P66" s="11">
        <v>851</v>
      </c>
      <c r="Q66" s="11">
        <v>862</v>
      </c>
      <c r="S66" s="479">
        <v>63</v>
      </c>
      <c r="T66" s="479"/>
      <c r="U66" s="11">
        <f t="shared" si="1"/>
        <v>1.2361408739401845</v>
      </c>
      <c r="V66" s="11">
        <f t="shared" si="1"/>
        <v>2.5430434782608695</v>
      </c>
      <c r="W66" s="11">
        <f t="shared" si="1"/>
        <v>1.6411534519705582</v>
      </c>
      <c r="X66" s="11">
        <f t="shared" si="1"/>
        <v>0.6303478260869565</v>
      </c>
      <c r="Y66" s="11">
        <f t="shared" si="1"/>
        <v>0.19506462984723855</v>
      </c>
      <c r="Z66" s="11">
        <f t="shared" si="1"/>
        <v>2.2018561484918795</v>
      </c>
    </row>
    <row r="67" spans="1:26">
      <c r="A67" s="479">
        <v>64</v>
      </c>
      <c r="B67" s="479"/>
      <c r="C67" s="11">
        <v>27244</v>
      </c>
      <c r="D67" s="11">
        <v>30499</v>
      </c>
      <c r="E67" s="11">
        <v>36382</v>
      </c>
      <c r="F67" s="11">
        <v>7555</v>
      </c>
      <c r="G67" s="11">
        <v>221</v>
      </c>
      <c r="H67" s="11">
        <v>1649</v>
      </c>
      <c r="J67" s="479">
        <v>64</v>
      </c>
      <c r="K67" s="479"/>
      <c r="L67" s="11">
        <v>21462</v>
      </c>
      <c r="M67" s="11">
        <v>11501</v>
      </c>
      <c r="N67" s="11">
        <v>21462</v>
      </c>
      <c r="O67" s="11">
        <v>11501</v>
      </c>
      <c r="P67" s="11">
        <v>853</v>
      </c>
      <c r="Q67" s="11">
        <v>868</v>
      </c>
      <c r="S67" s="479">
        <v>64</v>
      </c>
      <c r="T67" s="479"/>
      <c r="U67" s="11">
        <f t="shared" si="1"/>
        <v>1.269406392694064</v>
      </c>
      <c r="V67" s="11">
        <f t="shared" si="1"/>
        <v>2.6518563603164944</v>
      </c>
      <c r="W67" s="11">
        <f t="shared" si="1"/>
        <v>1.6951821824620259</v>
      </c>
      <c r="X67" s="11">
        <f t="shared" si="1"/>
        <v>0.6568994000521694</v>
      </c>
      <c r="Y67" s="11">
        <f t="shared" si="1"/>
        <v>0.25908558030480655</v>
      </c>
      <c r="Z67" s="11">
        <f t="shared" si="1"/>
        <v>1.8997695852534562</v>
      </c>
    </row>
    <row r="68" spans="1:26">
      <c r="A68" s="479">
        <v>65</v>
      </c>
      <c r="B68" s="479"/>
      <c r="C68" s="11">
        <v>27377</v>
      </c>
      <c r="D68" s="11">
        <v>30710</v>
      </c>
      <c r="E68" s="11">
        <v>36208</v>
      </c>
      <c r="F68" s="11">
        <v>7221</v>
      </c>
      <c r="G68" s="11">
        <v>197</v>
      </c>
      <c r="H68" s="11">
        <v>1780</v>
      </c>
      <c r="J68" s="479">
        <v>65</v>
      </c>
      <c r="K68" s="479"/>
      <c r="L68" s="11">
        <v>21465</v>
      </c>
      <c r="M68" s="11">
        <v>11499</v>
      </c>
      <c r="N68" s="11">
        <v>21465</v>
      </c>
      <c r="O68" s="11">
        <v>11499</v>
      </c>
      <c r="P68" s="11">
        <v>849</v>
      </c>
      <c r="Q68" s="11">
        <v>867</v>
      </c>
      <c r="S68" s="479">
        <v>65</v>
      </c>
      <c r="T68" s="479"/>
      <c r="U68" s="11">
        <f t="shared" si="1"/>
        <v>1.2754251106452363</v>
      </c>
      <c r="V68" s="11">
        <f t="shared" si="1"/>
        <v>2.6706670145230018</v>
      </c>
      <c r="W68" s="11">
        <f t="shared" si="1"/>
        <v>1.6868390402981599</v>
      </c>
      <c r="X68" s="11">
        <f t="shared" si="1"/>
        <v>0.62796764936081395</v>
      </c>
      <c r="Y68" s="11">
        <f t="shared" si="1"/>
        <v>0.23203769140164901</v>
      </c>
      <c r="Z68" s="11">
        <f t="shared" si="1"/>
        <v>2.0530565167243369</v>
      </c>
    </row>
    <row r="69" spans="1:26">
      <c r="A69" s="479">
        <v>66</v>
      </c>
      <c r="B69" s="479"/>
      <c r="C69" s="11">
        <v>27739</v>
      </c>
      <c r="D69" s="11">
        <v>31463</v>
      </c>
      <c r="E69" s="11">
        <v>39652</v>
      </c>
      <c r="F69" s="11">
        <v>7445</v>
      </c>
      <c r="G69" s="11">
        <v>152</v>
      </c>
      <c r="H69" s="11">
        <v>1820</v>
      </c>
      <c r="J69" s="479">
        <v>66</v>
      </c>
      <c r="K69" s="479"/>
      <c r="L69" s="11">
        <v>21464</v>
      </c>
      <c r="M69" s="11">
        <v>11502</v>
      </c>
      <c r="N69" s="11">
        <v>21464</v>
      </c>
      <c r="O69" s="11">
        <v>11502</v>
      </c>
      <c r="P69" s="11">
        <v>856</v>
      </c>
      <c r="Q69" s="11">
        <v>870</v>
      </c>
      <c r="S69" s="479">
        <v>66</v>
      </c>
      <c r="T69" s="479"/>
      <c r="U69" s="11">
        <f t="shared" ref="U69:Z103" si="2">+C69/L69</f>
        <v>1.2923499813641446</v>
      </c>
      <c r="V69" s="11">
        <f t="shared" si="2"/>
        <v>2.7354373152495217</v>
      </c>
      <c r="W69" s="11">
        <f t="shared" si="2"/>
        <v>1.8473723443906076</v>
      </c>
      <c r="X69" s="11">
        <f t="shared" si="2"/>
        <v>0.64727873413319426</v>
      </c>
      <c r="Y69" s="11">
        <f t="shared" si="2"/>
        <v>0.17757009345794392</v>
      </c>
      <c r="Z69" s="11">
        <f t="shared" si="2"/>
        <v>2.0919540229885056</v>
      </c>
    </row>
    <row r="70" spans="1:26">
      <c r="A70" s="479">
        <v>67</v>
      </c>
      <c r="B70" s="479"/>
      <c r="C70" s="11">
        <v>29365</v>
      </c>
      <c r="D70" s="11">
        <v>29924</v>
      </c>
      <c r="E70" s="11">
        <v>41935</v>
      </c>
      <c r="F70" s="11">
        <v>7180</v>
      </c>
      <c r="G70" s="11">
        <v>273</v>
      </c>
      <c r="H70" s="11">
        <v>1848</v>
      </c>
      <c r="J70" s="479">
        <v>67</v>
      </c>
      <c r="K70" s="479"/>
      <c r="L70" s="11">
        <v>21464</v>
      </c>
      <c r="M70" s="11">
        <v>11499</v>
      </c>
      <c r="N70" s="11">
        <v>21464</v>
      </c>
      <c r="O70" s="11">
        <v>11499</v>
      </c>
      <c r="P70" s="11">
        <v>853</v>
      </c>
      <c r="Q70" s="11">
        <v>864</v>
      </c>
      <c r="S70" s="479">
        <v>67</v>
      </c>
      <c r="T70" s="479"/>
      <c r="U70" s="11">
        <f t="shared" si="2"/>
        <v>1.368104733507268</v>
      </c>
      <c r="V70" s="11">
        <f t="shared" si="2"/>
        <v>2.6023132446299679</v>
      </c>
      <c r="W70" s="11">
        <f t="shared" si="2"/>
        <v>1.9537364890048454</v>
      </c>
      <c r="X70" s="11">
        <f t="shared" si="2"/>
        <v>0.62440212192364553</v>
      </c>
      <c r="Y70" s="11">
        <f t="shared" si="2"/>
        <v>0.32004689331770225</v>
      </c>
      <c r="Z70" s="11">
        <f t="shared" si="2"/>
        <v>2.1388888888888888</v>
      </c>
    </row>
    <row r="71" spans="1:26">
      <c r="A71" s="479">
        <v>68</v>
      </c>
      <c r="B71" s="479"/>
      <c r="C71" s="11">
        <v>28908</v>
      </c>
      <c r="D71" s="11">
        <v>32247</v>
      </c>
      <c r="E71" s="11">
        <v>40647</v>
      </c>
      <c r="F71" s="11">
        <v>8263</v>
      </c>
      <c r="G71" s="11">
        <v>215</v>
      </c>
      <c r="H71" s="11">
        <v>1964</v>
      </c>
      <c r="J71" s="479">
        <v>68</v>
      </c>
      <c r="K71" s="479"/>
      <c r="L71" s="11">
        <v>21465</v>
      </c>
      <c r="M71" s="11">
        <v>11501</v>
      </c>
      <c r="N71" s="11">
        <v>21465</v>
      </c>
      <c r="O71" s="11">
        <v>11501</v>
      </c>
      <c r="P71" s="11">
        <v>850</v>
      </c>
      <c r="Q71" s="11">
        <v>868</v>
      </c>
      <c r="S71" s="479">
        <v>68</v>
      </c>
      <c r="T71" s="479"/>
      <c r="U71" s="11">
        <f t="shared" si="2"/>
        <v>1.3467505241090147</v>
      </c>
      <c r="V71" s="11">
        <f t="shared" si="2"/>
        <v>2.8038431440744285</v>
      </c>
      <c r="W71" s="11">
        <f t="shared" si="2"/>
        <v>1.8936408106219427</v>
      </c>
      <c r="X71" s="11">
        <f t="shared" si="2"/>
        <v>0.71845926441179031</v>
      </c>
      <c r="Y71" s="11">
        <f t="shared" si="2"/>
        <v>0.25294117647058822</v>
      </c>
      <c r="Z71" s="11">
        <f t="shared" si="2"/>
        <v>2.2626728110599079</v>
      </c>
    </row>
    <row r="72" spans="1:26">
      <c r="A72" s="479">
        <v>69</v>
      </c>
      <c r="B72" s="479"/>
      <c r="C72" s="11">
        <v>30024</v>
      </c>
      <c r="D72" s="11">
        <v>33687</v>
      </c>
      <c r="E72" s="11">
        <v>40384</v>
      </c>
      <c r="F72" s="11">
        <v>7426</v>
      </c>
      <c r="G72" s="11">
        <v>345</v>
      </c>
      <c r="H72" s="11">
        <v>1959</v>
      </c>
      <c r="J72" s="479">
        <v>69</v>
      </c>
      <c r="K72" s="479"/>
      <c r="L72" s="11">
        <v>21462</v>
      </c>
      <c r="M72" s="11">
        <v>11500</v>
      </c>
      <c r="N72" s="11">
        <v>21462</v>
      </c>
      <c r="O72" s="11">
        <v>11500</v>
      </c>
      <c r="P72" s="11">
        <v>851</v>
      </c>
      <c r="Q72" s="11">
        <v>869</v>
      </c>
      <c r="S72" s="479">
        <v>69</v>
      </c>
      <c r="T72" s="479"/>
      <c r="U72" s="11">
        <f t="shared" si="2"/>
        <v>1.3989376572546828</v>
      </c>
      <c r="V72" s="11">
        <f t="shared" si="2"/>
        <v>2.9293043478260872</v>
      </c>
      <c r="W72" s="11">
        <f t="shared" si="2"/>
        <v>1.8816512906532477</v>
      </c>
      <c r="X72" s="11">
        <f t="shared" si="2"/>
        <v>0.64573913043478259</v>
      </c>
      <c r="Y72" s="11">
        <f t="shared" si="2"/>
        <v>0.40540540540540543</v>
      </c>
      <c r="Z72" s="11">
        <f t="shared" si="2"/>
        <v>2.2543153049482165</v>
      </c>
    </row>
    <row r="73" spans="1:26">
      <c r="A73" s="479">
        <v>70</v>
      </c>
      <c r="B73" s="479">
        <v>70</v>
      </c>
      <c r="C73" s="11">
        <v>31630</v>
      </c>
      <c r="D73" s="11">
        <v>33663</v>
      </c>
      <c r="E73" s="11">
        <v>39629</v>
      </c>
      <c r="F73" s="11">
        <v>7793</v>
      </c>
      <c r="G73" s="11">
        <v>330</v>
      </c>
      <c r="H73" s="11">
        <v>1821</v>
      </c>
      <c r="J73" s="479">
        <v>70</v>
      </c>
      <c r="K73" s="479">
        <v>70</v>
      </c>
      <c r="L73" s="11">
        <v>21466</v>
      </c>
      <c r="M73" s="11">
        <v>11501</v>
      </c>
      <c r="N73" s="11">
        <v>21466</v>
      </c>
      <c r="O73" s="11">
        <v>11501</v>
      </c>
      <c r="P73" s="11">
        <v>862</v>
      </c>
      <c r="Q73" s="11">
        <v>867</v>
      </c>
      <c r="S73" s="479">
        <v>70</v>
      </c>
      <c r="T73" s="479">
        <v>70</v>
      </c>
      <c r="U73" s="11">
        <f t="shared" si="2"/>
        <v>1.4734929656200504</v>
      </c>
      <c r="V73" s="11">
        <f t="shared" si="2"/>
        <v>2.9269628727936703</v>
      </c>
      <c r="W73" s="11">
        <f t="shared" si="2"/>
        <v>1.8461287617627877</v>
      </c>
      <c r="X73" s="11">
        <f t="shared" si="2"/>
        <v>0.67759325276062954</v>
      </c>
      <c r="Y73" s="11">
        <f t="shared" si="2"/>
        <v>0.38283062645011601</v>
      </c>
      <c r="Z73" s="11">
        <f t="shared" si="2"/>
        <v>2.1003460207612457</v>
      </c>
    </row>
    <row r="74" spans="1:26">
      <c r="A74" s="479">
        <v>71</v>
      </c>
      <c r="B74" s="479"/>
      <c r="C74" s="11">
        <v>32183</v>
      </c>
      <c r="D74" s="11">
        <v>33742</v>
      </c>
      <c r="E74" s="11">
        <v>41063</v>
      </c>
      <c r="F74" s="11">
        <v>7527</v>
      </c>
      <c r="G74" s="11">
        <v>218</v>
      </c>
      <c r="H74" s="11">
        <v>1887</v>
      </c>
      <c r="J74" s="479">
        <v>71</v>
      </c>
      <c r="K74" s="479"/>
      <c r="L74" s="11">
        <v>21463</v>
      </c>
      <c r="M74" s="11">
        <v>11499</v>
      </c>
      <c r="N74" s="11">
        <v>21463</v>
      </c>
      <c r="O74" s="11">
        <v>11499</v>
      </c>
      <c r="P74" s="11">
        <v>841</v>
      </c>
      <c r="Q74" s="11">
        <v>867</v>
      </c>
      <c r="S74" s="479">
        <v>71</v>
      </c>
      <c r="T74" s="479"/>
      <c r="U74" s="11">
        <f t="shared" si="2"/>
        <v>1.4994641941946605</v>
      </c>
      <c r="V74" s="11">
        <f t="shared" si="2"/>
        <v>2.9343421167058006</v>
      </c>
      <c r="W74" s="11">
        <f t="shared" si="2"/>
        <v>1.9131994595350137</v>
      </c>
      <c r="X74" s="11">
        <f t="shared" si="2"/>
        <v>0.65457865901382728</v>
      </c>
      <c r="Y74" s="11">
        <f t="shared" si="2"/>
        <v>0.25921521997621877</v>
      </c>
      <c r="Z74" s="11">
        <f t="shared" si="2"/>
        <v>2.1764705882352939</v>
      </c>
    </row>
    <row r="75" spans="1:26">
      <c r="A75" s="479">
        <v>72</v>
      </c>
      <c r="B75" s="479"/>
      <c r="C75" s="11">
        <v>32949</v>
      </c>
      <c r="D75" s="11">
        <v>35240</v>
      </c>
      <c r="E75" s="11">
        <v>43040</v>
      </c>
      <c r="F75" s="11">
        <v>7843</v>
      </c>
      <c r="G75" s="11">
        <v>309</v>
      </c>
      <c r="H75" s="11">
        <v>2174</v>
      </c>
      <c r="J75" s="479">
        <v>72</v>
      </c>
      <c r="K75" s="479"/>
      <c r="L75" s="11">
        <v>21466</v>
      </c>
      <c r="M75" s="11">
        <v>11502</v>
      </c>
      <c r="N75" s="11">
        <v>21466</v>
      </c>
      <c r="O75" s="11">
        <v>11502</v>
      </c>
      <c r="P75" s="11">
        <v>852</v>
      </c>
      <c r="Q75" s="11">
        <v>865</v>
      </c>
      <c r="S75" s="479">
        <v>72</v>
      </c>
      <c r="T75" s="479"/>
      <c r="U75" s="11">
        <f t="shared" si="2"/>
        <v>1.5349389732600391</v>
      </c>
      <c r="V75" s="11">
        <f t="shared" si="2"/>
        <v>3.0638149886976178</v>
      </c>
      <c r="W75" s="11">
        <f t="shared" si="2"/>
        <v>2.0050312121494458</v>
      </c>
      <c r="X75" s="11">
        <f t="shared" si="2"/>
        <v>0.68188141192836027</v>
      </c>
      <c r="Y75" s="11">
        <f t="shared" si="2"/>
        <v>0.36267605633802819</v>
      </c>
      <c r="Z75" s="11">
        <f t="shared" si="2"/>
        <v>2.5132947976878612</v>
      </c>
    </row>
    <row r="76" spans="1:26">
      <c r="A76" s="479">
        <v>73</v>
      </c>
      <c r="B76" s="479"/>
      <c r="C76" s="11">
        <v>33762</v>
      </c>
      <c r="D76" s="11">
        <v>35342</v>
      </c>
      <c r="E76" s="11">
        <v>44407</v>
      </c>
      <c r="F76" s="11">
        <v>8400</v>
      </c>
      <c r="G76" s="11">
        <v>292</v>
      </c>
      <c r="H76" s="11">
        <v>2245</v>
      </c>
      <c r="J76" s="479">
        <v>73</v>
      </c>
      <c r="K76" s="479"/>
      <c r="L76" s="11">
        <v>21465</v>
      </c>
      <c r="M76" s="11">
        <v>11500</v>
      </c>
      <c r="N76" s="11">
        <v>21465</v>
      </c>
      <c r="O76" s="11">
        <v>11500</v>
      </c>
      <c r="P76" s="11">
        <v>852</v>
      </c>
      <c r="Q76" s="11">
        <v>868</v>
      </c>
      <c r="S76" s="479">
        <v>73</v>
      </c>
      <c r="T76" s="479"/>
      <c r="U76" s="11">
        <f t="shared" si="2"/>
        <v>1.5728860936408107</v>
      </c>
      <c r="V76" s="11">
        <f t="shared" si="2"/>
        <v>3.0732173913043477</v>
      </c>
      <c r="W76" s="11">
        <f t="shared" si="2"/>
        <v>2.0688096901933379</v>
      </c>
      <c r="X76" s="11">
        <f t="shared" si="2"/>
        <v>0.73043478260869565</v>
      </c>
      <c r="Y76" s="11">
        <f t="shared" si="2"/>
        <v>0.34272300469483569</v>
      </c>
      <c r="Z76" s="11">
        <f t="shared" si="2"/>
        <v>2.5864055299539173</v>
      </c>
    </row>
    <row r="77" spans="1:26">
      <c r="A77" s="479">
        <v>74</v>
      </c>
      <c r="B77" s="479"/>
      <c r="C77" s="11">
        <v>34981</v>
      </c>
      <c r="D77" s="11">
        <v>36488</v>
      </c>
      <c r="E77" s="11">
        <v>46751</v>
      </c>
      <c r="F77" s="11">
        <v>8536</v>
      </c>
      <c r="G77" s="11">
        <v>245</v>
      </c>
      <c r="H77" s="11">
        <v>2285</v>
      </c>
      <c r="J77" s="479">
        <v>74</v>
      </c>
      <c r="K77" s="479"/>
      <c r="L77" s="11">
        <v>21461</v>
      </c>
      <c r="M77" s="11">
        <v>11499</v>
      </c>
      <c r="N77" s="11">
        <v>21461</v>
      </c>
      <c r="O77" s="11">
        <v>11499</v>
      </c>
      <c r="P77" s="11">
        <v>852</v>
      </c>
      <c r="Q77" s="11">
        <v>868</v>
      </c>
      <c r="S77" s="479">
        <v>74</v>
      </c>
      <c r="T77" s="479"/>
      <c r="U77" s="11">
        <f t="shared" si="2"/>
        <v>1.6299799636550021</v>
      </c>
      <c r="V77" s="11">
        <f t="shared" si="2"/>
        <v>3.1731454909122534</v>
      </c>
      <c r="W77" s="11">
        <f t="shared" si="2"/>
        <v>2.1784166627836541</v>
      </c>
      <c r="X77" s="11">
        <f t="shared" si="2"/>
        <v>0.74232541960170451</v>
      </c>
      <c r="Y77" s="11">
        <f t="shared" si="2"/>
        <v>0.28755868544600938</v>
      </c>
      <c r="Z77" s="11">
        <f t="shared" si="2"/>
        <v>2.6324884792626726</v>
      </c>
    </row>
    <row r="78" spans="1:26">
      <c r="A78" s="479">
        <v>75</v>
      </c>
      <c r="B78" s="479"/>
      <c r="C78" s="11">
        <v>34314</v>
      </c>
      <c r="D78" s="11">
        <v>37485</v>
      </c>
      <c r="E78" s="11">
        <v>45980</v>
      </c>
      <c r="F78" s="11">
        <v>9126</v>
      </c>
      <c r="G78" s="11">
        <v>331</v>
      </c>
      <c r="H78" s="11">
        <v>2163</v>
      </c>
      <c r="J78" s="479">
        <v>75</v>
      </c>
      <c r="K78" s="479"/>
      <c r="L78" s="11">
        <v>21465</v>
      </c>
      <c r="M78" s="11">
        <v>11501</v>
      </c>
      <c r="N78" s="11">
        <v>21465</v>
      </c>
      <c r="O78" s="11">
        <v>11501</v>
      </c>
      <c r="P78" s="11">
        <v>852</v>
      </c>
      <c r="Q78" s="11">
        <v>869</v>
      </c>
      <c r="S78" s="479">
        <v>75</v>
      </c>
      <c r="T78" s="479"/>
      <c r="U78" s="11">
        <f t="shared" si="2"/>
        <v>1.5986023759608665</v>
      </c>
      <c r="V78" s="11">
        <f t="shared" si="2"/>
        <v>3.2592818015824712</v>
      </c>
      <c r="W78" s="11">
        <f t="shared" si="2"/>
        <v>2.142091777311903</v>
      </c>
      <c r="X78" s="11">
        <f t="shared" si="2"/>
        <v>0.79349621772019829</v>
      </c>
      <c r="Y78" s="11">
        <f t="shared" si="2"/>
        <v>0.38849765258215962</v>
      </c>
      <c r="Z78" s="11">
        <f t="shared" si="2"/>
        <v>2.4890678941311855</v>
      </c>
    </row>
    <row r="79" spans="1:26">
      <c r="A79" s="479">
        <v>76</v>
      </c>
      <c r="B79" s="479"/>
      <c r="C79" s="11">
        <v>36947</v>
      </c>
      <c r="D79" s="11">
        <v>39108</v>
      </c>
      <c r="E79" s="11">
        <v>46708</v>
      </c>
      <c r="F79" s="11">
        <v>8995</v>
      </c>
      <c r="G79" s="11">
        <v>251</v>
      </c>
      <c r="H79" s="11">
        <v>2416</v>
      </c>
      <c r="J79" s="479">
        <v>76</v>
      </c>
      <c r="K79" s="479"/>
      <c r="L79" s="11">
        <v>21462</v>
      </c>
      <c r="M79" s="11">
        <v>11500</v>
      </c>
      <c r="N79" s="11">
        <v>21462</v>
      </c>
      <c r="O79" s="11">
        <v>11500</v>
      </c>
      <c r="P79" s="11">
        <v>852</v>
      </c>
      <c r="Q79" s="11">
        <v>867</v>
      </c>
      <c r="S79" s="479">
        <v>76</v>
      </c>
      <c r="T79" s="479"/>
      <c r="U79" s="11">
        <f t="shared" si="2"/>
        <v>1.7215077811946697</v>
      </c>
      <c r="V79" s="11">
        <f t="shared" si="2"/>
        <v>3.4006956521739129</v>
      </c>
      <c r="W79" s="11">
        <f t="shared" si="2"/>
        <v>2.1763116205386264</v>
      </c>
      <c r="X79" s="11">
        <f t="shared" si="2"/>
        <v>0.78217391304347827</v>
      </c>
      <c r="Y79" s="11">
        <f t="shared" si="2"/>
        <v>0.29460093896713613</v>
      </c>
      <c r="Z79" s="11">
        <f t="shared" si="2"/>
        <v>2.7866205305651675</v>
      </c>
    </row>
    <row r="80" spans="1:26">
      <c r="A80" s="479">
        <v>77</v>
      </c>
      <c r="B80" s="479"/>
      <c r="C80" s="11">
        <v>38780</v>
      </c>
      <c r="D80" s="11">
        <v>38429</v>
      </c>
      <c r="E80" s="11">
        <v>47810</v>
      </c>
      <c r="F80" s="11">
        <v>10202</v>
      </c>
      <c r="G80" s="11">
        <v>362</v>
      </c>
      <c r="H80" s="11">
        <v>2551</v>
      </c>
      <c r="J80" s="479">
        <v>77</v>
      </c>
      <c r="K80" s="479"/>
      <c r="L80" s="11">
        <v>21464</v>
      </c>
      <c r="M80" s="11">
        <v>11500</v>
      </c>
      <c r="N80" s="11">
        <v>21464</v>
      </c>
      <c r="O80" s="11">
        <v>11500</v>
      </c>
      <c r="P80" s="11">
        <v>854</v>
      </c>
      <c r="Q80" s="11">
        <v>867</v>
      </c>
      <c r="S80" s="479">
        <v>77</v>
      </c>
      <c r="T80" s="479"/>
      <c r="U80" s="11">
        <f t="shared" si="2"/>
        <v>1.806746179649646</v>
      </c>
      <c r="V80" s="11">
        <f t="shared" si="2"/>
        <v>3.3416521739130434</v>
      </c>
      <c r="W80" s="11">
        <f t="shared" si="2"/>
        <v>2.2274506149832276</v>
      </c>
      <c r="X80" s="11">
        <f t="shared" si="2"/>
        <v>0.88713043478260867</v>
      </c>
      <c r="Y80" s="11">
        <f t="shared" si="2"/>
        <v>0.42388758782201408</v>
      </c>
      <c r="Z80" s="11">
        <f t="shared" si="2"/>
        <v>2.942329873125721</v>
      </c>
    </row>
    <row r="81" spans="1:26">
      <c r="A81" s="479">
        <v>78</v>
      </c>
      <c r="B81" s="479"/>
      <c r="C81" s="11">
        <v>39896</v>
      </c>
      <c r="D81" s="11">
        <v>39525</v>
      </c>
      <c r="E81" s="11">
        <v>49782</v>
      </c>
      <c r="F81" s="11">
        <v>8986</v>
      </c>
      <c r="G81" s="11">
        <v>256</v>
      </c>
      <c r="H81" s="11">
        <v>2912</v>
      </c>
      <c r="J81" s="479">
        <v>78</v>
      </c>
      <c r="K81" s="479"/>
      <c r="L81" s="11">
        <v>21464</v>
      </c>
      <c r="M81" s="11">
        <v>11501</v>
      </c>
      <c r="N81" s="11">
        <v>21464</v>
      </c>
      <c r="O81" s="11">
        <v>11501</v>
      </c>
      <c r="P81" s="11">
        <v>853</v>
      </c>
      <c r="Q81" s="11">
        <v>865</v>
      </c>
      <c r="S81" s="479">
        <v>78</v>
      </c>
      <c r="T81" s="479"/>
      <c r="U81" s="11">
        <f t="shared" si="2"/>
        <v>1.8587402161759226</v>
      </c>
      <c r="V81" s="11">
        <f t="shared" si="2"/>
        <v>3.4366576819407006</v>
      </c>
      <c r="W81" s="11">
        <f t="shared" si="2"/>
        <v>2.3193253820350352</v>
      </c>
      <c r="X81" s="11">
        <f t="shared" si="2"/>
        <v>0.78132336318580997</v>
      </c>
      <c r="Y81" s="11">
        <f t="shared" si="2"/>
        <v>0.30011723329425555</v>
      </c>
      <c r="Z81" s="11">
        <f t="shared" si="2"/>
        <v>3.3664739884393065</v>
      </c>
    </row>
    <row r="82" spans="1:26">
      <c r="A82" s="479">
        <v>79</v>
      </c>
      <c r="B82" s="479"/>
      <c r="C82" s="11">
        <v>40276</v>
      </c>
      <c r="D82" s="11">
        <v>41302</v>
      </c>
      <c r="E82" s="11">
        <v>50481</v>
      </c>
      <c r="F82" s="11">
        <v>8970</v>
      </c>
      <c r="G82" s="11">
        <v>435</v>
      </c>
      <c r="H82" s="11">
        <v>2458</v>
      </c>
      <c r="J82" s="479">
        <v>79</v>
      </c>
      <c r="K82" s="479"/>
      <c r="L82" s="11">
        <v>21465</v>
      </c>
      <c r="M82" s="11">
        <v>11501</v>
      </c>
      <c r="N82" s="11">
        <v>21465</v>
      </c>
      <c r="O82" s="11">
        <v>11501</v>
      </c>
      <c r="P82" s="11">
        <v>851</v>
      </c>
      <c r="Q82" s="11">
        <v>870</v>
      </c>
      <c r="S82" s="479">
        <v>79</v>
      </c>
      <c r="T82" s="479"/>
      <c r="U82" s="11">
        <f t="shared" si="2"/>
        <v>1.8763568600046587</v>
      </c>
      <c r="V82" s="11">
        <f t="shared" si="2"/>
        <v>3.5911659855664726</v>
      </c>
      <c r="W82" s="11">
        <f t="shared" si="2"/>
        <v>2.351781970649895</v>
      </c>
      <c r="X82" s="11">
        <f t="shared" si="2"/>
        <v>0.77993217981045126</v>
      </c>
      <c r="Y82" s="11">
        <f t="shared" si="2"/>
        <v>0.51116333725029373</v>
      </c>
      <c r="Z82" s="11">
        <f t="shared" si="2"/>
        <v>2.825287356321839</v>
      </c>
    </row>
    <row r="83" spans="1:26">
      <c r="A83" s="479">
        <v>80</v>
      </c>
      <c r="B83" s="479">
        <v>80</v>
      </c>
      <c r="C83" s="11">
        <v>42115</v>
      </c>
      <c r="D83" s="11">
        <v>41549</v>
      </c>
      <c r="E83" s="11">
        <v>52163</v>
      </c>
      <c r="F83" s="11">
        <v>9370</v>
      </c>
      <c r="G83" s="11">
        <v>438</v>
      </c>
      <c r="H83" s="11">
        <v>2808</v>
      </c>
      <c r="J83" s="479">
        <v>80</v>
      </c>
      <c r="K83" s="479">
        <v>80</v>
      </c>
      <c r="L83" s="11">
        <v>21468</v>
      </c>
      <c r="M83" s="11">
        <v>11501</v>
      </c>
      <c r="N83" s="11">
        <v>21468</v>
      </c>
      <c r="O83" s="11">
        <v>11501</v>
      </c>
      <c r="P83" s="11">
        <v>851</v>
      </c>
      <c r="Q83" s="11">
        <v>869</v>
      </c>
      <c r="S83" s="479">
        <v>80</v>
      </c>
      <c r="T83" s="479">
        <v>80</v>
      </c>
      <c r="U83" s="11">
        <f t="shared" si="2"/>
        <v>1.9617570337246133</v>
      </c>
      <c r="V83" s="11">
        <f t="shared" si="2"/>
        <v>3.6126423789235718</v>
      </c>
      <c r="W83" s="11">
        <f t="shared" si="2"/>
        <v>2.4298024967393328</v>
      </c>
      <c r="X83" s="11">
        <f t="shared" si="2"/>
        <v>0.81471176419441793</v>
      </c>
      <c r="Y83" s="11">
        <f t="shared" si="2"/>
        <v>0.51468860164512342</v>
      </c>
      <c r="Z83" s="11">
        <f t="shared" si="2"/>
        <v>3.2313003452243958</v>
      </c>
    </row>
    <row r="84" spans="1:26">
      <c r="A84" s="479">
        <v>81</v>
      </c>
      <c r="B84" s="479"/>
      <c r="C84" s="11">
        <v>44115</v>
      </c>
      <c r="D84" s="11">
        <v>42900</v>
      </c>
      <c r="E84" s="11">
        <v>53489</v>
      </c>
      <c r="F84" s="11">
        <v>9301</v>
      </c>
      <c r="G84" s="11">
        <v>608</v>
      </c>
      <c r="H84" s="11">
        <v>2797</v>
      </c>
      <c r="J84" s="479">
        <v>81</v>
      </c>
      <c r="K84" s="479"/>
      <c r="L84" s="11">
        <v>21461</v>
      </c>
      <c r="M84" s="11">
        <v>11500</v>
      </c>
      <c r="N84" s="11">
        <v>21461</v>
      </c>
      <c r="O84" s="11">
        <v>11500</v>
      </c>
      <c r="P84" s="11">
        <v>855</v>
      </c>
      <c r="Q84" s="11">
        <v>862</v>
      </c>
      <c r="S84" s="479">
        <v>81</v>
      </c>
      <c r="T84" s="479"/>
      <c r="U84" s="11">
        <f t="shared" si="2"/>
        <v>2.055589208331392</v>
      </c>
      <c r="V84" s="11">
        <f t="shared" si="2"/>
        <v>3.7304347826086954</v>
      </c>
      <c r="W84" s="11">
        <f t="shared" si="2"/>
        <v>2.492381529285681</v>
      </c>
      <c r="X84" s="11">
        <f t="shared" si="2"/>
        <v>0.80878260869565222</v>
      </c>
      <c r="Y84" s="11">
        <f t="shared" si="2"/>
        <v>0.71111111111111114</v>
      </c>
      <c r="Z84" s="11">
        <f t="shared" si="2"/>
        <v>3.2447795823665895</v>
      </c>
    </row>
    <row r="85" spans="1:26">
      <c r="A85" s="479">
        <v>82</v>
      </c>
      <c r="B85" s="479"/>
      <c r="C85" s="11">
        <v>44592</v>
      </c>
      <c r="D85" s="11">
        <v>44768</v>
      </c>
      <c r="E85" s="11">
        <v>54224</v>
      </c>
      <c r="F85" s="11">
        <v>10679</v>
      </c>
      <c r="G85" s="11">
        <v>403</v>
      </c>
      <c r="H85" s="11">
        <v>3494</v>
      </c>
      <c r="J85" s="479">
        <v>82</v>
      </c>
      <c r="K85" s="479"/>
      <c r="L85" s="11">
        <v>21462</v>
      </c>
      <c r="M85" s="11">
        <v>11499</v>
      </c>
      <c r="N85" s="11">
        <v>21462</v>
      </c>
      <c r="O85" s="11">
        <v>11499</v>
      </c>
      <c r="P85" s="11">
        <v>850</v>
      </c>
      <c r="Q85" s="11">
        <v>869</v>
      </c>
      <c r="S85" s="479">
        <v>82</v>
      </c>
      <c r="T85" s="479"/>
      <c r="U85" s="11">
        <f t="shared" si="2"/>
        <v>2.0777187587363715</v>
      </c>
      <c r="V85" s="11">
        <f t="shared" si="2"/>
        <v>3.8932081050526133</v>
      </c>
      <c r="W85" s="11">
        <f t="shared" si="2"/>
        <v>2.526511974652875</v>
      </c>
      <c r="X85" s="11">
        <f t="shared" si="2"/>
        <v>0.92868945125663105</v>
      </c>
      <c r="Y85" s="11">
        <f t="shared" si="2"/>
        <v>0.47411764705882353</v>
      </c>
      <c r="Z85" s="11">
        <f t="shared" si="2"/>
        <v>4.0207134637514388</v>
      </c>
    </row>
    <row r="86" spans="1:26">
      <c r="A86" s="479">
        <v>83</v>
      </c>
      <c r="B86" s="479"/>
      <c r="C86" s="11">
        <v>47363</v>
      </c>
      <c r="D86" s="11">
        <v>45741</v>
      </c>
      <c r="E86" s="11">
        <v>58808</v>
      </c>
      <c r="F86" s="11">
        <v>10835</v>
      </c>
      <c r="G86" s="11">
        <v>476</v>
      </c>
      <c r="H86" s="11">
        <v>3262</v>
      </c>
      <c r="J86" s="479">
        <v>83</v>
      </c>
      <c r="K86" s="479"/>
      <c r="L86" s="11">
        <v>21469</v>
      </c>
      <c r="M86" s="11">
        <v>11506</v>
      </c>
      <c r="N86" s="11">
        <v>21469</v>
      </c>
      <c r="O86" s="11">
        <v>11506</v>
      </c>
      <c r="P86" s="11">
        <v>853</v>
      </c>
      <c r="Q86" s="11">
        <v>868</v>
      </c>
      <c r="S86" s="479">
        <v>83</v>
      </c>
      <c r="T86" s="479"/>
      <c r="U86" s="11">
        <f t="shared" si="2"/>
        <v>2.2061111369882154</v>
      </c>
      <c r="V86" s="11">
        <f t="shared" si="2"/>
        <v>3.9754041369720148</v>
      </c>
      <c r="W86" s="11">
        <f t="shared" si="2"/>
        <v>2.73920536587638</v>
      </c>
      <c r="X86" s="11">
        <f t="shared" si="2"/>
        <v>0.94168260038240914</v>
      </c>
      <c r="Y86" s="11">
        <f t="shared" si="2"/>
        <v>0.5580304806565064</v>
      </c>
      <c r="Z86" s="11">
        <f t="shared" si="2"/>
        <v>3.7580645161290325</v>
      </c>
    </row>
    <row r="87" spans="1:26">
      <c r="A87" s="479">
        <v>84</v>
      </c>
      <c r="B87" s="479"/>
      <c r="C87" s="11">
        <v>48637</v>
      </c>
      <c r="D87" s="11">
        <v>46971</v>
      </c>
      <c r="E87" s="11">
        <v>59107</v>
      </c>
      <c r="F87" s="11">
        <v>11044</v>
      </c>
      <c r="G87" s="11">
        <v>450</v>
      </c>
      <c r="H87" s="11">
        <v>2968</v>
      </c>
      <c r="J87" s="479">
        <v>84</v>
      </c>
      <c r="K87" s="479"/>
      <c r="L87" s="11">
        <v>21461</v>
      </c>
      <c r="M87" s="11">
        <v>11497</v>
      </c>
      <c r="N87" s="11">
        <v>21461</v>
      </c>
      <c r="O87" s="11">
        <v>11497</v>
      </c>
      <c r="P87" s="11">
        <v>850</v>
      </c>
      <c r="Q87" s="11">
        <v>866</v>
      </c>
      <c r="S87" s="479">
        <v>84</v>
      </c>
      <c r="T87" s="479"/>
      <c r="U87" s="11">
        <f t="shared" si="2"/>
        <v>2.2662970038674803</v>
      </c>
      <c r="V87" s="11">
        <f t="shared" si="2"/>
        <v>4.0855005653648782</v>
      </c>
      <c r="W87" s="11">
        <f t="shared" si="2"/>
        <v>2.7541587064908439</v>
      </c>
      <c r="X87" s="11">
        <f t="shared" si="2"/>
        <v>0.96059841697834214</v>
      </c>
      <c r="Y87" s="11">
        <f t="shared" si="2"/>
        <v>0.52941176470588236</v>
      </c>
      <c r="Z87" s="11">
        <f t="shared" si="2"/>
        <v>3.4272517321016167</v>
      </c>
    </row>
    <row r="88" spans="1:26">
      <c r="A88" s="479">
        <v>85</v>
      </c>
      <c r="B88" s="479"/>
      <c r="C88" s="11">
        <v>50297</v>
      </c>
      <c r="D88" s="11">
        <v>49170</v>
      </c>
      <c r="E88" s="11">
        <v>60264</v>
      </c>
      <c r="F88" s="11">
        <v>11168</v>
      </c>
      <c r="G88" s="11">
        <v>538</v>
      </c>
      <c r="H88" s="11">
        <v>3122</v>
      </c>
      <c r="J88" s="479">
        <v>85</v>
      </c>
      <c r="K88" s="479"/>
      <c r="L88" s="11">
        <v>21466</v>
      </c>
      <c r="M88" s="11">
        <v>11500</v>
      </c>
      <c r="N88" s="11">
        <v>21466</v>
      </c>
      <c r="O88" s="11">
        <v>11500</v>
      </c>
      <c r="P88" s="11">
        <v>855</v>
      </c>
      <c r="Q88" s="11">
        <v>868</v>
      </c>
      <c r="S88" s="479">
        <v>85</v>
      </c>
      <c r="T88" s="479"/>
      <c r="U88" s="11">
        <f t="shared" si="2"/>
        <v>2.3431007174135843</v>
      </c>
      <c r="V88" s="11">
        <f t="shared" si="2"/>
        <v>4.2756521739130431</v>
      </c>
      <c r="W88" s="11">
        <f t="shared" si="2"/>
        <v>2.8074163793906641</v>
      </c>
      <c r="X88" s="11">
        <f t="shared" si="2"/>
        <v>0.97113043478260874</v>
      </c>
      <c r="Y88" s="11">
        <f t="shared" si="2"/>
        <v>0.62923976608187138</v>
      </c>
      <c r="Z88" s="11">
        <f t="shared" si="2"/>
        <v>3.596774193548387</v>
      </c>
    </row>
    <row r="89" spans="1:26">
      <c r="A89" s="479">
        <v>86</v>
      </c>
      <c r="B89" s="479"/>
      <c r="C89" s="11">
        <v>51209</v>
      </c>
      <c r="D89" s="11">
        <v>48470</v>
      </c>
      <c r="E89" s="11">
        <v>60524</v>
      </c>
      <c r="F89" s="11">
        <v>10995</v>
      </c>
      <c r="G89" s="11">
        <v>696</v>
      </c>
      <c r="H89" s="11">
        <v>3323</v>
      </c>
      <c r="J89" s="479">
        <v>86</v>
      </c>
      <c r="K89" s="479"/>
      <c r="L89" s="11">
        <v>21464</v>
      </c>
      <c r="M89" s="11">
        <v>11501</v>
      </c>
      <c r="N89" s="11">
        <v>21464</v>
      </c>
      <c r="O89" s="11">
        <v>11501</v>
      </c>
      <c r="P89" s="11">
        <v>850</v>
      </c>
      <c r="Q89" s="11">
        <v>868</v>
      </c>
      <c r="S89" s="479">
        <v>86</v>
      </c>
      <c r="T89" s="479"/>
      <c r="U89" s="11">
        <f t="shared" si="2"/>
        <v>2.385808796123742</v>
      </c>
      <c r="V89" s="11">
        <f t="shared" si="2"/>
        <v>4.2144161377271541</v>
      </c>
      <c r="W89" s="11">
        <f t="shared" si="2"/>
        <v>2.8197912784196792</v>
      </c>
      <c r="X89" s="11">
        <f t="shared" si="2"/>
        <v>0.95600382575428222</v>
      </c>
      <c r="Y89" s="11">
        <f t="shared" si="2"/>
        <v>0.81882352941176473</v>
      </c>
      <c r="Z89" s="11">
        <f t="shared" si="2"/>
        <v>3.8283410138248848</v>
      </c>
    </row>
    <row r="90" spans="1:26">
      <c r="A90" s="479">
        <v>87</v>
      </c>
      <c r="B90" s="479"/>
      <c r="C90" s="11">
        <v>53652</v>
      </c>
      <c r="D90" s="11">
        <v>50909</v>
      </c>
      <c r="E90" s="11">
        <v>64492</v>
      </c>
      <c r="F90" s="11">
        <v>11948</v>
      </c>
      <c r="G90" s="11">
        <v>710</v>
      </c>
      <c r="H90" s="11">
        <v>3880</v>
      </c>
      <c r="J90" s="479">
        <v>87</v>
      </c>
      <c r="K90" s="479"/>
      <c r="L90" s="11">
        <v>21462</v>
      </c>
      <c r="M90" s="11">
        <v>11498</v>
      </c>
      <c r="N90" s="11">
        <v>21462</v>
      </c>
      <c r="O90" s="11">
        <v>11498</v>
      </c>
      <c r="P90" s="11">
        <v>851</v>
      </c>
      <c r="Q90" s="11">
        <v>866</v>
      </c>
      <c r="S90" s="479">
        <v>87</v>
      </c>
      <c r="T90" s="479"/>
      <c r="U90" s="11">
        <f t="shared" si="2"/>
        <v>2.4998602180598266</v>
      </c>
      <c r="V90" s="11">
        <f t="shared" si="2"/>
        <v>4.4276395894938254</v>
      </c>
      <c r="W90" s="11">
        <f t="shared" si="2"/>
        <v>3.0049389618861242</v>
      </c>
      <c r="X90" s="11">
        <f t="shared" si="2"/>
        <v>1.0391372412593494</v>
      </c>
      <c r="Y90" s="11">
        <f t="shared" si="2"/>
        <v>0.83431257344300824</v>
      </c>
      <c r="Z90" s="11">
        <f t="shared" si="2"/>
        <v>4.4803695150115477</v>
      </c>
    </row>
    <row r="91" spans="1:26">
      <c r="A91" s="479">
        <v>88</v>
      </c>
      <c r="B91" s="479"/>
      <c r="C91" s="11">
        <v>55924</v>
      </c>
      <c r="D91" s="11">
        <v>54276</v>
      </c>
      <c r="E91" s="11">
        <v>65040</v>
      </c>
      <c r="F91" s="11">
        <v>13365</v>
      </c>
      <c r="G91" s="11">
        <v>447</v>
      </c>
      <c r="H91" s="11">
        <v>4050</v>
      </c>
      <c r="J91" s="479">
        <v>88</v>
      </c>
      <c r="K91" s="479"/>
      <c r="L91" s="11">
        <v>21465</v>
      </c>
      <c r="M91" s="11">
        <v>11501</v>
      </c>
      <c r="N91" s="11">
        <v>21465</v>
      </c>
      <c r="O91" s="11">
        <v>11501</v>
      </c>
      <c r="P91" s="11">
        <v>852</v>
      </c>
      <c r="Q91" s="11">
        <v>868</v>
      </c>
      <c r="S91" s="479">
        <v>88</v>
      </c>
      <c r="T91" s="479"/>
      <c r="U91" s="11">
        <f t="shared" si="2"/>
        <v>2.6053575588166784</v>
      </c>
      <c r="V91" s="11">
        <f t="shared" si="2"/>
        <v>4.7192418050604292</v>
      </c>
      <c r="W91" s="11">
        <f t="shared" si="2"/>
        <v>3.0300489168413698</v>
      </c>
      <c r="X91" s="11">
        <f t="shared" si="2"/>
        <v>1.1620728632292845</v>
      </c>
      <c r="Y91" s="11">
        <f t="shared" si="2"/>
        <v>0.52464788732394363</v>
      </c>
      <c r="Z91" s="11">
        <f t="shared" si="2"/>
        <v>4.6658986175115205</v>
      </c>
    </row>
    <row r="92" spans="1:26">
      <c r="A92" s="479">
        <v>89</v>
      </c>
      <c r="B92" s="479"/>
      <c r="C92" s="11">
        <v>59440</v>
      </c>
      <c r="D92" s="11">
        <v>55004</v>
      </c>
      <c r="E92" s="11">
        <v>67101</v>
      </c>
      <c r="F92" s="11">
        <v>12489</v>
      </c>
      <c r="G92" s="11">
        <v>569</v>
      </c>
      <c r="H92" s="11">
        <v>3678</v>
      </c>
      <c r="J92" s="479">
        <v>89</v>
      </c>
      <c r="K92" s="479"/>
      <c r="L92" s="11">
        <v>21461</v>
      </c>
      <c r="M92" s="11">
        <v>11502</v>
      </c>
      <c r="N92" s="11">
        <v>21461</v>
      </c>
      <c r="O92" s="11">
        <v>11502</v>
      </c>
      <c r="P92" s="11">
        <v>855</v>
      </c>
      <c r="Q92" s="11">
        <v>871</v>
      </c>
      <c r="S92" s="479">
        <v>89</v>
      </c>
      <c r="T92" s="479"/>
      <c r="U92" s="11">
        <f t="shared" si="2"/>
        <v>2.7696752248264294</v>
      </c>
      <c r="V92" s="11">
        <f t="shared" si="2"/>
        <v>4.7821248478525478</v>
      </c>
      <c r="W92" s="11">
        <f t="shared" si="2"/>
        <v>3.1266483388472111</v>
      </c>
      <c r="X92" s="11">
        <f t="shared" si="2"/>
        <v>1.085811163275952</v>
      </c>
      <c r="Y92" s="11">
        <f t="shared" si="2"/>
        <v>0.66549707602339181</v>
      </c>
      <c r="Z92" s="11">
        <f t="shared" si="2"/>
        <v>4.2227324913892081</v>
      </c>
    </row>
    <row r="93" spans="1:26">
      <c r="A93" s="479">
        <v>90</v>
      </c>
      <c r="B93" s="479">
        <v>90</v>
      </c>
      <c r="C93" s="11">
        <v>61766</v>
      </c>
      <c r="D93" s="11">
        <v>56689</v>
      </c>
      <c r="E93" s="11">
        <v>71893</v>
      </c>
      <c r="F93" s="11">
        <v>12735</v>
      </c>
      <c r="G93" s="11">
        <v>490</v>
      </c>
      <c r="H93" s="11">
        <v>4398</v>
      </c>
      <c r="J93" s="479">
        <v>90</v>
      </c>
      <c r="K93" s="479">
        <v>90</v>
      </c>
      <c r="L93" s="11">
        <v>21465</v>
      </c>
      <c r="M93" s="11">
        <v>11499</v>
      </c>
      <c r="N93" s="11">
        <v>21465</v>
      </c>
      <c r="O93" s="11">
        <v>11499</v>
      </c>
      <c r="P93" s="11">
        <v>852</v>
      </c>
      <c r="Q93" s="11">
        <v>865</v>
      </c>
      <c r="S93" s="479">
        <v>90</v>
      </c>
      <c r="T93" s="479">
        <v>90</v>
      </c>
      <c r="U93" s="11">
        <f t="shared" si="2"/>
        <v>2.8775215467039366</v>
      </c>
      <c r="V93" s="11">
        <f t="shared" si="2"/>
        <v>4.9299069484302986</v>
      </c>
      <c r="W93" s="11">
        <f t="shared" si="2"/>
        <v>3.3493128348474261</v>
      </c>
      <c r="X93" s="11">
        <f t="shared" si="2"/>
        <v>1.1074876076180538</v>
      </c>
      <c r="Y93" s="11">
        <f t="shared" si="2"/>
        <v>0.57511737089201875</v>
      </c>
      <c r="Z93" s="11">
        <f t="shared" si="2"/>
        <v>5.084393063583815</v>
      </c>
    </row>
    <row r="94" spans="1:26">
      <c r="A94" s="479">
        <v>91</v>
      </c>
      <c r="B94" s="479"/>
      <c r="C94" s="11">
        <v>65417</v>
      </c>
      <c r="D94" s="11">
        <v>59244</v>
      </c>
      <c r="E94" s="11">
        <v>74277</v>
      </c>
      <c r="F94" s="11">
        <v>13662</v>
      </c>
      <c r="G94" s="11">
        <v>724</v>
      </c>
      <c r="H94" s="11">
        <v>3734</v>
      </c>
      <c r="J94" s="479">
        <v>91</v>
      </c>
      <c r="K94" s="479"/>
      <c r="L94" s="11">
        <v>21463</v>
      </c>
      <c r="M94" s="11">
        <v>11499</v>
      </c>
      <c r="N94" s="11">
        <v>21463</v>
      </c>
      <c r="O94" s="11">
        <v>11499</v>
      </c>
      <c r="P94" s="11">
        <v>852</v>
      </c>
      <c r="Q94" s="11">
        <v>865</v>
      </c>
      <c r="S94" s="479">
        <v>91</v>
      </c>
      <c r="T94" s="479"/>
      <c r="U94" s="11">
        <f t="shared" si="2"/>
        <v>3.0478963798164282</v>
      </c>
      <c r="V94" s="11">
        <f t="shared" si="2"/>
        <v>5.1521001826245758</v>
      </c>
      <c r="W94" s="11">
        <f t="shared" si="2"/>
        <v>3.4606998089735823</v>
      </c>
      <c r="X94" s="11">
        <f t="shared" si="2"/>
        <v>1.1881033133315941</v>
      </c>
      <c r="Y94" s="11">
        <f t="shared" si="2"/>
        <v>0.84976525821596249</v>
      </c>
      <c r="Z94" s="11">
        <f t="shared" si="2"/>
        <v>4.3167630057803468</v>
      </c>
    </row>
    <row r="95" spans="1:26">
      <c r="A95" s="479">
        <v>92</v>
      </c>
      <c r="B95" s="479"/>
      <c r="C95" s="11">
        <v>69358</v>
      </c>
      <c r="D95" s="11">
        <v>60288</v>
      </c>
      <c r="E95" s="11">
        <v>79175</v>
      </c>
      <c r="F95" s="11">
        <v>13081</v>
      </c>
      <c r="G95" s="11">
        <v>729</v>
      </c>
      <c r="H95" s="11">
        <v>4284</v>
      </c>
      <c r="J95" s="479">
        <v>92</v>
      </c>
      <c r="K95" s="479"/>
      <c r="L95" s="11">
        <v>21466</v>
      </c>
      <c r="M95" s="11">
        <v>11502</v>
      </c>
      <c r="N95" s="11">
        <v>21466</v>
      </c>
      <c r="O95" s="11">
        <v>11502</v>
      </c>
      <c r="P95" s="11">
        <v>855</v>
      </c>
      <c r="Q95" s="11">
        <v>869</v>
      </c>
      <c r="S95" s="479">
        <v>92</v>
      </c>
      <c r="T95" s="479"/>
      <c r="U95" s="11">
        <f t="shared" si="2"/>
        <v>3.2310630764930588</v>
      </c>
      <c r="V95" s="11">
        <f t="shared" si="2"/>
        <v>5.2415232133541991</v>
      </c>
      <c r="W95" s="11">
        <f t="shared" si="2"/>
        <v>3.6883909438181308</v>
      </c>
      <c r="X95" s="11">
        <f t="shared" si="2"/>
        <v>1.137280472961224</v>
      </c>
      <c r="Y95" s="11">
        <f t="shared" si="2"/>
        <v>0.85263157894736841</v>
      </c>
      <c r="Z95" s="11">
        <f t="shared" si="2"/>
        <v>4.929804372842348</v>
      </c>
    </row>
    <row r="96" spans="1:26">
      <c r="A96" s="479">
        <v>93</v>
      </c>
      <c r="B96" s="479"/>
      <c r="C96" s="11">
        <v>71625</v>
      </c>
      <c r="D96" s="11">
        <v>63402</v>
      </c>
      <c r="E96" s="11">
        <v>81750</v>
      </c>
      <c r="F96" s="11">
        <v>13929</v>
      </c>
      <c r="G96" s="11">
        <v>775</v>
      </c>
      <c r="H96" s="11">
        <v>4627</v>
      </c>
      <c r="J96" s="479">
        <v>93</v>
      </c>
      <c r="K96" s="479"/>
      <c r="L96" s="11">
        <v>21464</v>
      </c>
      <c r="M96" s="11">
        <v>11500</v>
      </c>
      <c r="N96" s="11">
        <v>21464</v>
      </c>
      <c r="O96" s="11">
        <v>11500</v>
      </c>
      <c r="P96" s="11">
        <v>851</v>
      </c>
      <c r="Q96" s="11">
        <v>867</v>
      </c>
      <c r="S96" s="479">
        <v>93</v>
      </c>
      <c r="T96" s="479"/>
      <c r="U96" s="11">
        <f t="shared" si="2"/>
        <v>3.3369828550130451</v>
      </c>
      <c r="V96" s="11">
        <f t="shared" si="2"/>
        <v>5.5132173913043481</v>
      </c>
      <c r="W96" s="11">
        <f t="shared" si="2"/>
        <v>3.8087029444651508</v>
      </c>
      <c r="X96" s="11">
        <f t="shared" si="2"/>
        <v>1.2112173913043478</v>
      </c>
      <c r="Y96" s="11">
        <f t="shared" si="2"/>
        <v>0.91069330199764986</v>
      </c>
      <c r="Z96" s="11">
        <f t="shared" si="2"/>
        <v>5.3367935409457905</v>
      </c>
    </row>
    <row r="97" spans="1:26">
      <c r="A97" s="479">
        <v>94</v>
      </c>
      <c r="B97" s="479"/>
      <c r="C97" s="11">
        <v>76988</v>
      </c>
      <c r="D97" s="11">
        <v>65346</v>
      </c>
      <c r="E97" s="11">
        <v>87027</v>
      </c>
      <c r="F97" s="11">
        <v>14514</v>
      </c>
      <c r="G97" s="11">
        <v>1176</v>
      </c>
      <c r="H97" s="11">
        <v>4899</v>
      </c>
      <c r="J97" s="479">
        <v>94</v>
      </c>
      <c r="K97" s="479"/>
      <c r="L97" s="11">
        <v>21462</v>
      </c>
      <c r="M97" s="11">
        <v>11499</v>
      </c>
      <c r="N97" s="11">
        <v>21462</v>
      </c>
      <c r="O97" s="11">
        <v>11499</v>
      </c>
      <c r="P97" s="11">
        <v>849</v>
      </c>
      <c r="Q97" s="11">
        <v>866</v>
      </c>
      <c r="S97" s="479">
        <v>94</v>
      </c>
      <c r="T97" s="479"/>
      <c r="U97" s="11">
        <f t="shared" si="2"/>
        <v>3.5871773366880997</v>
      </c>
      <c r="V97" s="11">
        <f t="shared" si="2"/>
        <v>5.6827550221758409</v>
      </c>
      <c r="W97" s="11">
        <f t="shared" si="2"/>
        <v>4.0549343024881184</v>
      </c>
      <c r="X97" s="11">
        <f t="shared" si="2"/>
        <v>1.262196712757631</v>
      </c>
      <c r="Y97" s="11">
        <f t="shared" si="2"/>
        <v>1.3851590106007068</v>
      </c>
      <c r="Z97" s="11">
        <f t="shared" si="2"/>
        <v>5.6570438799076213</v>
      </c>
    </row>
    <row r="98" spans="1:26">
      <c r="A98" s="479">
        <v>95</v>
      </c>
      <c r="B98" s="479"/>
      <c r="C98" s="11">
        <v>81276</v>
      </c>
      <c r="D98" s="11">
        <v>67005</v>
      </c>
      <c r="E98" s="11">
        <v>88657</v>
      </c>
      <c r="F98" s="11">
        <v>14726</v>
      </c>
      <c r="G98" s="11">
        <v>1017</v>
      </c>
      <c r="H98" s="11">
        <v>5500</v>
      </c>
      <c r="J98" s="479">
        <v>95</v>
      </c>
      <c r="K98" s="479"/>
      <c r="L98" s="11">
        <v>21468</v>
      </c>
      <c r="M98" s="11">
        <v>11501</v>
      </c>
      <c r="N98" s="11">
        <v>21468</v>
      </c>
      <c r="O98" s="11">
        <v>11501</v>
      </c>
      <c r="P98" s="11">
        <v>853</v>
      </c>
      <c r="Q98" s="11">
        <v>866</v>
      </c>
      <c r="S98" s="479">
        <v>95</v>
      </c>
      <c r="T98" s="479"/>
      <c r="U98" s="11">
        <f t="shared" si="2"/>
        <v>3.785913918390162</v>
      </c>
      <c r="V98" s="11">
        <f t="shared" si="2"/>
        <v>5.8260151291192068</v>
      </c>
      <c r="W98" s="11">
        <f t="shared" si="2"/>
        <v>4.129727967207006</v>
      </c>
      <c r="X98" s="11">
        <f t="shared" si="2"/>
        <v>1.2804103990957307</v>
      </c>
      <c r="Y98" s="11">
        <f t="shared" si="2"/>
        <v>1.1922626025791325</v>
      </c>
      <c r="Z98" s="11">
        <f t="shared" si="2"/>
        <v>6.3510392609699773</v>
      </c>
    </row>
    <row r="99" spans="1:26">
      <c r="A99" s="479">
        <v>96</v>
      </c>
      <c r="B99" s="479"/>
      <c r="C99" s="11">
        <v>88194</v>
      </c>
      <c r="D99" s="11">
        <v>75937</v>
      </c>
      <c r="E99" s="11">
        <v>99310</v>
      </c>
      <c r="F99" s="11">
        <v>16574</v>
      </c>
      <c r="G99" s="11">
        <v>1414</v>
      </c>
      <c r="H99" s="11">
        <v>5884</v>
      </c>
      <c r="J99" s="479">
        <v>96</v>
      </c>
      <c r="K99" s="479"/>
      <c r="L99" s="11">
        <v>21460</v>
      </c>
      <c r="M99" s="11">
        <v>11503</v>
      </c>
      <c r="N99" s="11">
        <v>21460</v>
      </c>
      <c r="O99" s="11">
        <v>11503</v>
      </c>
      <c r="P99" s="11">
        <v>851</v>
      </c>
      <c r="Q99" s="11">
        <v>867</v>
      </c>
      <c r="S99" s="479">
        <v>96</v>
      </c>
      <c r="T99" s="479"/>
      <c r="U99" s="11">
        <f t="shared" si="2"/>
        <v>4.1096924510717612</v>
      </c>
      <c r="V99" s="11">
        <f t="shared" si="2"/>
        <v>6.6014952621055381</v>
      </c>
      <c r="W99" s="11">
        <f t="shared" si="2"/>
        <v>4.6276794035414728</v>
      </c>
      <c r="X99" s="11">
        <f t="shared" si="2"/>
        <v>1.4408415196035818</v>
      </c>
      <c r="Y99" s="11">
        <f t="shared" si="2"/>
        <v>1.6615746180963573</v>
      </c>
      <c r="Z99" s="11">
        <f t="shared" si="2"/>
        <v>6.786620530565167</v>
      </c>
    </row>
    <row r="100" spans="1:26">
      <c r="A100" s="479">
        <v>97</v>
      </c>
      <c r="B100" s="479"/>
      <c r="C100" s="11">
        <v>97549</v>
      </c>
      <c r="D100" s="11">
        <v>78221</v>
      </c>
      <c r="E100" s="11">
        <v>99703</v>
      </c>
      <c r="F100" s="11">
        <v>17720</v>
      </c>
      <c r="G100" s="11">
        <v>1270</v>
      </c>
      <c r="H100" s="11">
        <v>6481</v>
      </c>
      <c r="J100" s="479">
        <v>97</v>
      </c>
      <c r="K100" s="479"/>
      <c r="L100" s="11">
        <v>21466</v>
      </c>
      <c r="M100" s="11">
        <v>11502</v>
      </c>
      <c r="N100" s="11">
        <v>21466</v>
      </c>
      <c r="O100" s="11">
        <v>11502</v>
      </c>
      <c r="P100" s="11">
        <v>855</v>
      </c>
      <c r="Q100" s="11">
        <v>868</v>
      </c>
      <c r="S100" s="479">
        <v>97</v>
      </c>
      <c r="T100" s="479"/>
      <c r="U100" s="11">
        <f t="shared" si="2"/>
        <v>4.5443492033914099</v>
      </c>
      <c r="V100" s="11">
        <f t="shared" si="2"/>
        <v>6.8006433663710659</v>
      </c>
      <c r="W100" s="11">
        <f t="shared" si="2"/>
        <v>4.6446939345942422</v>
      </c>
      <c r="X100" s="11">
        <f t="shared" si="2"/>
        <v>1.5406016344983482</v>
      </c>
      <c r="Y100" s="11">
        <f t="shared" si="2"/>
        <v>1.4853801169590644</v>
      </c>
      <c r="Z100" s="11">
        <f t="shared" si="2"/>
        <v>7.4665898617511521</v>
      </c>
    </row>
    <row r="101" spans="1:26">
      <c r="A101" s="479">
        <v>98</v>
      </c>
      <c r="B101" s="479"/>
      <c r="C101" s="11">
        <v>106993</v>
      </c>
      <c r="D101" s="11">
        <v>86241</v>
      </c>
      <c r="E101" s="11">
        <v>110060</v>
      </c>
      <c r="F101" s="11">
        <v>16168</v>
      </c>
      <c r="G101" s="11">
        <v>1252</v>
      </c>
      <c r="H101" s="11">
        <v>7167</v>
      </c>
      <c r="J101" s="479">
        <v>98</v>
      </c>
      <c r="K101" s="479"/>
      <c r="L101" s="11">
        <v>21465</v>
      </c>
      <c r="M101" s="11">
        <v>11498</v>
      </c>
      <c r="N101" s="11">
        <v>21465</v>
      </c>
      <c r="O101" s="11">
        <v>11498</v>
      </c>
      <c r="P101" s="11">
        <v>848</v>
      </c>
      <c r="Q101" s="11">
        <v>867</v>
      </c>
      <c r="S101" s="479">
        <v>98</v>
      </c>
      <c r="T101" s="479"/>
      <c r="U101" s="11">
        <f t="shared" si="2"/>
        <v>4.9845329606335893</v>
      </c>
      <c r="V101" s="11">
        <f t="shared" si="2"/>
        <v>7.5005218298834579</v>
      </c>
      <c r="W101" s="11">
        <f t="shared" si="2"/>
        <v>5.1274167249010016</v>
      </c>
      <c r="X101" s="11">
        <f t="shared" si="2"/>
        <v>1.4061575926248042</v>
      </c>
      <c r="Y101" s="11">
        <f t="shared" si="2"/>
        <v>1.4764150943396226</v>
      </c>
      <c r="Z101" s="11">
        <f t="shared" si="2"/>
        <v>8.2664359861591699</v>
      </c>
    </row>
    <row r="102" spans="1:26">
      <c r="A102" s="479">
        <v>99</v>
      </c>
      <c r="B102" s="479"/>
      <c r="C102" s="11">
        <v>119317</v>
      </c>
      <c r="D102" s="11">
        <v>92654</v>
      </c>
      <c r="E102" s="11">
        <v>114552</v>
      </c>
      <c r="F102" s="11">
        <v>17858</v>
      </c>
      <c r="G102" s="11">
        <v>1412</v>
      </c>
      <c r="H102" s="11">
        <v>8244</v>
      </c>
      <c r="J102" s="479">
        <v>99</v>
      </c>
      <c r="K102" s="479"/>
      <c r="L102" s="11">
        <v>21462</v>
      </c>
      <c r="M102" s="11">
        <v>11500</v>
      </c>
      <c r="N102" s="11">
        <v>21462</v>
      </c>
      <c r="O102" s="11">
        <v>11500</v>
      </c>
      <c r="P102" s="11">
        <v>857</v>
      </c>
      <c r="Q102" s="11">
        <v>868</v>
      </c>
      <c r="S102" s="479">
        <v>99</v>
      </c>
      <c r="T102" s="479"/>
      <c r="U102" s="11">
        <f t="shared" si="2"/>
        <v>5.5594539185537233</v>
      </c>
      <c r="V102" s="11">
        <f t="shared" si="2"/>
        <v>8.0568695652173918</v>
      </c>
      <c r="W102" s="11">
        <f t="shared" si="2"/>
        <v>5.3374336035784173</v>
      </c>
      <c r="X102" s="11">
        <f t="shared" si="2"/>
        <v>1.5528695652173914</v>
      </c>
      <c r="Y102" s="11">
        <f t="shared" si="2"/>
        <v>1.6476079346557759</v>
      </c>
      <c r="Z102" s="11">
        <f t="shared" si="2"/>
        <v>9.4976958525345623</v>
      </c>
    </row>
    <row r="103" spans="1:26">
      <c r="A103" s="479">
        <v>100</v>
      </c>
      <c r="B103" s="479">
        <v>100</v>
      </c>
      <c r="C103" s="11">
        <v>147682</v>
      </c>
      <c r="D103" s="11">
        <v>101036</v>
      </c>
      <c r="E103" s="11">
        <v>115241</v>
      </c>
      <c r="F103" s="11">
        <v>16411</v>
      </c>
      <c r="G103" s="11">
        <v>2790</v>
      </c>
      <c r="H103" s="11">
        <v>8660</v>
      </c>
      <c r="J103" s="479">
        <v>100</v>
      </c>
      <c r="K103" s="479">
        <v>100</v>
      </c>
      <c r="L103" s="11">
        <v>21462</v>
      </c>
      <c r="M103" s="11">
        <v>11498</v>
      </c>
      <c r="N103" s="11">
        <v>21462</v>
      </c>
      <c r="O103" s="11">
        <v>11498</v>
      </c>
      <c r="P103" s="11">
        <v>847</v>
      </c>
      <c r="Q103" s="11">
        <v>866</v>
      </c>
      <c r="S103" s="479">
        <v>100</v>
      </c>
      <c r="T103" s="479">
        <v>100</v>
      </c>
      <c r="U103" s="11">
        <f t="shared" si="2"/>
        <v>6.8810921628925543</v>
      </c>
      <c r="V103" s="11">
        <f t="shared" si="2"/>
        <v>8.7872673508436243</v>
      </c>
      <c r="W103" s="11">
        <f t="shared" si="2"/>
        <v>5.3695368558382253</v>
      </c>
      <c r="X103" s="11">
        <f t="shared" si="2"/>
        <v>1.4272917029048531</v>
      </c>
      <c r="Y103" s="11">
        <f t="shared" si="2"/>
        <v>3.2939787485242031</v>
      </c>
      <c r="Z103" s="11">
        <f t="shared" si="2"/>
        <v>10</v>
      </c>
    </row>
  </sheetData>
  <mergeCells count="3">
    <mergeCell ref="B2:H2"/>
    <mergeCell ref="K2:Q2"/>
    <mergeCell ref="T2:Z2"/>
  </mergeCells>
  <hyperlinks>
    <hyperlink ref="J1" location="INDICE!A1" display="Índice (volver)" xr:uid="{11628BF6-7FC0-4EE0-9D42-DAF9CDBE7C7F}"/>
  </hyperlinks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1F340-4983-4DD4-AE7D-E9D57D2D4CF4}">
  <dimension ref="A1:AT206"/>
  <sheetViews>
    <sheetView showGridLines="0" zoomScaleNormal="100" workbookViewId="0">
      <selection activeCell="K1" sqref="K1"/>
    </sheetView>
  </sheetViews>
  <sheetFormatPr baseColWidth="10" defaultColWidth="11.140625" defaultRowHeight="13.5"/>
  <cols>
    <col min="1" max="1" width="4.28515625" style="120" bestFit="1" customWidth="1"/>
    <col min="2" max="6" width="11.140625" style="120"/>
    <col min="7" max="10" width="11.42578125" style="120" bestFit="1" customWidth="1"/>
    <col min="11" max="11" width="15.140625" style="120" bestFit="1" customWidth="1"/>
    <col min="12" max="12" width="30.140625" style="120" bestFit="1" customWidth="1"/>
    <col min="13" max="17" width="11.140625" style="120"/>
    <col min="18" max="21" width="11.42578125" style="120" bestFit="1" customWidth="1"/>
    <col min="22" max="22" width="15.140625" style="120" bestFit="1" customWidth="1"/>
    <col min="23" max="23" width="30.140625" style="120" bestFit="1" customWidth="1"/>
    <col min="24" max="30" width="11.140625" style="120"/>
    <col min="31" max="33" width="11.42578125" style="120" bestFit="1" customWidth="1"/>
    <col min="34" max="34" width="15.140625" style="120" bestFit="1" customWidth="1"/>
    <col min="35" max="35" width="28.140625" style="120" bestFit="1" customWidth="1"/>
    <col min="36" max="40" width="11.140625" style="120"/>
    <col min="41" max="44" width="11.42578125" style="120" bestFit="1" customWidth="1"/>
    <col min="45" max="45" width="15.140625" style="120" bestFit="1" customWidth="1"/>
    <col min="46" max="46" width="30.140625" style="120" bestFit="1" customWidth="1"/>
    <col min="47" max="16384" width="11.140625" style="120"/>
  </cols>
  <sheetData>
    <row r="1" spans="1:46">
      <c r="A1" s="122" t="s">
        <v>1488</v>
      </c>
      <c r="K1" s="500" t="s">
        <v>1634</v>
      </c>
    </row>
    <row r="2" spans="1:46" s="122" customFormat="1" ht="12.75">
      <c r="B2" s="554" t="s">
        <v>1489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301"/>
      <c r="Y2" s="554" t="s">
        <v>1490</v>
      </c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  <c r="AO2" s="554"/>
      <c r="AP2" s="554"/>
      <c r="AQ2" s="554"/>
      <c r="AR2" s="554"/>
      <c r="AS2" s="554"/>
      <c r="AT2" s="301"/>
    </row>
    <row r="3" spans="1:46" s="122" customFormat="1" ht="12.75">
      <c r="B3" s="122" t="s">
        <v>1470</v>
      </c>
      <c r="C3" s="122" t="s">
        <v>1491</v>
      </c>
      <c r="D3" s="122" t="s">
        <v>1492</v>
      </c>
      <c r="E3" s="122" t="s">
        <v>1493</v>
      </c>
      <c r="F3" s="122" t="s">
        <v>1494</v>
      </c>
      <c r="G3" s="122" t="s">
        <v>1495</v>
      </c>
      <c r="H3" s="122" t="s">
        <v>1496</v>
      </c>
      <c r="I3" s="122" t="s">
        <v>1497</v>
      </c>
      <c r="J3" s="122" t="s">
        <v>1498</v>
      </c>
      <c r="K3" s="122" t="s">
        <v>1499</v>
      </c>
      <c r="L3" s="122" t="s">
        <v>1500</v>
      </c>
      <c r="M3" s="301" t="s">
        <v>1501</v>
      </c>
      <c r="N3" s="122" t="s">
        <v>1491</v>
      </c>
      <c r="O3" s="122" t="s">
        <v>1492</v>
      </c>
      <c r="P3" s="122" t="s">
        <v>1493</v>
      </c>
      <c r="Q3" s="122" t="s">
        <v>1494</v>
      </c>
      <c r="R3" s="122" t="s">
        <v>1495</v>
      </c>
      <c r="S3" s="122" t="s">
        <v>1496</v>
      </c>
      <c r="T3" s="122" t="s">
        <v>1497</v>
      </c>
      <c r="U3" s="122" t="s">
        <v>1498</v>
      </c>
      <c r="V3" s="122" t="s">
        <v>1499</v>
      </c>
      <c r="W3" s="122" t="s">
        <v>1502</v>
      </c>
      <c r="Y3" s="122" t="s">
        <v>1470</v>
      </c>
      <c r="Z3" s="122" t="s">
        <v>1491</v>
      </c>
      <c r="AA3" s="122" t="s">
        <v>1492</v>
      </c>
      <c r="AB3" s="122" t="s">
        <v>1493</v>
      </c>
      <c r="AC3" s="122" t="s">
        <v>1494</v>
      </c>
      <c r="AD3" s="122" t="s">
        <v>1495</v>
      </c>
      <c r="AE3" s="122" t="s">
        <v>1496</v>
      </c>
      <c r="AF3" s="122" t="s">
        <v>1497</v>
      </c>
      <c r="AG3" s="122" t="s">
        <v>1498</v>
      </c>
      <c r="AH3" s="122" t="s">
        <v>1499</v>
      </c>
      <c r="AI3" s="122" t="s">
        <v>1503</v>
      </c>
      <c r="AJ3" s="301" t="s">
        <v>1501</v>
      </c>
      <c r="AK3" s="122" t="s">
        <v>1491</v>
      </c>
      <c r="AL3" s="122" t="s">
        <v>1492</v>
      </c>
      <c r="AM3" s="122" t="s">
        <v>1493</v>
      </c>
      <c r="AN3" s="122" t="s">
        <v>1494</v>
      </c>
      <c r="AO3" s="122" t="s">
        <v>1495</v>
      </c>
      <c r="AP3" s="122" t="s">
        <v>1496</v>
      </c>
      <c r="AQ3" s="122" t="s">
        <v>1497</v>
      </c>
      <c r="AR3" s="122" t="s">
        <v>1498</v>
      </c>
      <c r="AS3" s="122" t="s">
        <v>1499</v>
      </c>
      <c r="AT3" s="122" t="s">
        <v>1502</v>
      </c>
    </row>
    <row r="4" spans="1:46">
      <c r="A4" s="120">
        <v>1</v>
      </c>
      <c r="B4" s="120">
        <v>1</v>
      </c>
      <c r="C4" s="123">
        <v>17660</v>
      </c>
      <c r="D4" s="123">
        <v>2006</v>
      </c>
      <c r="E4" s="120">
        <v>812</v>
      </c>
      <c r="F4" s="120">
        <v>566</v>
      </c>
      <c r="G4" s="120">
        <v>306</v>
      </c>
      <c r="H4" s="120">
        <v>56</v>
      </c>
      <c r="I4" s="120">
        <v>29</v>
      </c>
      <c r="J4" s="120">
        <v>15</v>
      </c>
      <c r="K4" s="120">
        <v>14</v>
      </c>
      <c r="L4" s="120">
        <f>+SUM(H4:K4)</f>
        <v>114</v>
      </c>
      <c r="M4" s="123">
        <f t="shared" ref="M4:M67" si="0">SUM(C4:K4)</f>
        <v>21464</v>
      </c>
      <c r="N4" s="427">
        <f t="shared" ref="N4:W19" si="1">C4/$M4</f>
        <v>0.82277301528140145</v>
      </c>
      <c r="O4" s="427">
        <f t="shared" si="1"/>
        <v>9.3458814759597469E-2</v>
      </c>
      <c r="P4" s="427">
        <f t="shared" si="1"/>
        <v>3.7830786433097278E-2</v>
      </c>
      <c r="Q4" s="427">
        <f t="shared" si="1"/>
        <v>2.6369735370853523E-2</v>
      </c>
      <c r="R4" s="427">
        <f t="shared" si="1"/>
        <v>1.4256429370108088E-2</v>
      </c>
      <c r="S4" s="427">
        <f t="shared" si="1"/>
        <v>2.6090197540067088E-3</v>
      </c>
      <c r="T4" s="427">
        <f t="shared" si="1"/>
        <v>1.35109951546776E-3</v>
      </c>
      <c r="U4" s="427">
        <f t="shared" si="1"/>
        <v>6.9884457696608277E-4</v>
      </c>
      <c r="V4" s="427">
        <f t="shared" si="1"/>
        <v>6.522549385016772E-4</v>
      </c>
      <c r="W4" s="427">
        <f t="shared" si="1"/>
        <v>5.3112187849422288E-3</v>
      </c>
      <c r="Y4" s="120">
        <v>1</v>
      </c>
      <c r="Z4" s="123">
        <v>10498</v>
      </c>
      <c r="AA4" s="120">
        <v>649</v>
      </c>
      <c r="AB4" s="120">
        <v>168</v>
      </c>
      <c r="AC4" s="120">
        <v>122</v>
      </c>
      <c r="AD4" s="120">
        <v>48</v>
      </c>
      <c r="AE4" s="120">
        <v>7</v>
      </c>
      <c r="AF4" s="120">
        <v>5</v>
      </c>
      <c r="AG4" s="120">
        <v>3</v>
      </c>
      <c r="AH4" s="120">
        <v>1</v>
      </c>
      <c r="AI4" s="120">
        <f>+SUM(AE4:AH4)</f>
        <v>16</v>
      </c>
      <c r="AJ4" s="123">
        <f>SUM(Z4:AH4)</f>
        <v>11501</v>
      </c>
      <c r="AK4" s="427">
        <f t="shared" ref="AK4:AS19" si="2">Z4/$AJ4</f>
        <v>0.91279019215720369</v>
      </c>
      <c r="AL4" s="427">
        <f t="shared" si="2"/>
        <v>5.642987566298583E-2</v>
      </c>
      <c r="AM4" s="427">
        <f t="shared" si="2"/>
        <v>1.4607425441265977E-2</v>
      </c>
      <c r="AN4" s="427">
        <f t="shared" si="2"/>
        <v>1.0607773237109817E-2</v>
      </c>
      <c r="AO4" s="427">
        <f t="shared" si="2"/>
        <v>4.1735501260759932E-3</v>
      </c>
      <c r="AP4" s="427">
        <f t="shared" si="2"/>
        <v>6.0864272671941571E-4</v>
      </c>
      <c r="AQ4" s="427">
        <f t="shared" si="2"/>
        <v>4.3474480479958265E-4</v>
      </c>
      <c r="AR4" s="427">
        <f t="shared" si="2"/>
        <v>2.6084688287974958E-4</v>
      </c>
      <c r="AS4" s="427">
        <f t="shared" si="2"/>
        <v>8.6948960959916535E-5</v>
      </c>
      <c r="AT4" s="427">
        <f t="shared" ref="AT4:AT67" si="3">AI4/$M4</f>
        <v>7.4543421543048823E-4</v>
      </c>
    </row>
    <row r="5" spans="1:46">
      <c r="A5" s="120">
        <v>2</v>
      </c>
      <c r="C5" s="123">
        <v>18892</v>
      </c>
      <c r="D5" s="123">
        <v>1405</v>
      </c>
      <c r="E5" s="120">
        <v>536</v>
      </c>
      <c r="F5" s="120">
        <v>389</v>
      </c>
      <c r="G5" s="120">
        <v>184</v>
      </c>
      <c r="H5" s="120">
        <v>34</v>
      </c>
      <c r="I5" s="120">
        <v>14</v>
      </c>
      <c r="J5" s="120">
        <v>5</v>
      </c>
      <c r="K5" s="120">
        <v>5</v>
      </c>
      <c r="L5" s="120">
        <f t="shared" ref="L5:L68" si="4">+SUM(H5:K5)</f>
        <v>58</v>
      </c>
      <c r="M5" s="123">
        <f t="shared" si="0"/>
        <v>21464</v>
      </c>
      <c r="N5" s="427">
        <f t="shared" si="1"/>
        <v>0.88017144986954898</v>
      </c>
      <c r="O5" s="427">
        <f t="shared" si="1"/>
        <v>6.5458442042489753E-2</v>
      </c>
      <c r="P5" s="427">
        <f t="shared" si="1"/>
        <v>2.4972046216921357E-2</v>
      </c>
      <c r="Q5" s="427">
        <f t="shared" si="1"/>
        <v>1.8123369362653744E-2</v>
      </c>
      <c r="R5" s="427">
        <f t="shared" si="1"/>
        <v>8.5724934774506142E-3</v>
      </c>
      <c r="S5" s="427">
        <f t="shared" si="1"/>
        <v>1.5840477077897876E-3</v>
      </c>
      <c r="T5" s="427">
        <f t="shared" si="1"/>
        <v>6.522549385016772E-4</v>
      </c>
      <c r="U5" s="427">
        <f t="shared" si="1"/>
        <v>2.3294819232202757E-4</v>
      </c>
      <c r="V5" s="427">
        <f t="shared" si="1"/>
        <v>2.3294819232202757E-4</v>
      </c>
      <c r="W5" s="427">
        <f t="shared" si="1"/>
        <v>2.70219903093552E-3</v>
      </c>
      <c r="Y5" s="120">
        <v>2</v>
      </c>
      <c r="Z5" s="123">
        <v>10831</v>
      </c>
      <c r="AA5" s="120">
        <v>444</v>
      </c>
      <c r="AB5" s="120">
        <v>112</v>
      </c>
      <c r="AC5" s="120">
        <v>71</v>
      </c>
      <c r="AD5" s="120">
        <v>29</v>
      </c>
      <c r="AE5" s="120">
        <v>6</v>
      </c>
      <c r="AF5" s="120">
        <v>3</v>
      </c>
      <c r="AG5" s="120">
        <v>2</v>
      </c>
      <c r="AH5" s="120">
        <v>2</v>
      </c>
      <c r="AI5" s="120">
        <f t="shared" ref="AI5:AI68" si="5">+SUM(AE5:AH5)</f>
        <v>13</v>
      </c>
      <c r="AJ5" s="123">
        <f t="shared" ref="AJ5:AJ68" si="6">SUM(Z5:AH5)</f>
        <v>11500</v>
      </c>
      <c r="AK5" s="427">
        <f t="shared" si="2"/>
        <v>0.9418260869565217</v>
      </c>
      <c r="AL5" s="427">
        <f t="shared" si="2"/>
        <v>3.8608695652173911E-2</v>
      </c>
      <c r="AM5" s="427">
        <f t="shared" si="2"/>
        <v>9.7391304347826078E-3</v>
      </c>
      <c r="AN5" s="427">
        <f t="shared" si="2"/>
        <v>6.1739130434782605E-3</v>
      </c>
      <c r="AO5" s="427">
        <f t="shared" si="2"/>
        <v>2.5217391304347826E-3</v>
      </c>
      <c r="AP5" s="427">
        <f t="shared" si="2"/>
        <v>5.2173913043478256E-4</v>
      </c>
      <c r="AQ5" s="427">
        <f t="shared" si="2"/>
        <v>2.6086956521739128E-4</v>
      </c>
      <c r="AR5" s="427">
        <f t="shared" si="2"/>
        <v>1.7391304347826088E-4</v>
      </c>
      <c r="AS5" s="427">
        <f t="shared" si="2"/>
        <v>1.7391304347826088E-4</v>
      </c>
      <c r="AT5" s="427">
        <f t="shared" si="3"/>
        <v>6.0566530003727174E-4</v>
      </c>
    </row>
    <row r="6" spans="1:46">
      <c r="A6" s="120">
        <v>3</v>
      </c>
      <c r="C6" s="123">
        <v>19022</v>
      </c>
      <c r="D6" s="123">
        <v>1342</v>
      </c>
      <c r="E6" s="120">
        <v>502</v>
      </c>
      <c r="F6" s="120">
        <v>354</v>
      </c>
      <c r="G6" s="120">
        <v>192</v>
      </c>
      <c r="H6" s="120">
        <v>23</v>
      </c>
      <c r="I6" s="120">
        <v>14</v>
      </c>
      <c r="J6" s="120">
        <v>6</v>
      </c>
      <c r="K6" s="120">
        <v>9</v>
      </c>
      <c r="L6" s="120">
        <f t="shared" si="4"/>
        <v>52</v>
      </c>
      <c r="M6" s="123">
        <f t="shared" si="0"/>
        <v>21464</v>
      </c>
      <c r="N6" s="427">
        <f t="shared" si="1"/>
        <v>0.88622810286992171</v>
      </c>
      <c r="O6" s="427">
        <f t="shared" si="1"/>
        <v>6.2523294819232203E-2</v>
      </c>
      <c r="P6" s="427">
        <f t="shared" si="1"/>
        <v>2.338799850913157E-2</v>
      </c>
      <c r="Q6" s="427">
        <f t="shared" si="1"/>
        <v>1.6492732016399551E-2</v>
      </c>
      <c r="R6" s="427">
        <f t="shared" si="1"/>
        <v>8.9452105851658588E-3</v>
      </c>
      <c r="S6" s="427">
        <f t="shared" si="1"/>
        <v>1.0715616846813268E-3</v>
      </c>
      <c r="T6" s="427">
        <f t="shared" si="1"/>
        <v>6.522549385016772E-4</v>
      </c>
      <c r="U6" s="427">
        <f t="shared" si="1"/>
        <v>2.7953783078643309E-4</v>
      </c>
      <c r="V6" s="427">
        <f t="shared" si="1"/>
        <v>4.1930674617964963E-4</v>
      </c>
      <c r="W6" s="427">
        <f t="shared" si="1"/>
        <v>2.422661200149087E-3</v>
      </c>
      <c r="Y6" s="120">
        <v>3</v>
      </c>
      <c r="Z6" s="123">
        <v>10856</v>
      </c>
      <c r="AA6" s="120">
        <v>430</v>
      </c>
      <c r="AB6" s="120">
        <v>110</v>
      </c>
      <c r="AC6" s="120">
        <v>73</v>
      </c>
      <c r="AD6" s="120">
        <v>27</v>
      </c>
      <c r="AE6" s="120">
        <v>3</v>
      </c>
      <c r="AF6" s="120">
        <v>2</v>
      </c>
      <c r="AG6" s="120">
        <v>0</v>
      </c>
      <c r="AH6" s="120">
        <v>0</v>
      </c>
      <c r="AI6" s="120">
        <f t="shared" si="5"/>
        <v>5</v>
      </c>
      <c r="AJ6" s="123">
        <f t="shared" si="6"/>
        <v>11501</v>
      </c>
      <c r="AK6" s="427">
        <f t="shared" si="2"/>
        <v>0.94391792018085385</v>
      </c>
      <c r="AL6" s="427">
        <f t="shared" si="2"/>
        <v>3.7388053212764109E-2</v>
      </c>
      <c r="AM6" s="427">
        <f t="shared" si="2"/>
        <v>9.5643857055908183E-3</v>
      </c>
      <c r="AN6" s="427">
        <f t="shared" si="2"/>
        <v>6.3472741500739064E-3</v>
      </c>
      <c r="AO6" s="427">
        <f t="shared" si="2"/>
        <v>2.3476219459177463E-3</v>
      </c>
      <c r="AP6" s="427">
        <f t="shared" si="2"/>
        <v>2.6084688287974958E-4</v>
      </c>
      <c r="AQ6" s="427">
        <f t="shared" si="2"/>
        <v>1.7389792191983307E-4</v>
      </c>
      <c r="AR6" s="427">
        <f t="shared" si="2"/>
        <v>0</v>
      </c>
      <c r="AS6" s="427">
        <f t="shared" si="2"/>
        <v>0</v>
      </c>
      <c r="AT6" s="427">
        <f t="shared" si="3"/>
        <v>2.3294819232202757E-4</v>
      </c>
    </row>
    <row r="7" spans="1:46">
      <c r="A7" s="120">
        <v>4</v>
      </c>
      <c r="C7" s="123">
        <v>19177</v>
      </c>
      <c r="D7" s="123">
        <v>1223</v>
      </c>
      <c r="E7" s="120">
        <v>496</v>
      </c>
      <c r="F7" s="120">
        <v>351</v>
      </c>
      <c r="G7" s="120">
        <v>167</v>
      </c>
      <c r="H7" s="120">
        <v>25</v>
      </c>
      <c r="I7" s="120">
        <v>6</v>
      </c>
      <c r="J7" s="120">
        <v>11</v>
      </c>
      <c r="K7" s="120">
        <v>8</v>
      </c>
      <c r="L7" s="120">
        <f t="shared" si="4"/>
        <v>50</v>
      </c>
      <c r="M7" s="123">
        <f t="shared" si="0"/>
        <v>21464</v>
      </c>
      <c r="N7" s="427">
        <f t="shared" si="1"/>
        <v>0.89344949683190455</v>
      </c>
      <c r="O7" s="427">
        <f t="shared" si="1"/>
        <v>5.6979127841967944E-2</v>
      </c>
      <c r="P7" s="427">
        <f t="shared" si="1"/>
        <v>2.3108460678345134E-2</v>
      </c>
      <c r="Q7" s="427">
        <f t="shared" si="1"/>
        <v>1.6352963101006337E-2</v>
      </c>
      <c r="R7" s="427">
        <f t="shared" si="1"/>
        <v>7.7804696235557209E-3</v>
      </c>
      <c r="S7" s="427">
        <f t="shared" si="1"/>
        <v>1.1647409616101379E-3</v>
      </c>
      <c r="T7" s="427">
        <f t="shared" si="1"/>
        <v>2.7953783078643309E-4</v>
      </c>
      <c r="U7" s="427">
        <f t="shared" si="1"/>
        <v>5.1248602310846071E-4</v>
      </c>
      <c r="V7" s="427">
        <f t="shared" si="1"/>
        <v>3.7271710771524412E-4</v>
      </c>
      <c r="W7" s="427">
        <f t="shared" si="1"/>
        <v>2.3294819232202758E-3</v>
      </c>
      <c r="Y7" s="120">
        <v>4</v>
      </c>
      <c r="Z7" s="123">
        <v>10706</v>
      </c>
      <c r="AA7" s="120">
        <v>537</v>
      </c>
      <c r="AB7" s="120">
        <v>134</v>
      </c>
      <c r="AC7" s="120">
        <v>84</v>
      </c>
      <c r="AD7" s="120">
        <v>34</v>
      </c>
      <c r="AE7" s="120">
        <v>3</v>
      </c>
      <c r="AF7" s="120">
        <v>1</v>
      </c>
      <c r="AG7" s="120">
        <v>0</v>
      </c>
      <c r="AH7" s="120">
        <v>1</v>
      </c>
      <c r="AI7" s="120">
        <f t="shared" si="5"/>
        <v>5</v>
      </c>
      <c r="AJ7" s="123">
        <f t="shared" si="6"/>
        <v>11500</v>
      </c>
      <c r="AK7" s="427">
        <f t="shared" si="2"/>
        <v>0.93095652173913046</v>
      </c>
      <c r="AL7" s="427">
        <f t="shared" si="2"/>
        <v>4.6695652173913041E-2</v>
      </c>
      <c r="AM7" s="427">
        <f t="shared" si="2"/>
        <v>1.1652173913043478E-2</v>
      </c>
      <c r="AN7" s="427">
        <f t="shared" si="2"/>
        <v>7.3043478260869567E-3</v>
      </c>
      <c r="AO7" s="427">
        <f t="shared" si="2"/>
        <v>2.956521739130435E-3</v>
      </c>
      <c r="AP7" s="427">
        <f t="shared" si="2"/>
        <v>2.6086956521739128E-4</v>
      </c>
      <c r="AQ7" s="427">
        <f t="shared" si="2"/>
        <v>8.6956521739130441E-5</v>
      </c>
      <c r="AR7" s="427">
        <f t="shared" si="2"/>
        <v>0</v>
      </c>
      <c r="AS7" s="427">
        <f t="shared" si="2"/>
        <v>8.6956521739130441E-5</v>
      </c>
      <c r="AT7" s="427">
        <f t="shared" si="3"/>
        <v>2.3294819232202757E-4</v>
      </c>
    </row>
    <row r="8" spans="1:46">
      <c r="A8" s="120">
        <v>5</v>
      </c>
      <c r="C8" s="123">
        <v>18045</v>
      </c>
      <c r="D8" s="123">
        <v>1781</v>
      </c>
      <c r="E8" s="120">
        <v>716</v>
      </c>
      <c r="F8" s="120">
        <v>549</v>
      </c>
      <c r="G8" s="120">
        <v>281</v>
      </c>
      <c r="H8" s="120">
        <v>59</v>
      </c>
      <c r="I8" s="120">
        <v>17</v>
      </c>
      <c r="J8" s="120">
        <v>9</v>
      </c>
      <c r="K8" s="120">
        <v>7</v>
      </c>
      <c r="L8" s="120">
        <f t="shared" si="4"/>
        <v>92</v>
      </c>
      <c r="M8" s="123">
        <f t="shared" si="0"/>
        <v>21464</v>
      </c>
      <c r="N8" s="427">
        <f t="shared" si="1"/>
        <v>0.84071002609019752</v>
      </c>
      <c r="O8" s="427">
        <f t="shared" si="1"/>
        <v>8.297614610510623E-2</v>
      </c>
      <c r="P8" s="427">
        <f t="shared" si="1"/>
        <v>3.3358181140514351E-2</v>
      </c>
      <c r="Q8" s="427">
        <f t="shared" si="1"/>
        <v>2.5577711516958628E-2</v>
      </c>
      <c r="R8" s="427">
        <f t="shared" si="1"/>
        <v>1.309168840849795E-2</v>
      </c>
      <c r="S8" s="427">
        <f t="shared" si="1"/>
        <v>2.7487886693999255E-3</v>
      </c>
      <c r="T8" s="427">
        <f t="shared" si="1"/>
        <v>7.920238538948938E-4</v>
      </c>
      <c r="U8" s="427">
        <f t="shared" si="1"/>
        <v>4.1930674617964963E-4</v>
      </c>
      <c r="V8" s="427">
        <f t="shared" si="1"/>
        <v>3.261274692508386E-4</v>
      </c>
      <c r="W8" s="427">
        <f t="shared" si="1"/>
        <v>4.2862467387253071E-3</v>
      </c>
      <c r="Y8" s="120">
        <v>5</v>
      </c>
      <c r="Z8" s="123">
        <v>10664</v>
      </c>
      <c r="AA8" s="120">
        <v>518</v>
      </c>
      <c r="AB8" s="120">
        <v>163</v>
      </c>
      <c r="AC8" s="120">
        <v>91</v>
      </c>
      <c r="AD8" s="120">
        <v>51</v>
      </c>
      <c r="AE8" s="120">
        <v>8</v>
      </c>
      <c r="AF8" s="120">
        <v>3</v>
      </c>
      <c r="AG8" s="120">
        <v>3</v>
      </c>
      <c r="AH8" s="120">
        <v>1</v>
      </c>
      <c r="AI8" s="120">
        <f t="shared" si="5"/>
        <v>15</v>
      </c>
      <c r="AJ8" s="123">
        <f t="shared" si="6"/>
        <v>11502</v>
      </c>
      <c r="AK8" s="427">
        <f t="shared" si="2"/>
        <v>0.92714310554686141</v>
      </c>
      <c r="AL8" s="427">
        <f t="shared" si="2"/>
        <v>4.5035645974613112E-2</v>
      </c>
      <c r="AM8" s="427">
        <f t="shared" si="2"/>
        <v>1.4171448443748914E-2</v>
      </c>
      <c r="AN8" s="427">
        <f t="shared" si="2"/>
        <v>7.9116675360806823E-3</v>
      </c>
      <c r="AO8" s="427">
        <f t="shared" si="2"/>
        <v>4.4340114762649978E-3</v>
      </c>
      <c r="AP8" s="427">
        <f t="shared" si="2"/>
        <v>6.9553121196313681E-4</v>
      </c>
      <c r="AQ8" s="427">
        <f t="shared" si="2"/>
        <v>2.608242044861763E-4</v>
      </c>
      <c r="AR8" s="427">
        <f t="shared" si="2"/>
        <v>2.608242044861763E-4</v>
      </c>
      <c r="AS8" s="427">
        <f t="shared" si="2"/>
        <v>8.6941401495392102E-5</v>
      </c>
      <c r="AT8" s="427">
        <f t="shared" si="3"/>
        <v>6.9884457696608277E-4</v>
      </c>
    </row>
    <row r="9" spans="1:46">
      <c r="A9" s="120">
        <v>6</v>
      </c>
      <c r="C9" s="123">
        <v>17521</v>
      </c>
      <c r="D9" s="123">
        <v>2093</v>
      </c>
      <c r="E9" s="120">
        <v>789</v>
      </c>
      <c r="F9" s="120">
        <v>625</v>
      </c>
      <c r="G9" s="120">
        <v>314</v>
      </c>
      <c r="H9" s="120">
        <v>85</v>
      </c>
      <c r="I9" s="120">
        <v>24</v>
      </c>
      <c r="J9" s="120">
        <v>8</v>
      </c>
      <c r="K9" s="120">
        <v>8</v>
      </c>
      <c r="L9" s="120">
        <f t="shared" si="4"/>
        <v>125</v>
      </c>
      <c r="M9" s="123">
        <f t="shared" si="0"/>
        <v>21467</v>
      </c>
      <c r="N9" s="427">
        <f t="shared" si="1"/>
        <v>0.81618297852517818</v>
      </c>
      <c r="O9" s="427">
        <f t="shared" si="1"/>
        <v>9.7498486048353289E-2</v>
      </c>
      <c r="P9" s="427">
        <f t="shared" si="1"/>
        <v>3.6754087669446128E-2</v>
      </c>
      <c r="Q9" s="427">
        <f t="shared" si="1"/>
        <v>2.9114454744491546E-2</v>
      </c>
      <c r="R9" s="427">
        <f t="shared" si="1"/>
        <v>1.4627102063632552E-2</v>
      </c>
      <c r="S9" s="427">
        <f t="shared" si="1"/>
        <v>3.9595658452508502E-3</v>
      </c>
      <c r="T9" s="427">
        <f t="shared" si="1"/>
        <v>1.1179950621884754E-3</v>
      </c>
      <c r="U9" s="427">
        <f t="shared" si="1"/>
        <v>3.726650207294918E-4</v>
      </c>
      <c r="V9" s="427">
        <f t="shared" si="1"/>
        <v>3.726650207294918E-4</v>
      </c>
      <c r="W9" s="427">
        <f t="shared" si="1"/>
        <v>5.8228909488983087E-3</v>
      </c>
      <c r="Y9" s="120">
        <v>6</v>
      </c>
      <c r="Z9" s="123">
        <v>10635</v>
      </c>
      <c r="AA9" s="120">
        <v>528</v>
      </c>
      <c r="AB9" s="120">
        <v>164</v>
      </c>
      <c r="AC9" s="120">
        <v>113</v>
      </c>
      <c r="AD9" s="120">
        <v>47</v>
      </c>
      <c r="AE9" s="120">
        <v>11</v>
      </c>
      <c r="AF9" s="120">
        <v>1</v>
      </c>
      <c r="AG9" s="120">
        <v>1</v>
      </c>
      <c r="AH9" s="120">
        <v>2</v>
      </c>
      <c r="AI9" s="120">
        <f t="shared" si="5"/>
        <v>15</v>
      </c>
      <c r="AJ9" s="123">
        <f t="shared" si="6"/>
        <v>11502</v>
      </c>
      <c r="AK9" s="427">
        <f t="shared" si="2"/>
        <v>0.92462180490349499</v>
      </c>
      <c r="AL9" s="427">
        <f t="shared" si="2"/>
        <v>4.5905059989567031E-2</v>
      </c>
      <c r="AM9" s="427">
        <f t="shared" si="2"/>
        <v>1.4258389845244305E-2</v>
      </c>
      <c r="AN9" s="427">
        <f t="shared" si="2"/>
        <v>9.8243783689793071E-3</v>
      </c>
      <c r="AO9" s="427">
        <f t="shared" si="2"/>
        <v>4.0862458702834292E-3</v>
      </c>
      <c r="AP9" s="427">
        <f t="shared" si="2"/>
        <v>9.5635541644931317E-4</v>
      </c>
      <c r="AQ9" s="427">
        <f t="shared" si="2"/>
        <v>8.6941401495392102E-5</v>
      </c>
      <c r="AR9" s="427">
        <f t="shared" si="2"/>
        <v>8.6941401495392102E-5</v>
      </c>
      <c r="AS9" s="427">
        <f t="shared" si="2"/>
        <v>1.738828029907842E-4</v>
      </c>
      <c r="AT9" s="427">
        <f t="shared" si="3"/>
        <v>6.9874691386779706E-4</v>
      </c>
    </row>
    <row r="10" spans="1:46">
      <c r="A10" s="120">
        <v>7</v>
      </c>
      <c r="C10" s="123">
        <v>17703</v>
      </c>
      <c r="D10" s="123">
        <v>1940</v>
      </c>
      <c r="E10" s="120">
        <v>800</v>
      </c>
      <c r="F10" s="120">
        <v>597</v>
      </c>
      <c r="G10" s="120">
        <v>312</v>
      </c>
      <c r="H10" s="120">
        <v>64</v>
      </c>
      <c r="I10" s="120">
        <v>19</v>
      </c>
      <c r="J10" s="120">
        <v>11</v>
      </c>
      <c r="K10" s="120">
        <v>17</v>
      </c>
      <c r="L10" s="120">
        <f t="shared" si="4"/>
        <v>111</v>
      </c>
      <c r="M10" s="123">
        <f t="shared" si="0"/>
        <v>21463</v>
      </c>
      <c r="N10" s="427">
        <f t="shared" si="1"/>
        <v>0.82481479755858922</v>
      </c>
      <c r="O10" s="427">
        <f t="shared" si="1"/>
        <v>9.0388109770302386E-2</v>
      </c>
      <c r="P10" s="427">
        <f t="shared" si="1"/>
        <v>3.7273447327959744E-2</v>
      </c>
      <c r="Q10" s="427">
        <f t="shared" si="1"/>
        <v>2.781531006848996E-2</v>
      </c>
      <c r="R10" s="427">
        <f t="shared" si="1"/>
        <v>1.4536644457904301E-2</v>
      </c>
      <c r="S10" s="427">
        <f t="shared" si="1"/>
        <v>2.9818757862367794E-3</v>
      </c>
      <c r="T10" s="427">
        <f t="shared" si="1"/>
        <v>8.8524437403904397E-4</v>
      </c>
      <c r="U10" s="427">
        <f t="shared" si="1"/>
        <v>5.1250990075944649E-4</v>
      </c>
      <c r="V10" s="427">
        <f t="shared" si="1"/>
        <v>7.9206075571914463E-4</v>
      </c>
      <c r="W10" s="427">
        <f t="shared" si="1"/>
        <v>5.1716908167544146E-3</v>
      </c>
      <c r="Y10" s="120">
        <v>7</v>
      </c>
      <c r="Z10" s="123">
        <v>10814</v>
      </c>
      <c r="AA10" s="120">
        <v>459</v>
      </c>
      <c r="AB10" s="120">
        <v>107</v>
      </c>
      <c r="AC10" s="120">
        <v>74</v>
      </c>
      <c r="AD10" s="120">
        <v>35</v>
      </c>
      <c r="AE10" s="120">
        <v>9</v>
      </c>
      <c r="AF10" s="120">
        <v>0</v>
      </c>
      <c r="AG10" s="120">
        <v>0</v>
      </c>
      <c r="AH10" s="120">
        <v>0</v>
      </c>
      <c r="AI10" s="120">
        <f t="shared" si="5"/>
        <v>9</v>
      </c>
      <c r="AJ10" s="123">
        <f t="shared" si="6"/>
        <v>11498</v>
      </c>
      <c r="AK10" s="427">
        <f t="shared" si="2"/>
        <v>0.94051139328578881</v>
      </c>
      <c r="AL10" s="427">
        <f t="shared" si="2"/>
        <v>3.9919986084536438E-2</v>
      </c>
      <c r="AM10" s="427">
        <f t="shared" si="2"/>
        <v>9.30596625500087E-3</v>
      </c>
      <c r="AN10" s="427">
        <f t="shared" si="2"/>
        <v>6.4359018959819101E-3</v>
      </c>
      <c r="AO10" s="427">
        <f t="shared" si="2"/>
        <v>3.0440076535049572E-3</v>
      </c>
      <c r="AP10" s="427">
        <f t="shared" si="2"/>
        <v>7.8274482518698909E-4</v>
      </c>
      <c r="AQ10" s="427">
        <f t="shared" si="2"/>
        <v>0</v>
      </c>
      <c r="AR10" s="427">
        <f t="shared" si="2"/>
        <v>0</v>
      </c>
      <c r="AS10" s="427">
        <f t="shared" si="2"/>
        <v>0</v>
      </c>
      <c r="AT10" s="427">
        <f t="shared" si="3"/>
        <v>4.1932628243954715E-4</v>
      </c>
    </row>
    <row r="11" spans="1:46">
      <c r="A11" s="120">
        <v>8</v>
      </c>
      <c r="C11" s="123">
        <v>17654</v>
      </c>
      <c r="D11" s="123">
        <v>2055</v>
      </c>
      <c r="E11" s="120">
        <v>705</v>
      </c>
      <c r="F11" s="120">
        <v>623</v>
      </c>
      <c r="G11" s="120">
        <v>312</v>
      </c>
      <c r="H11" s="120">
        <v>71</v>
      </c>
      <c r="I11" s="120">
        <v>22</v>
      </c>
      <c r="J11" s="120">
        <v>10</v>
      </c>
      <c r="K11" s="120">
        <v>10</v>
      </c>
      <c r="L11" s="120">
        <f t="shared" si="4"/>
        <v>113</v>
      </c>
      <c r="M11" s="123">
        <f t="shared" si="0"/>
        <v>21462</v>
      </c>
      <c r="N11" s="427">
        <f t="shared" si="1"/>
        <v>0.82257012393998696</v>
      </c>
      <c r="O11" s="427">
        <f t="shared" si="1"/>
        <v>9.5750629018730785E-2</v>
      </c>
      <c r="P11" s="427">
        <f t="shared" si="1"/>
        <v>3.2848755940732458E-2</v>
      </c>
      <c r="Q11" s="427">
        <f t="shared" si="1"/>
        <v>2.902804957599478E-2</v>
      </c>
      <c r="R11" s="427">
        <f t="shared" si="1"/>
        <v>1.4537321778026279E-2</v>
      </c>
      <c r="S11" s="427">
        <f t="shared" si="1"/>
        <v>3.3081725841021341E-3</v>
      </c>
      <c r="T11" s="427">
        <f t="shared" si="1"/>
        <v>1.0250675612710838E-3</v>
      </c>
      <c r="U11" s="427">
        <f t="shared" si="1"/>
        <v>4.6593980057776533E-4</v>
      </c>
      <c r="V11" s="427">
        <f t="shared" si="1"/>
        <v>4.6593980057776533E-4</v>
      </c>
      <c r="W11" s="427">
        <f t="shared" si="1"/>
        <v>5.2651197465287481E-3</v>
      </c>
      <c r="Y11" s="120">
        <v>8</v>
      </c>
      <c r="Z11" s="123">
        <v>10660</v>
      </c>
      <c r="AA11" s="120">
        <v>552</v>
      </c>
      <c r="AB11" s="120">
        <v>132</v>
      </c>
      <c r="AC11" s="120">
        <v>100</v>
      </c>
      <c r="AD11" s="120">
        <v>43</v>
      </c>
      <c r="AE11" s="120">
        <v>7</v>
      </c>
      <c r="AF11" s="120">
        <v>5</v>
      </c>
      <c r="AG11" s="120">
        <v>1</v>
      </c>
      <c r="AH11" s="120">
        <v>1</v>
      </c>
      <c r="AI11" s="120">
        <f t="shared" si="5"/>
        <v>14</v>
      </c>
      <c r="AJ11" s="123">
        <f t="shared" si="6"/>
        <v>11501</v>
      </c>
      <c r="AK11" s="427">
        <f t="shared" si="2"/>
        <v>0.92687592383271022</v>
      </c>
      <c r="AL11" s="427">
        <f t="shared" si="2"/>
        <v>4.7995826449873921E-2</v>
      </c>
      <c r="AM11" s="427">
        <f t="shared" si="2"/>
        <v>1.1477262846708983E-2</v>
      </c>
      <c r="AN11" s="427">
        <f t="shared" si="2"/>
        <v>8.6948960959916527E-3</v>
      </c>
      <c r="AO11" s="427">
        <f t="shared" si="2"/>
        <v>3.7388053212764109E-3</v>
      </c>
      <c r="AP11" s="427">
        <f t="shared" si="2"/>
        <v>6.0864272671941571E-4</v>
      </c>
      <c r="AQ11" s="427">
        <f t="shared" si="2"/>
        <v>4.3474480479958265E-4</v>
      </c>
      <c r="AR11" s="427">
        <f t="shared" si="2"/>
        <v>8.6948960959916535E-5</v>
      </c>
      <c r="AS11" s="427">
        <f t="shared" si="2"/>
        <v>8.6948960959916535E-5</v>
      </c>
      <c r="AT11" s="427">
        <f t="shared" si="3"/>
        <v>6.5231572080887146E-4</v>
      </c>
    </row>
    <row r="12" spans="1:46">
      <c r="A12" s="120">
        <v>9</v>
      </c>
      <c r="C12" s="123">
        <v>17842</v>
      </c>
      <c r="D12" s="123">
        <v>2039</v>
      </c>
      <c r="E12" s="120">
        <v>691</v>
      </c>
      <c r="F12" s="120">
        <v>539</v>
      </c>
      <c r="G12" s="120">
        <v>280</v>
      </c>
      <c r="H12" s="120">
        <v>42</v>
      </c>
      <c r="I12" s="120">
        <v>20</v>
      </c>
      <c r="J12" s="120">
        <v>5</v>
      </c>
      <c r="K12" s="120">
        <v>7</v>
      </c>
      <c r="L12" s="120">
        <f t="shared" si="4"/>
        <v>74</v>
      </c>
      <c r="M12" s="123">
        <f t="shared" si="0"/>
        <v>21465</v>
      </c>
      <c r="N12" s="427">
        <f t="shared" si="1"/>
        <v>0.83121360354064755</v>
      </c>
      <c r="O12" s="427">
        <f t="shared" si="1"/>
        <v>9.499184719310505E-2</v>
      </c>
      <c r="P12" s="427">
        <f t="shared" si="1"/>
        <v>3.2191940368040996E-2</v>
      </c>
      <c r="Q12" s="427">
        <f t="shared" si="1"/>
        <v>2.51106452364314E-2</v>
      </c>
      <c r="R12" s="427">
        <f t="shared" si="1"/>
        <v>1.3044491031912415E-2</v>
      </c>
      <c r="S12" s="427">
        <f t="shared" si="1"/>
        <v>1.9566736547868622E-3</v>
      </c>
      <c r="T12" s="427">
        <f t="shared" si="1"/>
        <v>9.3174935942231542E-4</v>
      </c>
      <c r="U12" s="427">
        <f t="shared" si="1"/>
        <v>2.3293733985557886E-4</v>
      </c>
      <c r="V12" s="427">
        <f t="shared" si="1"/>
        <v>3.2611227579781041E-4</v>
      </c>
      <c r="W12" s="427">
        <f t="shared" si="1"/>
        <v>3.4474726298625671E-3</v>
      </c>
      <c r="Y12" s="120">
        <v>9</v>
      </c>
      <c r="Z12" s="123">
        <v>10734</v>
      </c>
      <c r="AA12" s="120">
        <v>519</v>
      </c>
      <c r="AB12" s="120">
        <v>133</v>
      </c>
      <c r="AC12" s="120">
        <v>65</v>
      </c>
      <c r="AD12" s="120">
        <v>34</v>
      </c>
      <c r="AE12" s="120">
        <v>9</v>
      </c>
      <c r="AF12" s="120">
        <v>2</v>
      </c>
      <c r="AG12" s="120">
        <v>1</v>
      </c>
      <c r="AH12" s="120">
        <v>3</v>
      </c>
      <c r="AI12" s="120">
        <f t="shared" si="5"/>
        <v>15</v>
      </c>
      <c r="AJ12" s="123">
        <f t="shared" si="6"/>
        <v>11500</v>
      </c>
      <c r="AK12" s="427">
        <f t="shared" si="2"/>
        <v>0.93339130434782613</v>
      </c>
      <c r="AL12" s="427">
        <f t="shared" si="2"/>
        <v>4.5130434782608697E-2</v>
      </c>
      <c r="AM12" s="427">
        <f t="shared" si="2"/>
        <v>1.1565217391304347E-2</v>
      </c>
      <c r="AN12" s="427">
        <f t="shared" si="2"/>
        <v>5.6521739130434784E-3</v>
      </c>
      <c r="AO12" s="427">
        <f t="shared" si="2"/>
        <v>2.956521739130435E-3</v>
      </c>
      <c r="AP12" s="427">
        <f t="shared" si="2"/>
        <v>7.8260869565217395E-4</v>
      </c>
      <c r="AQ12" s="427">
        <f t="shared" si="2"/>
        <v>1.7391304347826088E-4</v>
      </c>
      <c r="AR12" s="427">
        <f t="shared" si="2"/>
        <v>8.6956521739130441E-5</v>
      </c>
      <c r="AS12" s="427">
        <f t="shared" si="2"/>
        <v>2.6086956521739128E-4</v>
      </c>
      <c r="AT12" s="427">
        <f t="shared" si="3"/>
        <v>6.9881201956673651E-4</v>
      </c>
    </row>
    <row r="13" spans="1:46">
      <c r="A13" s="120">
        <v>10</v>
      </c>
      <c r="B13" s="120">
        <v>10</v>
      </c>
      <c r="C13" s="123">
        <v>17885</v>
      </c>
      <c r="D13" s="123">
        <v>1935</v>
      </c>
      <c r="E13" s="120">
        <v>693</v>
      </c>
      <c r="F13" s="120">
        <v>565</v>
      </c>
      <c r="G13" s="120">
        <v>295</v>
      </c>
      <c r="H13" s="120">
        <v>64</v>
      </c>
      <c r="I13" s="120">
        <v>15</v>
      </c>
      <c r="J13" s="120">
        <v>9</v>
      </c>
      <c r="K13" s="120">
        <v>3</v>
      </c>
      <c r="L13" s="120">
        <f t="shared" si="4"/>
        <v>91</v>
      </c>
      <c r="M13" s="123">
        <f t="shared" si="0"/>
        <v>21464</v>
      </c>
      <c r="N13" s="427">
        <f t="shared" si="1"/>
        <v>0.83325568393589267</v>
      </c>
      <c r="O13" s="427">
        <f t="shared" si="1"/>
        <v>9.0150950428624671E-2</v>
      </c>
      <c r="P13" s="427">
        <f t="shared" si="1"/>
        <v>3.228661945583302E-2</v>
      </c>
      <c r="Q13" s="427">
        <f t="shared" si="1"/>
        <v>2.6323145732389117E-2</v>
      </c>
      <c r="R13" s="427">
        <f t="shared" si="1"/>
        <v>1.3743943346999627E-2</v>
      </c>
      <c r="S13" s="427">
        <f t="shared" si="1"/>
        <v>2.9817368617219529E-3</v>
      </c>
      <c r="T13" s="427">
        <f t="shared" si="1"/>
        <v>6.9884457696608277E-4</v>
      </c>
      <c r="U13" s="427">
        <f t="shared" si="1"/>
        <v>4.1930674617964963E-4</v>
      </c>
      <c r="V13" s="427">
        <f t="shared" si="1"/>
        <v>1.3976891539321654E-4</v>
      </c>
      <c r="W13" s="427">
        <f t="shared" si="1"/>
        <v>4.239657100260902E-3</v>
      </c>
      <c r="Y13" s="120">
        <v>10</v>
      </c>
      <c r="Z13" s="123">
        <v>10688</v>
      </c>
      <c r="AA13" s="120">
        <v>505</v>
      </c>
      <c r="AB13" s="120">
        <v>164</v>
      </c>
      <c r="AC13" s="120">
        <v>91</v>
      </c>
      <c r="AD13" s="120">
        <v>39</v>
      </c>
      <c r="AE13" s="120">
        <v>7</v>
      </c>
      <c r="AF13" s="120">
        <v>5</v>
      </c>
      <c r="AG13" s="120">
        <v>1</v>
      </c>
      <c r="AH13" s="120">
        <v>1</v>
      </c>
      <c r="AI13" s="120">
        <f t="shared" si="5"/>
        <v>14</v>
      </c>
      <c r="AJ13" s="123">
        <f t="shared" si="6"/>
        <v>11501</v>
      </c>
      <c r="AK13" s="427">
        <f t="shared" si="2"/>
        <v>0.92931049473958782</v>
      </c>
      <c r="AL13" s="427">
        <f t="shared" si="2"/>
        <v>4.3909225284757845E-2</v>
      </c>
      <c r="AM13" s="427">
        <f t="shared" si="2"/>
        <v>1.4259629597426311E-2</v>
      </c>
      <c r="AN13" s="427">
        <f t="shared" si="2"/>
        <v>7.9123554473524045E-3</v>
      </c>
      <c r="AO13" s="427">
        <f t="shared" si="2"/>
        <v>3.3910094774367446E-3</v>
      </c>
      <c r="AP13" s="427">
        <f t="shared" si="2"/>
        <v>6.0864272671941571E-4</v>
      </c>
      <c r="AQ13" s="427">
        <f t="shared" si="2"/>
        <v>4.3474480479958265E-4</v>
      </c>
      <c r="AR13" s="427">
        <f t="shared" si="2"/>
        <v>8.6948960959916535E-5</v>
      </c>
      <c r="AS13" s="427">
        <f t="shared" si="2"/>
        <v>8.6948960959916535E-5</v>
      </c>
      <c r="AT13" s="427">
        <f t="shared" si="3"/>
        <v>6.522549385016772E-4</v>
      </c>
    </row>
    <row r="14" spans="1:46">
      <c r="A14" s="120">
        <v>11</v>
      </c>
      <c r="C14" s="123">
        <v>17616</v>
      </c>
      <c r="D14" s="123">
        <v>2074</v>
      </c>
      <c r="E14" s="120">
        <v>773</v>
      </c>
      <c r="F14" s="120">
        <v>582</v>
      </c>
      <c r="G14" s="120">
        <v>313</v>
      </c>
      <c r="H14" s="120">
        <v>62</v>
      </c>
      <c r="I14" s="120">
        <v>25</v>
      </c>
      <c r="J14" s="120">
        <v>11</v>
      </c>
      <c r="K14" s="120">
        <v>8</v>
      </c>
      <c r="L14" s="120">
        <f t="shared" si="4"/>
        <v>106</v>
      </c>
      <c r="M14" s="123">
        <f t="shared" si="0"/>
        <v>21464</v>
      </c>
      <c r="N14" s="427">
        <f t="shared" si="1"/>
        <v>0.82072307118896759</v>
      </c>
      <c r="O14" s="427">
        <f t="shared" si="1"/>
        <v>9.6626910175177036E-2</v>
      </c>
      <c r="P14" s="427">
        <f t="shared" si="1"/>
        <v>3.6013790532985465E-2</v>
      </c>
      <c r="Q14" s="427">
        <f t="shared" si="1"/>
        <v>2.7115169586284009E-2</v>
      </c>
      <c r="R14" s="427">
        <f t="shared" si="1"/>
        <v>1.4582556839358926E-2</v>
      </c>
      <c r="S14" s="427">
        <f t="shared" si="1"/>
        <v>2.8885575847931418E-3</v>
      </c>
      <c r="T14" s="427">
        <f t="shared" si="1"/>
        <v>1.1647409616101379E-3</v>
      </c>
      <c r="U14" s="427">
        <f t="shared" si="1"/>
        <v>5.1248602310846071E-4</v>
      </c>
      <c r="V14" s="427">
        <f t="shared" si="1"/>
        <v>3.7271710771524412E-4</v>
      </c>
      <c r="W14" s="427">
        <f t="shared" si="1"/>
        <v>4.9385016772269851E-3</v>
      </c>
      <c r="Y14" s="120">
        <v>11</v>
      </c>
      <c r="Z14" s="123">
        <v>10608</v>
      </c>
      <c r="AA14" s="120">
        <v>585</v>
      </c>
      <c r="AB14" s="120">
        <v>152</v>
      </c>
      <c r="AC14" s="120">
        <v>95</v>
      </c>
      <c r="AD14" s="120">
        <v>45</v>
      </c>
      <c r="AE14" s="120">
        <v>13</v>
      </c>
      <c r="AF14" s="120">
        <v>2</v>
      </c>
      <c r="AG14" s="120">
        <v>1</v>
      </c>
      <c r="AH14" s="120">
        <v>1</v>
      </c>
      <c r="AI14" s="120">
        <f t="shared" si="5"/>
        <v>17</v>
      </c>
      <c r="AJ14" s="123">
        <f t="shared" si="6"/>
        <v>11502</v>
      </c>
      <c r="AK14" s="427">
        <f t="shared" si="2"/>
        <v>0.92227438706311948</v>
      </c>
      <c r="AL14" s="427">
        <f t="shared" si="2"/>
        <v>5.086071987480438E-2</v>
      </c>
      <c r="AM14" s="427">
        <f t="shared" si="2"/>
        <v>1.3215093027299601E-2</v>
      </c>
      <c r="AN14" s="427">
        <f t="shared" si="2"/>
        <v>8.2594331420622509E-3</v>
      </c>
      <c r="AO14" s="427">
        <f t="shared" si="2"/>
        <v>3.9123630672926448E-3</v>
      </c>
      <c r="AP14" s="427">
        <f t="shared" si="2"/>
        <v>1.1302382194400974E-3</v>
      </c>
      <c r="AQ14" s="427">
        <f t="shared" si="2"/>
        <v>1.738828029907842E-4</v>
      </c>
      <c r="AR14" s="427">
        <f t="shared" si="2"/>
        <v>8.6941401495392102E-5</v>
      </c>
      <c r="AS14" s="427">
        <f t="shared" si="2"/>
        <v>8.6941401495392102E-5</v>
      </c>
      <c r="AT14" s="427">
        <f t="shared" si="3"/>
        <v>7.920238538948938E-4</v>
      </c>
    </row>
    <row r="15" spans="1:46">
      <c r="A15" s="120">
        <v>12</v>
      </c>
      <c r="C15" s="123">
        <v>17547</v>
      </c>
      <c r="D15" s="123">
        <v>2137</v>
      </c>
      <c r="E15" s="120">
        <v>729</v>
      </c>
      <c r="F15" s="120">
        <v>594</v>
      </c>
      <c r="G15" s="120">
        <v>338</v>
      </c>
      <c r="H15" s="120">
        <v>73</v>
      </c>
      <c r="I15" s="120">
        <v>20</v>
      </c>
      <c r="J15" s="120">
        <v>13</v>
      </c>
      <c r="K15" s="120">
        <v>15</v>
      </c>
      <c r="L15" s="120">
        <f t="shared" si="4"/>
        <v>121</v>
      </c>
      <c r="M15" s="123">
        <f t="shared" si="0"/>
        <v>21466</v>
      </c>
      <c r="N15" s="427">
        <f t="shared" si="1"/>
        <v>0.81743221839187552</v>
      </c>
      <c r="O15" s="427">
        <f t="shared" si="1"/>
        <v>9.9552781142271493E-2</v>
      </c>
      <c r="P15" s="427">
        <f t="shared" si="1"/>
        <v>3.3960682008758035E-2</v>
      </c>
      <c r="Q15" s="427">
        <f t="shared" si="1"/>
        <v>2.7671666821950991E-2</v>
      </c>
      <c r="R15" s="427">
        <f t="shared" si="1"/>
        <v>1.5745830615857635E-2</v>
      </c>
      <c r="S15" s="427">
        <f t="shared" si="1"/>
        <v>3.4007267306438087E-3</v>
      </c>
      <c r="T15" s="427">
        <f t="shared" si="1"/>
        <v>9.3170595360104352E-4</v>
      </c>
      <c r="U15" s="427">
        <f t="shared" si="1"/>
        <v>6.0560886984067832E-4</v>
      </c>
      <c r="V15" s="427">
        <f t="shared" si="1"/>
        <v>6.9877946520078258E-4</v>
      </c>
      <c r="W15" s="427">
        <f t="shared" si="1"/>
        <v>5.6368210192863132E-3</v>
      </c>
      <c r="Y15" s="120">
        <v>12</v>
      </c>
      <c r="Z15" s="123">
        <v>10617</v>
      </c>
      <c r="AA15" s="120">
        <v>581</v>
      </c>
      <c r="AB15" s="120">
        <v>143</v>
      </c>
      <c r="AC15" s="120">
        <v>95</v>
      </c>
      <c r="AD15" s="120">
        <v>48</v>
      </c>
      <c r="AE15" s="120">
        <v>7</v>
      </c>
      <c r="AF15" s="120">
        <v>4</v>
      </c>
      <c r="AG15" s="120">
        <v>2</v>
      </c>
      <c r="AH15" s="120">
        <v>1</v>
      </c>
      <c r="AI15" s="120">
        <f t="shared" si="5"/>
        <v>14</v>
      </c>
      <c r="AJ15" s="123">
        <f t="shared" si="6"/>
        <v>11498</v>
      </c>
      <c r="AK15" s="427">
        <f t="shared" si="2"/>
        <v>0.92337797877891803</v>
      </c>
      <c r="AL15" s="427">
        <f t="shared" si="2"/>
        <v>5.053052704818229E-2</v>
      </c>
      <c r="AM15" s="427">
        <f t="shared" si="2"/>
        <v>1.2436945555748825E-2</v>
      </c>
      <c r="AN15" s="427">
        <f t="shared" si="2"/>
        <v>8.2623064880848838E-3</v>
      </c>
      <c r="AO15" s="427">
        <f t="shared" si="2"/>
        <v>4.1746390676639412E-3</v>
      </c>
      <c r="AP15" s="427">
        <f t="shared" si="2"/>
        <v>6.0880153070099147E-4</v>
      </c>
      <c r="AQ15" s="427">
        <f t="shared" si="2"/>
        <v>3.4788658897199514E-4</v>
      </c>
      <c r="AR15" s="427">
        <f t="shared" si="2"/>
        <v>1.7394329448599757E-4</v>
      </c>
      <c r="AS15" s="427">
        <f t="shared" si="2"/>
        <v>8.6971647242998785E-5</v>
      </c>
      <c r="AT15" s="427">
        <f t="shared" si="3"/>
        <v>6.5219416752073051E-4</v>
      </c>
    </row>
    <row r="16" spans="1:46">
      <c r="A16" s="120">
        <v>13</v>
      </c>
      <c r="C16" s="123">
        <v>19052</v>
      </c>
      <c r="D16" s="123">
        <v>1870</v>
      </c>
      <c r="E16" s="120">
        <v>680</v>
      </c>
      <c r="F16" s="120">
        <v>595</v>
      </c>
      <c r="G16" s="120">
        <v>285</v>
      </c>
      <c r="H16" s="120">
        <v>66</v>
      </c>
      <c r="I16" s="120">
        <v>23</v>
      </c>
      <c r="J16" s="120">
        <v>11</v>
      </c>
      <c r="K16" s="120">
        <v>6</v>
      </c>
      <c r="L16" s="120">
        <f t="shared" si="4"/>
        <v>106</v>
      </c>
      <c r="M16" s="123">
        <f t="shared" si="0"/>
        <v>22588</v>
      </c>
      <c r="N16" s="427">
        <f t="shared" si="1"/>
        <v>0.8434567026739862</v>
      </c>
      <c r="O16" s="427">
        <f t="shared" si="1"/>
        <v>8.27873207012573E-2</v>
      </c>
      <c r="P16" s="427">
        <f t="shared" si="1"/>
        <v>3.0104480255002657E-2</v>
      </c>
      <c r="Q16" s="427">
        <f t="shared" si="1"/>
        <v>2.6341420223127323E-2</v>
      </c>
      <c r="R16" s="427">
        <f t="shared" si="1"/>
        <v>1.2617318930405526E-2</v>
      </c>
      <c r="S16" s="427">
        <f t="shared" si="1"/>
        <v>2.9219054365149637E-3</v>
      </c>
      <c r="T16" s="427">
        <f t="shared" si="1"/>
        <v>1.0182397733309722E-3</v>
      </c>
      <c r="U16" s="427">
        <f t="shared" si="1"/>
        <v>4.8698423941916064E-4</v>
      </c>
      <c r="V16" s="427">
        <f t="shared" si="1"/>
        <v>2.6562776695590579E-4</v>
      </c>
      <c r="W16" s="427">
        <f t="shared" si="1"/>
        <v>4.6927572162210026E-3</v>
      </c>
      <c r="Y16" s="120">
        <v>13</v>
      </c>
      <c r="Z16" s="123">
        <v>10628</v>
      </c>
      <c r="AA16" s="120">
        <v>582</v>
      </c>
      <c r="AB16" s="120">
        <v>147</v>
      </c>
      <c r="AC16" s="120">
        <v>100</v>
      </c>
      <c r="AD16" s="120">
        <v>32</v>
      </c>
      <c r="AE16" s="120">
        <v>8</v>
      </c>
      <c r="AF16" s="120">
        <v>1</v>
      </c>
      <c r="AG16" s="120">
        <v>1</v>
      </c>
      <c r="AH16" s="120">
        <v>2</v>
      </c>
      <c r="AI16" s="120">
        <f t="shared" si="5"/>
        <v>12</v>
      </c>
      <c r="AJ16" s="123">
        <f t="shared" si="6"/>
        <v>11501</v>
      </c>
      <c r="AK16" s="427">
        <f t="shared" si="2"/>
        <v>0.92409355708199292</v>
      </c>
      <c r="AL16" s="427">
        <f t="shared" si="2"/>
        <v>5.060429527867142E-2</v>
      </c>
      <c r="AM16" s="427">
        <f t="shared" si="2"/>
        <v>1.278149726110773E-2</v>
      </c>
      <c r="AN16" s="427">
        <f t="shared" si="2"/>
        <v>8.6948960959916527E-3</v>
      </c>
      <c r="AO16" s="427">
        <f t="shared" si="2"/>
        <v>2.7823667507173291E-3</v>
      </c>
      <c r="AP16" s="427">
        <f t="shared" si="2"/>
        <v>6.9559168767933228E-4</v>
      </c>
      <c r="AQ16" s="427">
        <f t="shared" si="2"/>
        <v>8.6948960959916535E-5</v>
      </c>
      <c r="AR16" s="427">
        <f t="shared" si="2"/>
        <v>8.6948960959916535E-5</v>
      </c>
      <c r="AS16" s="427">
        <f t="shared" si="2"/>
        <v>1.7389792191983307E-4</v>
      </c>
      <c r="AT16" s="427">
        <f t="shared" si="3"/>
        <v>5.3125553391181158E-4</v>
      </c>
    </row>
    <row r="17" spans="1:46">
      <c r="A17" s="120">
        <v>14</v>
      </c>
      <c r="C17" s="123">
        <v>16811</v>
      </c>
      <c r="D17" s="123">
        <v>1922</v>
      </c>
      <c r="E17" s="120">
        <v>726</v>
      </c>
      <c r="F17" s="120">
        <v>505</v>
      </c>
      <c r="G17" s="120">
        <v>297</v>
      </c>
      <c r="H17" s="120">
        <v>56</v>
      </c>
      <c r="I17" s="120">
        <v>21</v>
      </c>
      <c r="J17" s="120">
        <v>13</v>
      </c>
      <c r="K17" s="120">
        <v>14</v>
      </c>
      <c r="L17" s="120">
        <f t="shared" si="4"/>
        <v>104</v>
      </c>
      <c r="M17" s="123">
        <f t="shared" si="0"/>
        <v>20365</v>
      </c>
      <c r="N17" s="427">
        <f t="shared" si="1"/>
        <v>0.82548490056469437</v>
      </c>
      <c r="O17" s="427">
        <f t="shared" si="1"/>
        <v>9.4377608642278413E-2</v>
      </c>
      <c r="P17" s="427">
        <f t="shared" si="1"/>
        <v>3.5649398477780508E-2</v>
      </c>
      <c r="Q17" s="427">
        <f t="shared" si="1"/>
        <v>2.4797446599558064E-2</v>
      </c>
      <c r="R17" s="427">
        <f t="shared" si="1"/>
        <v>1.4583844831819298E-2</v>
      </c>
      <c r="S17" s="427">
        <f t="shared" si="1"/>
        <v>2.7498158605450528E-3</v>
      </c>
      <c r="T17" s="427">
        <f t="shared" si="1"/>
        <v>1.0311809477043948E-3</v>
      </c>
      <c r="U17" s="427">
        <f t="shared" si="1"/>
        <v>6.3835011048367298E-4</v>
      </c>
      <c r="V17" s="427">
        <f t="shared" si="1"/>
        <v>6.8745396513626321E-4</v>
      </c>
      <c r="W17" s="427">
        <f t="shared" si="1"/>
        <v>5.1068008838693838E-3</v>
      </c>
      <c r="Y17" s="120">
        <v>14</v>
      </c>
      <c r="Z17" s="123">
        <v>10782</v>
      </c>
      <c r="AA17" s="120">
        <v>459</v>
      </c>
      <c r="AB17" s="120">
        <v>130</v>
      </c>
      <c r="AC17" s="120">
        <v>87</v>
      </c>
      <c r="AD17" s="120">
        <v>33</v>
      </c>
      <c r="AE17" s="120">
        <v>5</v>
      </c>
      <c r="AF17" s="120">
        <v>1</v>
      </c>
      <c r="AG17" s="120">
        <v>0</v>
      </c>
      <c r="AH17" s="120">
        <v>1</v>
      </c>
      <c r="AI17" s="120">
        <f t="shared" si="5"/>
        <v>7</v>
      </c>
      <c r="AJ17" s="123">
        <f t="shared" si="6"/>
        <v>11498</v>
      </c>
      <c r="AK17" s="427">
        <f t="shared" si="2"/>
        <v>0.93772830057401291</v>
      </c>
      <c r="AL17" s="427">
        <f t="shared" si="2"/>
        <v>3.9919986084536438E-2</v>
      </c>
      <c r="AM17" s="427">
        <f t="shared" si="2"/>
        <v>1.1306314141589842E-2</v>
      </c>
      <c r="AN17" s="427">
        <f t="shared" si="2"/>
        <v>7.5665333101408942E-3</v>
      </c>
      <c r="AO17" s="427">
        <f t="shared" si="2"/>
        <v>2.8700643590189598E-3</v>
      </c>
      <c r="AP17" s="427">
        <f t="shared" si="2"/>
        <v>4.348582362149939E-4</v>
      </c>
      <c r="AQ17" s="427">
        <f t="shared" si="2"/>
        <v>8.6971647242998785E-5</v>
      </c>
      <c r="AR17" s="427">
        <f t="shared" si="2"/>
        <v>0</v>
      </c>
      <c r="AS17" s="427">
        <f t="shared" si="2"/>
        <v>8.6971647242998785E-5</v>
      </c>
      <c r="AT17" s="427">
        <f t="shared" si="3"/>
        <v>3.437269825681316E-4</v>
      </c>
    </row>
    <row r="18" spans="1:46">
      <c r="A18" s="120">
        <v>15</v>
      </c>
      <c r="C18" s="123">
        <v>17586</v>
      </c>
      <c r="D18" s="123">
        <v>2080</v>
      </c>
      <c r="E18" s="120">
        <v>782</v>
      </c>
      <c r="F18" s="120">
        <v>570</v>
      </c>
      <c r="G18" s="120">
        <v>321</v>
      </c>
      <c r="H18" s="120">
        <v>64</v>
      </c>
      <c r="I18" s="120">
        <v>18</v>
      </c>
      <c r="J18" s="120">
        <v>12</v>
      </c>
      <c r="K18" s="120">
        <v>4</v>
      </c>
      <c r="L18" s="120">
        <f t="shared" si="4"/>
        <v>98</v>
      </c>
      <c r="M18" s="123">
        <f t="shared" si="0"/>
        <v>21437</v>
      </c>
      <c r="N18" s="427">
        <f t="shared" si="1"/>
        <v>0.8203573261183934</v>
      </c>
      <c r="O18" s="427">
        <f t="shared" si="1"/>
        <v>9.7028502122498486E-2</v>
      </c>
      <c r="P18" s="427">
        <f t="shared" si="1"/>
        <v>3.6478984932593182E-2</v>
      </c>
      <c r="Q18" s="427">
        <f t="shared" si="1"/>
        <v>2.6589541447030834E-2</v>
      </c>
      <c r="R18" s="427">
        <f t="shared" si="1"/>
        <v>1.4974110183327892E-2</v>
      </c>
      <c r="S18" s="427">
        <f t="shared" si="1"/>
        <v>2.9854923729999532E-3</v>
      </c>
      <c r="T18" s="427">
        <f t="shared" si="1"/>
        <v>8.3966972990623693E-4</v>
      </c>
      <c r="U18" s="427">
        <f t="shared" si="1"/>
        <v>5.5977981993749122E-4</v>
      </c>
      <c r="V18" s="427">
        <f t="shared" si="1"/>
        <v>1.8659327331249707E-4</v>
      </c>
      <c r="W18" s="427">
        <f t="shared" si="1"/>
        <v>4.5715351961561788E-3</v>
      </c>
      <c r="Y18" s="120">
        <v>15</v>
      </c>
      <c r="Z18" s="123">
        <v>10587</v>
      </c>
      <c r="AA18" s="120">
        <v>590</v>
      </c>
      <c r="AB18" s="120">
        <v>163</v>
      </c>
      <c r="AC18" s="120">
        <v>116</v>
      </c>
      <c r="AD18" s="120">
        <v>32</v>
      </c>
      <c r="AE18" s="120">
        <v>8</v>
      </c>
      <c r="AF18" s="120">
        <v>4</v>
      </c>
      <c r="AG18" s="120">
        <v>0</v>
      </c>
      <c r="AH18" s="120">
        <v>2</v>
      </c>
      <c r="AI18" s="120">
        <f t="shared" si="5"/>
        <v>14</v>
      </c>
      <c r="AJ18" s="123">
        <f t="shared" si="6"/>
        <v>11502</v>
      </c>
      <c r="AK18" s="427">
        <f t="shared" si="2"/>
        <v>0.92044861763171626</v>
      </c>
      <c r="AL18" s="427">
        <f t="shared" si="2"/>
        <v>5.1295426882281343E-2</v>
      </c>
      <c r="AM18" s="427">
        <f t="shared" si="2"/>
        <v>1.4171448443748914E-2</v>
      </c>
      <c r="AN18" s="427">
        <f t="shared" si="2"/>
        <v>1.0085202573465485E-2</v>
      </c>
      <c r="AO18" s="427">
        <f t="shared" si="2"/>
        <v>2.7821248478525473E-3</v>
      </c>
      <c r="AP18" s="427">
        <f t="shared" si="2"/>
        <v>6.9553121196313681E-4</v>
      </c>
      <c r="AQ18" s="427">
        <f t="shared" si="2"/>
        <v>3.4776560598156841E-4</v>
      </c>
      <c r="AR18" s="427">
        <f t="shared" si="2"/>
        <v>0</v>
      </c>
      <c r="AS18" s="427">
        <f t="shared" si="2"/>
        <v>1.738828029907842E-4</v>
      </c>
      <c r="AT18" s="427">
        <f t="shared" si="3"/>
        <v>6.5307645659373975E-4</v>
      </c>
    </row>
    <row r="19" spans="1:46">
      <c r="A19" s="120">
        <v>16</v>
      </c>
      <c r="C19" s="123">
        <v>17426</v>
      </c>
      <c r="D19" s="123">
        <v>2202</v>
      </c>
      <c r="E19" s="120">
        <v>770</v>
      </c>
      <c r="F19" s="120">
        <v>625</v>
      </c>
      <c r="G19" s="120">
        <v>340</v>
      </c>
      <c r="H19" s="120">
        <v>50</v>
      </c>
      <c r="I19" s="120">
        <v>29</v>
      </c>
      <c r="J19" s="120">
        <v>10</v>
      </c>
      <c r="K19" s="120">
        <v>13</v>
      </c>
      <c r="L19" s="120">
        <f t="shared" si="4"/>
        <v>102</v>
      </c>
      <c r="M19" s="123">
        <f t="shared" si="0"/>
        <v>21465</v>
      </c>
      <c r="N19" s="427">
        <f t="shared" si="1"/>
        <v>0.81183321686466337</v>
      </c>
      <c r="O19" s="427">
        <f t="shared" si="1"/>
        <v>0.10258560447239692</v>
      </c>
      <c r="P19" s="427">
        <f t="shared" si="1"/>
        <v>3.5872350337759144E-2</v>
      </c>
      <c r="Q19" s="427">
        <f t="shared" si="1"/>
        <v>2.9117167481947356E-2</v>
      </c>
      <c r="R19" s="427">
        <f t="shared" si="1"/>
        <v>1.5839739110179361E-2</v>
      </c>
      <c r="S19" s="427">
        <f t="shared" si="1"/>
        <v>2.3293733985557887E-3</v>
      </c>
      <c r="T19" s="427">
        <f t="shared" si="1"/>
        <v>1.3510365711623573E-3</v>
      </c>
      <c r="U19" s="427">
        <f t="shared" si="1"/>
        <v>4.6587467971115771E-4</v>
      </c>
      <c r="V19" s="427">
        <f t="shared" si="1"/>
        <v>6.0563708362450501E-4</v>
      </c>
      <c r="W19" s="427">
        <f t="shared" si="1"/>
        <v>4.7519217330538087E-3</v>
      </c>
      <c r="Y19" s="120">
        <v>16</v>
      </c>
      <c r="Z19" s="123">
        <v>10668</v>
      </c>
      <c r="AA19" s="120">
        <v>511</v>
      </c>
      <c r="AB19" s="120">
        <v>191</v>
      </c>
      <c r="AC19" s="120">
        <v>87</v>
      </c>
      <c r="AD19" s="120">
        <v>33</v>
      </c>
      <c r="AE19" s="120">
        <v>5</v>
      </c>
      <c r="AF19" s="120">
        <v>2</v>
      </c>
      <c r="AG19" s="120">
        <v>3</v>
      </c>
      <c r="AH19" s="120">
        <v>1</v>
      </c>
      <c r="AI19" s="120">
        <f t="shared" si="5"/>
        <v>11</v>
      </c>
      <c r="AJ19" s="123">
        <f t="shared" si="6"/>
        <v>11501</v>
      </c>
      <c r="AK19" s="427">
        <f t="shared" si="2"/>
        <v>0.92757151552038952</v>
      </c>
      <c r="AL19" s="427">
        <f t="shared" si="2"/>
        <v>4.4430919050517347E-2</v>
      </c>
      <c r="AM19" s="427">
        <f t="shared" si="2"/>
        <v>1.6607251543344057E-2</v>
      </c>
      <c r="AN19" s="427">
        <f t="shared" si="2"/>
        <v>7.5645596035127383E-3</v>
      </c>
      <c r="AO19" s="427">
        <f t="shared" si="2"/>
        <v>2.8693157116772457E-3</v>
      </c>
      <c r="AP19" s="427">
        <f t="shared" si="2"/>
        <v>4.3474480479958265E-4</v>
      </c>
      <c r="AQ19" s="427">
        <f t="shared" si="2"/>
        <v>1.7389792191983307E-4</v>
      </c>
      <c r="AR19" s="427">
        <f t="shared" si="2"/>
        <v>2.6084688287974958E-4</v>
      </c>
      <c r="AS19" s="427">
        <f t="shared" si="2"/>
        <v>8.6948960959916535E-5</v>
      </c>
      <c r="AT19" s="427">
        <f t="shared" si="3"/>
        <v>5.1246214768227352E-4</v>
      </c>
    </row>
    <row r="20" spans="1:46">
      <c r="A20" s="120">
        <v>17</v>
      </c>
      <c r="C20" s="123">
        <v>17748</v>
      </c>
      <c r="D20" s="123">
        <v>1969</v>
      </c>
      <c r="E20" s="120">
        <v>763</v>
      </c>
      <c r="F20" s="120">
        <v>583</v>
      </c>
      <c r="G20" s="120">
        <v>292</v>
      </c>
      <c r="H20" s="120">
        <v>59</v>
      </c>
      <c r="I20" s="120">
        <v>23</v>
      </c>
      <c r="J20" s="120">
        <v>9</v>
      </c>
      <c r="K20" s="120">
        <v>19</v>
      </c>
      <c r="L20" s="120">
        <f t="shared" si="4"/>
        <v>110</v>
      </c>
      <c r="M20" s="123">
        <f t="shared" si="0"/>
        <v>21465</v>
      </c>
      <c r="N20" s="427">
        <f t="shared" ref="N20:W45" si="7">C20/$M20</f>
        <v>0.82683438155136268</v>
      </c>
      <c r="O20" s="427">
        <f t="shared" si="7"/>
        <v>9.1730724435126948E-2</v>
      </c>
      <c r="P20" s="427">
        <f t="shared" si="7"/>
        <v>3.5546238061961333E-2</v>
      </c>
      <c r="Q20" s="427">
        <f t="shared" si="7"/>
        <v>2.7160493827160494E-2</v>
      </c>
      <c r="R20" s="427">
        <f t="shared" si="7"/>
        <v>1.3603540647565806E-2</v>
      </c>
      <c r="S20" s="427">
        <f t="shared" si="7"/>
        <v>2.7486606102958304E-3</v>
      </c>
      <c r="T20" s="427">
        <f t="shared" si="7"/>
        <v>1.0715117633356627E-3</v>
      </c>
      <c r="U20" s="427">
        <f t="shared" si="7"/>
        <v>4.1928721174004191E-4</v>
      </c>
      <c r="V20" s="427">
        <f t="shared" si="7"/>
        <v>8.8516189145119962E-4</v>
      </c>
      <c r="W20" s="427">
        <f t="shared" si="7"/>
        <v>5.1246214768227343E-3</v>
      </c>
      <c r="Y20" s="120">
        <v>17</v>
      </c>
      <c r="Z20" s="123">
        <v>10772</v>
      </c>
      <c r="AA20" s="120">
        <v>475</v>
      </c>
      <c r="AB20" s="120">
        <v>123</v>
      </c>
      <c r="AC20" s="120">
        <v>81</v>
      </c>
      <c r="AD20" s="120">
        <v>42</v>
      </c>
      <c r="AE20" s="120">
        <v>3</v>
      </c>
      <c r="AF20" s="120">
        <v>1</v>
      </c>
      <c r="AG20" s="120">
        <v>0</v>
      </c>
      <c r="AH20" s="120">
        <v>1</v>
      </c>
      <c r="AI20" s="120">
        <f t="shared" si="5"/>
        <v>5</v>
      </c>
      <c r="AJ20" s="123">
        <f t="shared" si="6"/>
        <v>11498</v>
      </c>
      <c r="AK20" s="427">
        <f t="shared" ref="AK20:AS48" si="8">Z20/$AJ20</f>
        <v>0.93685858410158285</v>
      </c>
      <c r="AL20" s="427">
        <f t="shared" si="8"/>
        <v>4.1311532440424424E-2</v>
      </c>
      <c r="AM20" s="427">
        <f t="shared" si="8"/>
        <v>1.0697512610888851E-2</v>
      </c>
      <c r="AN20" s="427">
        <f t="shared" si="8"/>
        <v>7.0447034266829011E-3</v>
      </c>
      <c r="AO20" s="427">
        <f t="shared" si="8"/>
        <v>3.652809184205949E-3</v>
      </c>
      <c r="AP20" s="427">
        <f t="shared" si="8"/>
        <v>2.6091494172899633E-4</v>
      </c>
      <c r="AQ20" s="427">
        <f t="shared" si="8"/>
        <v>8.6971647242998785E-5</v>
      </c>
      <c r="AR20" s="427">
        <f t="shared" si="8"/>
        <v>0</v>
      </c>
      <c r="AS20" s="427">
        <f t="shared" si="8"/>
        <v>8.6971647242998785E-5</v>
      </c>
      <c r="AT20" s="427">
        <f t="shared" si="3"/>
        <v>2.3293733985557886E-4</v>
      </c>
    </row>
    <row r="21" spans="1:46">
      <c r="A21" s="120">
        <v>18</v>
      </c>
      <c r="C21" s="123">
        <v>17476</v>
      </c>
      <c r="D21" s="123">
        <v>2182</v>
      </c>
      <c r="E21" s="120">
        <v>813</v>
      </c>
      <c r="F21" s="120">
        <v>587</v>
      </c>
      <c r="G21" s="120">
        <v>313</v>
      </c>
      <c r="H21" s="120">
        <v>58</v>
      </c>
      <c r="I21" s="120">
        <v>21</v>
      </c>
      <c r="J21" s="120">
        <v>6</v>
      </c>
      <c r="K21" s="120">
        <v>10</v>
      </c>
      <c r="L21" s="120">
        <f t="shared" si="4"/>
        <v>95</v>
      </c>
      <c r="M21" s="123">
        <f t="shared" si="0"/>
        <v>21466</v>
      </c>
      <c r="N21" s="427">
        <f t="shared" si="7"/>
        <v>0.81412466225659186</v>
      </c>
      <c r="O21" s="427">
        <f t="shared" si="7"/>
        <v>0.10164911953787385</v>
      </c>
      <c r="P21" s="427">
        <f t="shared" si="7"/>
        <v>3.7873847013882418E-2</v>
      </c>
      <c r="Q21" s="427">
        <f t="shared" si="7"/>
        <v>2.7345569738190627E-2</v>
      </c>
      <c r="R21" s="427">
        <f t="shared" si="7"/>
        <v>1.458119817385633E-2</v>
      </c>
      <c r="S21" s="427">
        <f t="shared" si="7"/>
        <v>2.7019472654430262E-3</v>
      </c>
      <c r="T21" s="427">
        <f t="shared" si="7"/>
        <v>9.782912512810956E-4</v>
      </c>
      <c r="U21" s="427">
        <f t="shared" si="7"/>
        <v>2.7951178608031307E-4</v>
      </c>
      <c r="V21" s="427">
        <f t="shared" si="7"/>
        <v>4.6585297680052176E-4</v>
      </c>
      <c r="W21" s="427">
        <f t="shared" si="7"/>
        <v>4.4256032796049566E-3</v>
      </c>
      <c r="Y21" s="120">
        <v>18</v>
      </c>
      <c r="Z21" s="123">
        <v>10630</v>
      </c>
      <c r="AA21" s="120">
        <v>565</v>
      </c>
      <c r="AB21" s="120">
        <v>153</v>
      </c>
      <c r="AC21" s="120">
        <v>93</v>
      </c>
      <c r="AD21" s="120">
        <v>48</v>
      </c>
      <c r="AE21" s="120">
        <v>5</v>
      </c>
      <c r="AF21" s="120">
        <v>7</v>
      </c>
      <c r="AG21" s="120">
        <v>0</v>
      </c>
      <c r="AH21" s="120">
        <v>1</v>
      </c>
      <c r="AI21" s="120">
        <f t="shared" si="5"/>
        <v>13</v>
      </c>
      <c r="AJ21" s="123">
        <f t="shared" si="6"/>
        <v>11502</v>
      </c>
      <c r="AK21" s="427">
        <f t="shared" si="8"/>
        <v>0.92418709789601805</v>
      </c>
      <c r="AL21" s="427">
        <f t="shared" si="8"/>
        <v>4.9121891844896542E-2</v>
      </c>
      <c r="AM21" s="427">
        <f t="shared" si="8"/>
        <v>1.3302034428794992E-2</v>
      </c>
      <c r="AN21" s="427">
        <f t="shared" si="8"/>
        <v>8.0855503390714657E-3</v>
      </c>
      <c r="AO21" s="427">
        <f t="shared" si="8"/>
        <v>4.1731872717788209E-3</v>
      </c>
      <c r="AP21" s="427">
        <f t="shared" si="8"/>
        <v>4.3470700747696051E-4</v>
      </c>
      <c r="AQ21" s="427">
        <f t="shared" si="8"/>
        <v>6.0858981046774477E-4</v>
      </c>
      <c r="AR21" s="427">
        <f t="shared" si="8"/>
        <v>0</v>
      </c>
      <c r="AS21" s="427">
        <f t="shared" si="8"/>
        <v>8.6941401495392102E-5</v>
      </c>
      <c r="AT21" s="427">
        <f t="shared" si="3"/>
        <v>6.0560886984067832E-4</v>
      </c>
    </row>
    <row r="22" spans="1:46">
      <c r="A22" s="120">
        <v>19</v>
      </c>
      <c r="C22" s="123">
        <v>17396</v>
      </c>
      <c r="D22" s="123">
        <v>2164</v>
      </c>
      <c r="E22" s="120">
        <v>842</v>
      </c>
      <c r="F22" s="120">
        <v>639</v>
      </c>
      <c r="G22" s="120">
        <v>325</v>
      </c>
      <c r="H22" s="120">
        <v>59</v>
      </c>
      <c r="I22" s="120">
        <v>16</v>
      </c>
      <c r="J22" s="120">
        <v>5</v>
      </c>
      <c r="K22" s="120">
        <v>13</v>
      </c>
      <c r="L22" s="120">
        <f t="shared" si="4"/>
        <v>93</v>
      </c>
      <c r="M22" s="123">
        <f t="shared" si="0"/>
        <v>21459</v>
      </c>
      <c r="N22" s="427">
        <f t="shared" si="7"/>
        <v>0.81066219301924602</v>
      </c>
      <c r="O22" s="427">
        <f t="shared" si="7"/>
        <v>0.10084346894077077</v>
      </c>
      <c r="P22" s="427">
        <f t="shared" si="7"/>
        <v>3.9237615918728735E-2</v>
      </c>
      <c r="Q22" s="427">
        <f t="shared" si="7"/>
        <v>2.9777715643785823E-2</v>
      </c>
      <c r="R22" s="427">
        <f t="shared" si="7"/>
        <v>1.514516053870171E-2</v>
      </c>
      <c r="S22" s="427">
        <f t="shared" si="7"/>
        <v>2.749429143948926E-3</v>
      </c>
      <c r="T22" s="427">
        <f t="shared" si="7"/>
        <v>7.4560790344377651E-4</v>
      </c>
      <c r="U22" s="427">
        <f t="shared" si="7"/>
        <v>2.3300246982618016E-4</v>
      </c>
      <c r="V22" s="427">
        <f t="shared" si="7"/>
        <v>6.0580642154806845E-4</v>
      </c>
      <c r="W22" s="427">
        <f t="shared" si="7"/>
        <v>4.3338459387669507E-3</v>
      </c>
      <c r="Y22" s="120">
        <v>19</v>
      </c>
      <c r="Z22" s="123">
        <v>10580</v>
      </c>
      <c r="AA22" s="120">
        <v>596</v>
      </c>
      <c r="AB22" s="120">
        <v>159</v>
      </c>
      <c r="AC22" s="120">
        <v>105</v>
      </c>
      <c r="AD22" s="120">
        <v>47</v>
      </c>
      <c r="AE22" s="120">
        <v>9</v>
      </c>
      <c r="AF22" s="120">
        <v>2</v>
      </c>
      <c r="AG22" s="120">
        <v>0</v>
      </c>
      <c r="AH22" s="120">
        <v>1</v>
      </c>
      <c r="AI22" s="120">
        <f t="shared" si="5"/>
        <v>12</v>
      </c>
      <c r="AJ22" s="123">
        <f t="shared" si="6"/>
        <v>11499</v>
      </c>
      <c r="AK22" s="427">
        <f t="shared" si="8"/>
        <v>0.92008000695712666</v>
      </c>
      <c r="AL22" s="427">
        <f t="shared" si="8"/>
        <v>5.1830593964692584E-2</v>
      </c>
      <c r="AM22" s="427">
        <f t="shared" si="8"/>
        <v>1.3827289329506914E-2</v>
      </c>
      <c r="AN22" s="427">
        <f t="shared" si="8"/>
        <v>9.1312288025045662E-3</v>
      </c>
      <c r="AO22" s="427">
        <f t="shared" si="8"/>
        <v>4.08731194016871E-3</v>
      </c>
      <c r="AP22" s="427">
        <f t="shared" si="8"/>
        <v>7.8267675450039136E-4</v>
      </c>
      <c r="AQ22" s="427">
        <f t="shared" si="8"/>
        <v>1.7392816766675364E-4</v>
      </c>
      <c r="AR22" s="427">
        <f t="shared" si="8"/>
        <v>0</v>
      </c>
      <c r="AS22" s="427">
        <f t="shared" si="8"/>
        <v>8.6964083833376821E-5</v>
      </c>
      <c r="AT22" s="427">
        <f t="shared" si="3"/>
        <v>5.5920592758283239E-4</v>
      </c>
    </row>
    <row r="23" spans="1:46">
      <c r="A23" s="120">
        <v>20</v>
      </c>
      <c r="B23" s="120">
        <v>20</v>
      </c>
      <c r="C23" s="123">
        <v>17372</v>
      </c>
      <c r="D23" s="123">
        <v>2179</v>
      </c>
      <c r="E23" s="120">
        <v>814</v>
      </c>
      <c r="F23" s="120">
        <v>647</v>
      </c>
      <c r="G23" s="120">
        <v>337</v>
      </c>
      <c r="H23" s="120">
        <v>71</v>
      </c>
      <c r="I23" s="120">
        <v>17</v>
      </c>
      <c r="J23" s="120">
        <v>12</v>
      </c>
      <c r="K23" s="120">
        <v>15</v>
      </c>
      <c r="L23" s="120">
        <f t="shared" si="4"/>
        <v>115</v>
      </c>
      <c r="M23" s="123">
        <f t="shared" si="0"/>
        <v>21464</v>
      </c>
      <c r="N23" s="427">
        <f t="shared" si="7"/>
        <v>0.80935519940365264</v>
      </c>
      <c r="O23" s="427">
        <f t="shared" si="7"/>
        <v>0.10151882221393962</v>
      </c>
      <c r="P23" s="427">
        <f t="shared" si="7"/>
        <v>3.792396571002609E-2</v>
      </c>
      <c r="Q23" s="427">
        <f t="shared" si="7"/>
        <v>3.0143496086470368E-2</v>
      </c>
      <c r="R23" s="427">
        <f t="shared" si="7"/>
        <v>1.570070816250466E-2</v>
      </c>
      <c r="S23" s="427">
        <f t="shared" si="7"/>
        <v>3.3078643309727915E-3</v>
      </c>
      <c r="T23" s="427">
        <f t="shared" si="7"/>
        <v>7.920238538948938E-4</v>
      </c>
      <c r="U23" s="427">
        <f t="shared" si="7"/>
        <v>5.5907566157286617E-4</v>
      </c>
      <c r="V23" s="427">
        <f t="shared" si="7"/>
        <v>6.9884457696608277E-4</v>
      </c>
      <c r="W23" s="427">
        <f t="shared" si="7"/>
        <v>5.3578084234066348E-3</v>
      </c>
      <c r="Y23" s="120">
        <v>20</v>
      </c>
      <c r="Z23" s="123">
        <v>10514</v>
      </c>
      <c r="AA23" s="120">
        <v>626</v>
      </c>
      <c r="AB23" s="120">
        <v>187</v>
      </c>
      <c r="AC23" s="120">
        <v>111</v>
      </c>
      <c r="AD23" s="120">
        <v>47</v>
      </c>
      <c r="AE23" s="120">
        <v>13</v>
      </c>
      <c r="AF23" s="120">
        <v>3</v>
      </c>
      <c r="AG23" s="120">
        <v>1</v>
      </c>
      <c r="AH23" s="120">
        <v>1</v>
      </c>
      <c r="AI23" s="120">
        <f t="shared" si="5"/>
        <v>18</v>
      </c>
      <c r="AJ23" s="123">
        <f t="shared" si="6"/>
        <v>11503</v>
      </c>
      <c r="AK23" s="427">
        <f t="shared" si="8"/>
        <v>0.91402242893158303</v>
      </c>
      <c r="AL23" s="427">
        <f t="shared" si="8"/>
        <v>5.4420585934104149E-2</v>
      </c>
      <c r="AM23" s="427">
        <f t="shared" si="8"/>
        <v>1.6256628705555071E-2</v>
      </c>
      <c r="AN23" s="427">
        <f t="shared" si="8"/>
        <v>9.6496566113187868E-3</v>
      </c>
      <c r="AO23" s="427">
        <f t="shared" si="8"/>
        <v>4.0858906372250713E-3</v>
      </c>
      <c r="AP23" s="427">
        <f t="shared" si="8"/>
        <v>1.1301399634877857E-3</v>
      </c>
      <c r="AQ23" s="427">
        <f t="shared" si="8"/>
        <v>2.6080153003564288E-4</v>
      </c>
      <c r="AR23" s="427">
        <f t="shared" si="8"/>
        <v>8.693384334521429E-5</v>
      </c>
      <c r="AS23" s="427">
        <f t="shared" si="8"/>
        <v>8.693384334521429E-5</v>
      </c>
      <c r="AT23" s="427">
        <f t="shared" si="3"/>
        <v>8.3861349235929926E-4</v>
      </c>
    </row>
    <row r="24" spans="1:46">
      <c r="A24" s="120">
        <v>21</v>
      </c>
      <c r="C24" s="123">
        <v>17338</v>
      </c>
      <c r="D24" s="123">
        <v>2202</v>
      </c>
      <c r="E24" s="120">
        <v>840</v>
      </c>
      <c r="F24" s="120">
        <v>658</v>
      </c>
      <c r="G24" s="120">
        <v>324</v>
      </c>
      <c r="H24" s="120">
        <v>69</v>
      </c>
      <c r="I24" s="120">
        <v>18</v>
      </c>
      <c r="J24" s="120">
        <v>6</v>
      </c>
      <c r="K24" s="120">
        <v>12</v>
      </c>
      <c r="L24" s="120">
        <f t="shared" si="4"/>
        <v>105</v>
      </c>
      <c r="M24" s="123">
        <f t="shared" si="0"/>
        <v>21467</v>
      </c>
      <c r="N24" s="427">
        <f t="shared" si="7"/>
        <v>0.80765826617599101</v>
      </c>
      <c r="O24" s="427">
        <f t="shared" si="7"/>
        <v>0.10257604695579262</v>
      </c>
      <c r="P24" s="427">
        <f t="shared" si="7"/>
        <v>3.9129827176596639E-2</v>
      </c>
      <c r="Q24" s="427">
        <f t="shared" si="7"/>
        <v>3.0651697955000699E-2</v>
      </c>
      <c r="R24" s="427">
        <f t="shared" si="7"/>
        <v>1.5092933339544416E-2</v>
      </c>
      <c r="S24" s="427">
        <f t="shared" si="7"/>
        <v>3.2142358037918666E-3</v>
      </c>
      <c r="T24" s="427">
        <f t="shared" si="7"/>
        <v>8.3849629664135654E-4</v>
      </c>
      <c r="U24" s="427">
        <f t="shared" si="7"/>
        <v>2.7949876554711885E-4</v>
      </c>
      <c r="V24" s="427">
        <f t="shared" si="7"/>
        <v>5.5899753109423769E-4</v>
      </c>
      <c r="W24" s="427">
        <f t="shared" si="7"/>
        <v>4.8912283970745799E-3</v>
      </c>
      <c r="Y24" s="120">
        <v>21</v>
      </c>
      <c r="Z24" s="123">
        <v>10498</v>
      </c>
      <c r="AA24" s="120">
        <v>608</v>
      </c>
      <c r="AB24" s="120">
        <v>187</v>
      </c>
      <c r="AC24" s="120">
        <v>131</v>
      </c>
      <c r="AD24" s="120">
        <v>64</v>
      </c>
      <c r="AE24" s="120">
        <v>6</v>
      </c>
      <c r="AF24" s="120">
        <v>3</v>
      </c>
      <c r="AG24" s="120">
        <v>1</v>
      </c>
      <c r="AH24" s="120">
        <v>1</v>
      </c>
      <c r="AI24" s="120">
        <f t="shared" si="5"/>
        <v>11</v>
      </c>
      <c r="AJ24" s="123">
        <f t="shared" si="6"/>
        <v>11499</v>
      </c>
      <c r="AK24" s="427">
        <f t="shared" si="8"/>
        <v>0.91294895208278981</v>
      </c>
      <c r="AL24" s="427">
        <f t="shared" si="8"/>
        <v>5.2874162970693105E-2</v>
      </c>
      <c r="AM24" s="427">
        <f t="shared" si="8"/>
        <v>1.6262283676841464E-2</v>
      </c>
      <c r="AN24" s="427">
        <f t="shared" si="8"/>
        <v>1.1392294982172363E-2</v>
      </c>
      <c r="AO24" s="427">
        <f t="shared" si="8"/>
        <v>5.5657013653361165E-3</v>
      </c>
      <c r="AP24" s="427">
        <f t="shared" si="8"/>
        <v>5.2178450300026087E-4</v>
      </c>
      <c r="AQ24" s="427">
        <f t="shared" si="8"/>
        <v>2.6089225150013044E-4</v>
      </c>
      <c r="AR24" s="427">
        <f t="shared" si="8"/>
        <v>8.6964083833376821E-5</v>
      </c>
      <c r="AS24" s="427">
        <f t="shared" si="8"/>
        <v>8.6964083833376821E-5</v>
      </c>
      <c r="AT24" s="427">
        <f t="shared" si="3"/>
        <v>5.1241440350305117E-4</v>
      </c>
    </row>
    <row r="25" spans="1:46">
      <c r="A25" s="120">
        <v>22</v>
      </c>
      <c r="C25" s="123">
        <v>17898</v>
      </c>
      <c r="D25" s="123">
        <v>1940</v>
      </c>
      <c r="E25" s="120">
        <v>684</v>
      </c>
      <c r="F25" s="120">
        <v>576</v>
      </c>
      <c r="G25" s="120">
        <v>282</v>
      </c>
      <c r="H25" s="120">
        <v>54</v>
      </c>
      <c r="I25" s="120">
        <v>15</v>
      </c>
      <c r="J25" s="120">
        <v>6</v>
      </c>
      <c r="K25" s="120">
        <v>6</v>
      </c>
      <c r="L25" s="120">
        <f t="shared" si="4"/>
        <v>81</v>
      </c>
      <c r="M25" s="123">
        <f t="shared" si="0"/>
        <v>21461</v>
      </c>
      <c r="N25" s="427">
        <f t="shared" si="7"/>
        <v>0.83397791342435112</v>
      </c>
      <c r="O25" s="427">
        <f t="shared" si="7"/>
        <v>9.0396533246353855E-2</v>
      </c>
      <c r="P25" s="427">
        <f t="shared" si="7"/>
        <v>3.1871767392013417E-2</v>
      </c>
      <c r="Q25" s="427">
        <f t="shared" si="7"/>
        <v>2.6839383066958669E-2</v>
      </c>
      <c r="R25" s="427">
        <f t="shared" si="7"/>
        <v>1.3140114626531849E-2</v>
      </c>
      <c r="S25" s="427">
        <f t="shared" si="7"/>
        <v>2.5161921625273752E-3</v>
      </c>
      <c r="T25" s="427">
        <f t="shared" si="7"/>
        <v>6.9894226736871531E-4</v>
      </c>
      <c r="U25" s="427">
        <f t="shared" si="7"/>
        <v>2.7957690694748616E-4</v>
      </c>
      <c r="V25" s="427">
        <f t="shared" si="7"/>
        <v>2.7957690694748616E-4</v>
      </c>
      <c r="W25" s="427">
        <f t="shared" si="7"/>
        <v>3.7742882437910631E-3</v>
      </c>
      <c r="Y25" s="120">
        <v>22</v>
      </c>
      <c r="Z25" s="123">
        <v>10490</v>
      </c>
      <c r="AA25" s="120">
        <v>657</v>
      </c>
      <c r="AB25" s="120">
        <v>178</v>
      </c>
      <c r="AC25" s="120">
        <v>113</v>
      </c>
      <c r="AD25" s="120">
        <v>53</v>
      </c>
      <c r="AE25" s="120">
        <v>4</v>
      </c>
      <c r="AF25" s="120">
        <v>3</v>
      </c>
      <c r="AG25" s="120">
        <v>1</v>
      </c>
      <c r="AH25" s="120">
        <v>0</v>
      </c>
      <c r="AI25" s="120">
        <f t="shared" si="5"/>
        <v>8</v>
      </c>
      <c r="AJ25" s="123">
        <f t="shared" si="6"/>
        <v>11499</v>
      </c>
      <c r="AK25" s="427">
        <f t="shared" si="8"/>
        <v>0.91225323941212277</v>
      </c>
      <c r="AL25" s="427">
        <f t="shared" si="8"/>
        <v>5.7135403078528567E-2</v>
      </c>
      <c r="AM25" s="427">
        <f t="shared" si="8"/>
        <v>1.5479606922341073E-2</v>
      </c>
      <c r="AN25" s="427">
        <f t="shared" si="8"/>
        <v>9.8269414731715805E-3</v>
      </c>
      <c r="AO25" s="427">
        <f t="shared" si="8"/>
        <v>4.6090964431689712E-3</v>
      </c>
      <c r="AP25" s="427">
        <f t="shared" si="8"/>
        <v>3.4785633533350728E-4</v>
      </c>
      <c r="AQ25" s="427">
        <f t="shared" si="8"/>
        <v>2.6089225150013044E-4</v>
      </c>
      <c r="AR25" s="427">
        <f t="shared" si="8"/>
        <v>8.6964083833376821E-5</v>
      </c>
      <c r="AS25" s="427">
        <f t="shared" si="8"/>
        <v>0</v>
      </c>
      <c r="AT25" s="427">
        <f t="shared" si="3"/>
        <v>3.7276920926331486E-4</v>
      </c>
    </row>
    <row r="26" spans="1:46">
      <c r="A26" s="120">
        <v>23</v>
      </c>
      <c r="C26" s="123">
        <v>17195</v>
      </c>
      <c r="D26" s="123">
        <v>2223</v>
      </c>
      <c r="E26" s="120">
        <v>884</v>
      </c>
      <c r="F26" s="120">
        <v>657</v>
      </c>
      <c r="G26" s="120">
        <v>399</v>
      </c>
      <c r="H26" s="120">
        <v>58</v>
      </c>
      <c r="I26" s="120">
        <v>24</v>
      </c>
      <c r="J26" s="120">
        <v>13</v>
      </c>
      <c r="K26" s="120">
        <v>13</v>
      </c>
      <c r="L26" s="120">
        <f t="shared" si="4"/>
        <v>108</v>
      </c>
      <c r="M26" s="123">
        <f t="shared" si="0"/>
        <v>21466</v>
      </c>
      <c r="N26" s="427">
        <f t="shared" si="7"/>
        <v>0.80103419360849715</v>
      </c>
      <c r="O26" s="427">
        <f t="shared" si="7"/>
        <v>0.10355911674275599</v>
      </c>
      <c r="P26" s="427">
        <f t="shared" si="7"/>
        <v>4.1181403149166122E-2</v>
      </c>
      <c r="Q26" s="427">
        <f t="shared" si="7"/>
        <v>3.0606540575794278E-2</v>
      </c>
      <c r="R26" s="427">
        <f t="shared" si="7"/>
        <v>1.8587533774340817E-2</v>
      </c>
      <c r="S26" s="427">
        <f t="shared" si="7"/>
        <v>2.7019472654430262E-3</v>
      </c>
      <c r="T26" s="427">
        <f t="shared" si="7"/>
        <v>1.1180471443212523E-3</v>
      </c>
      <c r="U26" s="427">
        <f t="shared" si="7"/>
        <v>6.0560886984067832E-4</v>
      </c>
      <c r="V26" s="427">
        <f t="shared" si="7"/>
        <v>6.0560886984067832E-4</v>
      </c>
      <c r="W26" s="427">
        <f t="shared" si="7"/>
        <v>5.0312121494456349E-3</v>
      </c>
      <c r="Y26" s="120">
        <v>23</v>
      </c>
      <c r="Z26" s="123">
        <v>10558</v>
      </c>
      <c r="AA26" s="120">
        <v>618</v>
      </c>
      <c r="AB26" s="120">
        <v>164</v>
      </c>
      <c r="AC26" s="120">
        <v>112</v>
      </c>
      <c r="AD26" s="120">
        <v>45</v>
      </c>
      <c r="AE26" s="120">
        <v>4</v>
      </c>
      <c r="AF26" s="120">
        <v>1</v>
      </c>
      <c r="AG26" s="120">
        <v>0</v>
      </c>
      <c r="AH26" s="120">
        <v>0</v>
      </c>
      <c r="AI26" s="120">
        <f t="shared" si="5"/>
        <v>5</v>
      </c>
      <c r="AJ26" s="123">
        <f t="shared" si="6"/>
        <v>11502</v>
      </c>
      <c r="AK26" s="427">
        <f t="shared" si="8"/>
        <v>0.91792731698834984</v>
      </c>
      <c r="AL26" s="427">
        <f t="shared" si="8"/>
        <v>5.3729786124152322E-2</v>
      </c>
      <c r="AM26" s="427">
        <f t="shared" si="8"/>
        <v>1.4258389845244305E-2</v>
      </c>
      <c r="AN26" s="427">
        <f t="shared" si="8"/>
        <v>9.7374369674839163E-3</v>
      </c>
      <c r="AO26" s="427">
        <f t="shared" si="8"/>
        <v>3.9123630672926448E-3</v>
      </c>
      <c r="AP26" s="427">
        <f t="shared" si="8"/>
        <v>3.4776560598156841E-4</v>
      </c>
      <c r="AQ26" s="427">
        <f t="shared" si="8"/>
        <v>8.6941401495392102E-5</v>
      </c>
      <c r="AR26" s="427">
        <f t="shared" si="8"/>
        <v>0</v>
      </c>
      <c r="AS26" s="427">
        <f t="shared" si="8"/>
        <v>0</v>
      </c>
      <c r="AT26" s="427">
        <f t="shared" si="3"/>
        <v>2.3292648840026088E-4</v>
      </c>
    </row>
    <row r="27" spans="1:46">
      <c r="A27" s="120">
        <v>24</v>
      </c>
      <c r="C27" s="123">
        <v>17063</v>
      </c>
      <c r="D27" s="123">
        <v>2334</v>
      </c>
      <c r="E27" s="120">
        <v>903</v>
      </c>
      <c r="F27" s="120">
        <v>681</v>
      </c>
      <c r="G27" s="120">
        <v>358</v>
      </c>
      <c r="H27" s="120">
        <v>72</v>
      </c>
      <c r="I27" s="120">
        <v>24</v>
      </c>
      <c r="J27" s="120">
        <v>13</v>
      </c>
      <c r="K27" s="120">
        <v>14</v>
      </c>
      <c r="L27" s="120">
        <f t="shared" si="4"/>
        <v>123</v>
      </c>
      <c r="M27" s="123">
        <f t="shared" si="0"/>
        <v>21462</v>
      </c>
      <c r="N27" s="427">
        <f t="shared" si="7"/>
        <v>0.79503308172584097</v>
      </c>
      <c r="O27" s="427">
        <f t="shared" si="7"/>
        <v>0.10875034945485043</v>
      </c>
      <c r="P27" s="427">
        <f t="shared" si="7"/>
        <v>4.2074363992172209E-2</v>
      </c>
      <c r="Q27" s="427">
        <f t="shared" si="7"/>
        <v>3.1730500419345824E-2</v>
      </c>
      <c r="R27" s="427">
        <f t="shared" si="7"/>
        <v>1.6680644860684001E-2</v>
      </c>
      <c r="S27" s="427">
        <f t="shared" si="7"/>
        <v>3.3547665641599105E-3</v>
      </c>
      <c r="T27" s="427">
        <f t="shared" si="7"/>
        <v>1.1182555213866368E-3</v>
      </c>
      <c r="U27" s="427">
        <f t="shared" si="7"/>
        <v>6.0572174075109494E-4</v>
      </c>
      <c r="V27" s="427">
        <f t="shared" si="7"/>
        <v>6.5231572080887146E-4</v>
      </c>
      <c r="W27" s="427">
        <f t="shared" si="7"/>
        <v>5.7310595471065139E-3</v>
      </c>
      <c r="Y27" s="120">
        <v>24</v>
      </c>
      <c r="Z27" s="123">
        <v>10490</v>
      </c>
      <c r="AA27" s="120">
        <v>655</v>
      </c>
      <c r="AB27" s="120">
        <v>178</v>
      </c>
      <c r="AC27" s="120">
        <v>110</v>
      </c>
      <c r="AD27" s="120">
        <v>57</v>
      </c>
      <c r="AE27" s="120">
        <v>6</v>
      </c>
      <c r="AF27" s="120">
        <v>2</v>
      </c>
      <c r="AG27" s="120">
        <v>1</v>
      </c>
      <c r="AH27" s="120">
        <v>0</v>
      </c>
      <c r="AI27" s="120">
        <f t="shared" si="5"/>
        <v>9</v>
      </c>
      <c r="AJ27" s="123">
        <f t="shared" si="6"/>
        <v>11499</v>
      </c>
      <c r="AK27" s="427">
        <f t="shared" si="8"/>
        <v>0.91225323941212277</v>
      </c>
      <c r="AL27" s="427">
        <f t="shared" si="8"/>
        <v>5.6961474910861815E-2</v>
      </c>
      <c r="AM27" s="427">
        <f t="shared" si="8"/>
        <v>1.5479606922341073E-2</v>
      </c>
      <c r="AN27" s="427">
        <f t="shared" si="8"/>
        <v>9.5660492216714504E-3</v>
      </c>
      <c r="AO27" s="427">
        <f t="shared" si="8"/>
        <v>4.9569527785024783E-3</v>
      </c>
      <c r="AP27" s="427">
        <f t="shared" si="8"/>
        <v>5.2178450300026087E-4</v>
      </c>
      <c r="AQ27" s="427">
        <f t="shared" si="8"/>
        <v>1.7392816766675364E-4</v>
      </c>
      <c r="AR27" s="427">
        <f t="shared" si="8"/>
        <v>8.6964083833376821E-5</v>
      </c>
      <c r="AS27" s="427">
        <f t="shared" si="8"/>
        <v>0</v>
      </c>
      <c r="AT27" s="427">
        <f t="shared" si="3"/>
        <v>4.1934582051998882E-4</v>
      </c>
    </row>
    <row r="28" spans="1:46">
      <c r="A28" s="120">
        <v>25</v>
      </c>
      <c r="C28" s="123">
        <v>17255</v>
      </c>
      <c r="D28" s="123">
        <v>2230</v>
      </c>
      <c r="E28" s="120">
        <v>854</v>
      </c>
      <c r="F28" s="120">
        <v>636</v>
      </c>
      <c r="G28" s="120">
        <v>372</v>
      </c>
      <c r="H28" s="120">
        <v>80</v>
      </c>
      <c r="I28" s="120">
        <v>27</v>
      </c>
      <c r="J28" s="120">
        <v>6</v>
      </c>
      <c r="K28" s="120">
        <v>6</v>
      </c>
      <c r="L28" s="120">
        <f t="shared" si="4"/>
        <v>119</v>
      </c>
      <c r="M28" s="123">
        <f t="shared" si="0"/>
        <v>21466</v>
      </c>
      <c r="N28" s="427">
        <f t="shared" si="7"/>
        <v>0.80382931146930026</v>
      </c>
      <c r="O28" s="427">
        <f t="shared" si="7"/>
        <v>0.10388521382651635</v>
      </c>
      <c r="P28" s="427">
        <f t="shared" si="7"/>
        <v>3.9783844218764561E-2</v>
      </c>
      <c r="Q28" s="427">
        <f t="shared" si="7"/>
        <v>2.9628249324513183E-2</v>
      </c>
      <c r="R28" s="427">
        <f t="shared" si="7"/>
        <v>1.732973073697941E-2</v>
      </c>
      <c r="S28" s="427">
        <f t="shared" si="7"/>
        <v>3.7268238144041741E-3</v>
      </c>
      <c r="T28" s="427">
        <f t="shared" si="7"/>
        <v>1.2578030373614087E-3</v>
      </c>
      <c r="U28" s="427">
        <f t="shared" si="7"/>
        <v>2.7951178608031307E-4</v>
      </c>
      <c r="V28" s="427">
        <f t="shared" si="7"/>
        <v>2.7951178608031307E-4</v>
      </c>
      <c r="W28" s="427">
        <f t="shared" si="7"/>
        <v>5.543650423926209E-3</v>
      </c>
      <c r="Y28" s="120">
        <v>25</v>
      </c>
      <c r="Z28" s="123">
        <v>10505</v>
      </c>
      <c r="AA28" s="120">
        <v>640</v>
      </c>
      <c r="AB28" s="120">
        <v>180</v>
      </c>
      <c r="AC28" s="120">
        <v>100</v>
      </c>
      <c r="AD28" s="120">
        <v>60</v>
      </c>
      <c r="AE28" s="120">
        <v>12</v>
      </c>
      <c r="AF28" s="120">
        <v>3</v>
      </c>
      <c r="AG28" s="120">
        <v>0</v>
      </c>
      <c r="AH28" s="120">
        <v>2</v>
      </c>
      <c r="AI28" s="120">
        <f t="shared" si="5"/>
        <v>17</v>
      </c>
      <c r="AJ28" s="123">
        <f t="shared" si="6"/>
        <v>11502</v>
      </c>
      <c r="AK28" s="427">
        <f t="shared" si="8"/>
        <v>0.91331942270909405</v>
      </c>
      <c r="AL28" s="427">
        <f t="shared" si="8"/>
        <v>5.5642496957050945E-2</v>
      </c>
      <c r="AM28" s="427">
        <f t="shared" si="8"/>
        <v>1.5649452269170579E-2</v>
      </c>
      <c r="AN28" s="427">
        <f t="shared" si="8"/>
        <v>8.6941401495392104E-3</v>
      </c>
      <c r="AO28" s="427">
        <f t="shared" si="8"/>
        <v>5.2164840897235268E-3</v>
      </c>
      <c r="AP28" s="427">
        <f t="shared" si="8"/>
        <v>1.0432968179447052E-3</v>
      </c>
      <c r="AQ28" s="427">
        <f t="shared" si="8"/>
        <v>2.608242044861763E-4</v>
      </c>
      <c r="AR28" s="427">
        <f t="shared" si="8"/>
        <v>0</v>
      </c>
      <c r="AS28" s="427">
        <f t="shared" si="8"/>
        <v>1.738828029907842E-4</v>
      </c>
      <c r="AT28" s="427">
        <f t="shared" si="3"/>
        <v>7.9195006056088696E-4</v>
      </c>
    </row>
    <row r="29" spans="1:46">
      <c r="A29" s="120">
        <v>26</v>
      </c>
      <c r="C29" s="123">
        <v>17584</v>
      </c>
      <c r="D29" s="123">
        <v>2095</v>
      </c>
      <c r="E29" s="120">
        <v>717</v>
      </c>
      <c r="F29" s="120">
        <v>593</v>
      </c>
      <c r="G29" s="120">
        <v>356</v>
      </c>
      <c r="H29" s="120">
        <v>69</v>
      </c>
      <c r="I29" s="120">
        <v>31</v>
      </c>
      <c r="J29" s="120">
        <v>6</v>
      </c>
      <c r="K29" s="120">
        <v>11</v>
      </c>
      <c r="L29" s="120">
        <f t="shared" si="4"/>
        <v>117</v>
      </c>
      <c r="M29" s="123">
        <f t="shared" si="0"/>
        <v>21462</v>
      </c>
      <c r="N29" s="427">
        <f t="shared" si="7"/>
        <v>0.81930854533594255</v>
      </c>
      <c r="O29" s="427">
        <f t="shared" si="7"/>
        <v>9.7614388221041848E-2</v>
      </c>
      <c r="P29" s="427">
        <f t="shared" si="7"/>
        <v>3.3407883701425778E-2</v>
      </c>
      <c r="Q29" s="427">
        <f t="shared" si="7"/>
        <v>2.7630230174261486E-2</v>
      </c>
      <c r="R29" s="427">
        <f t="shared" si="7"/>
        <v>1.6587456900568447E-2</v>
      </c>
      <c r="S29" s="427">
        <f t="shared" si="7"/>
        <v>3.2149846239865809E-3</v>
      </c>
      <c r="T29" s="427">
        <f t="shared" si="7"/>
        <v>1.4444133817910726E-3</v>
      </c>
      <c r="U29" s="427">
        <f t="shared" si="7"/>
        <v>2.7956388034665921E-4</v>
      </c>
      <c r="V29" s="427">
        <f t="shared" si="7"/>
        <v>5.1253378063554191E-4</v>
      </c>
      <c r="W29" s="427">
        <f t="shared" si="7"/>
        <v>5.4514956667598546E-3</v>
      </c>
      <c r="Y29" s="120">
        <v>26</v>
      </c>
      <c r="Z29" s="123">
        <v>10502</v>
      </c>
      <c r="AA29" s="120">
        <v>636</v>
      </c>
      <c r="AB29" s="120">
        <v>184</v>
      </c>
      <c r="AC29" s="120">
        <v>114</v>
      </c>
      <c r="AD29" s="120">
        <v>49</v>
      </c>
      <c r="AE29" s="120">
        <v>9</v>
      </c>
      <c r="AF29" s="120">
        <v>4</v>
      </c>
      <c r="AG29" s="120">
        <v>3</v>
      </c>
      <c r="AH29" s="120">
        <v>1</v>
      </c>
      <c r="AI29" s="120">
        <f t="shared" si="5"/>
        <v>17</v>
      </c>
      <c r="AJ29" s="123">
        <f t="shared" si="6"/>
        <v>11502</v>
      </c>
      <c r="AK29" s="427">
        <f t="shared" si="8"/>
        <v>0.91305859850460791</v>
      </c>
      <c r="AL29" s="427">
        <f t="shared" si="8"/>
        <v>5.5294731351069382E-2</v>
      </c>
      <c r="AM29" s="427">
        <f t="shared" si="8"/>
        <v>1.5997217875152146E-2</v>
      </c>
      <c r="AN29" s="427">
        <f t="shared" si="8"/>
        <v>9.9113197704746997E-3</v>
      </c>
      <c r="AO29" s="427">
        <f t="shared" si="8"/>
        <v>4.2601286732742135E-3</v>
      </c>
      <c r="AP29" s="427">
        <f t="shared" si="8"/>
        <v>7.8247261345852897E-4</v>
      </c>
      <c r="AQ29" s="427">
        <f t="shared" si="8"/>
        <v>3.4776560598156841E-4</v>
      </c>
      <c r="AR29" s="427">
        <f t="shared" si="8"/>
        <v>2.608242044861763E-4</v>
      </c>
      <c r="AS29" s="427">
        <f t="shared" si="8"/>
        <v>8.6941401495392102E-5</v>
      </c>
      <c r="AT29" s="427">
        <f t="shared" si="3"/>
        <v>7.9209766098220112E-4</v>
      </c>
    </row>
    <row r="30" spans="1:46">
      <c r="A30" s="120">
        <v>27</v>
      </c>
      <c r="C30" s="123">
        <v>17829</v>
      </c>
      <c r="D30" s="123">
        <v>1939</v>
      </c>
      <c r="E30" s="120">
        <v>751</v>
      </c>
      <c r="F30" s="120">
        <v>543</v>
      </c>
      <c r="G30" s="120">
        <v>314</v>
      </c>
      <c r="H30" s="120">
        <v>49</v>
      </c>
      <c r="I30" s="120">
        <v>26</v>
      </c>
      <c r="J30" s="120">
        <v>4</v>
      </c>
      <c r="K30" s="120">
        <v>9</v>
      </c>
      <c r="L30" s="120">
        <f t="shared" si="4"/>
        <v>88</v>
      </c>
      <c r="M30" s="123">
        <f t="shared" si="0"/>
        <v>21464</v>
      </c>
      <c r="N30" s="427">
        <f t="shared" si="7"/>
        <v>0.83064666418188593</v>
      </c>
      <c r="O30" s="427">
        <f t="shared" si="7"/>
        <v>9.0337308982482295E-2</v>
      </c>
      <c r="P30" s="427">
        <f t="shared" si="7"/>
        <v>3.498881848676854E-2</v>
      </c>
      <c r="Q30" s="427">
        <f t="shared" si="7"/>
        <v>2.5298173686172196E-2</v>
      </c>
      <c r="R30" s="427">
        <f t="shared" si="7"/>
        <v>1.4629146477823332E-2</v>
      </c>
      <c r="S30" s="427">
        <f t="shared" si="7"/>
        <v>2.2828922847558703E-3</v>
      </c>
      <c r="T30" s="427">
        <f t="shared" si="7"/>
        <v>1.2113306000745435E-3</v>
      </c>
      <c r="U30" s="427">
        <f t="shared" si="7"/>
        <v>1.8635855385762206E-4</v>
      </c>
      <c r="V30" s="427">
        <f t="shared" si="7"/>
        <v>4.1930674617964963E-4</v>
      </c>
      <c r="W30" s="427">
        <f t="shared" si="7"/>
        <v>4.0998881848676857E-3</v>
      </c>
      <c r="Y30" s="120">
        <v>27</v>
      </c>
      <c r="Z30" s="123">
        <v>10491</v>
      </c>
      <c r="AA30" s="120">
        <v>649</v>
      </c>
      <c r="AB30" s="120">
        <v>182</v>
      </c>
      <c r="AC30" s="120">
        <v>110</v>
      </c>
      <c r="AD30" s="120">
        <v>48</v>
      </c>
      <c r="AE30" s="120">
        <v>9</v>
      </c>
      <c r="AF30" s="120">
        <v>2</v>
      </c>
      <c r="AG30" s="120">
        <v>4</v>
      </c>
      <c r="AH30" s="120">
        <v>2</v>
      </c>
      <c r="AI30" s="120">
        <f t="shared" si="5"/>
        <v>17</v>
      </c>
      <c r="AJ30" s="123">
        <f t="shared" si="6"/>
        <v>11497</v>
      </c>
      <c r="AK30" s="427">
        <f t="shared" si="8"/>
        <v>0.9124989127598504</v>
      </c>
      <c r="AL30" s="427">
        <f t="shared" si="8"/>
        <v>5.6449508567452379E-2</v>
      </c>
      <c r="AM30" s="427">
        <f t="shared" si="8"/>
        <v>1.5830216578237803E-2</v>
      </c>
      <c r="AN30" s="427">
        <f t="shared" si="8"/>
        <v>9.5677133165173525E-3</v>
      </c>
      <c r="AO30" s="427">
        <f t="shared" si="8"/>
        <v>4.1750021744802988E-3</v>
      </c>
      <c r="AP30" s="427">
        <f t="shared" si="8"/>
        <v>7.8281290771505614E-4</v>
      </c>
      <c r="AQ30" s="427">
        <f t="shared" si="8"/>
        <v>1.7395842393667913E-4</v>
      </c>
      <c r="AR30" s="427">
        <f t="shared" si="8"/>
        <v>3.4791684787335825E-4</v>
      </c>
      <c r="AS30" s="427">
        <f t="shared" si="8"/>
        <v>1.7395842393667913E-4</v>
      </c>
      <c r="AT30" s="427">
        <f t="shared" si="3"/>
        <v>7.920238538948938E-4</v>
      </c>
    </row>
    <row r="31" spans="1:46">
      <c r="A31" s="120">
        <v>28</v>
      </c>
      <c r="C31" s="123">
        <v>16973</v>
      </c>
      <c r="D31" s="123">
        <v>2460</v>
      </c>
      <c r="E31" s="120">
        <v>875</v>
      </c>
      <c r="F31" s="120">
        <v>687</v>
      </c>
      <c r="G31" s="120">
        <v>356</v>
      </c>
      <c r="H31" s="120">
        <v>69</v>
      </c>
      <c r="I31" s="120">
        <v>22</v>
      </c>
      <c r="J31" s="120">
        <v>8</v>
      </c>
      <c r="K31" s="120">
        <v>15</v>
      </c>
      <c r="L31" s="120">
        <f t="shared" si="4"/>
        <v>114</v>
      </c>
      <c r="M31" s="123">
        <f t="shared" si="0"/>
        <v>21465</v>
      </c>
      <c r="N31" s="427">
        <f t="shared" si="7"/>
        <v>0.79072909387374801</v>
      </c>
      <c r="O31" s="427">
        <f t="shared" si="7"/>
        <v>0.1146051712089448</v>
      </c>
      <c r="P31" s="427">
        <f t="shared" si="7"/>
        <v>4.0764034474726298E-2</v>
      </c>
      <c r="Q31" s="427">
        <f t="shared" si="7"/>
        <v>3.2005590496156533E-2</v>
      </c>
      <c r="R31" s="427">
        <f t="shared" si="7"/>
        <v>1.6585138597717215E-2</v>
      </c>
      <c r="S31" s="427">
        <f t="shared" si="7"/>
        <v>3.2145352900069882E-3</v>
      </c>
      <c r="T31" s="427">
        <f t="shared" si="7"/>
        <v>1.024924295364547E-3</v>
      </c>
      <c r="U31" s="427">
        <f t="shared" si="7"/>
        <v>3.7269974376892616E-4</v>
      </c>
      <c r="V31" s="427">
        <f t="shared" si="7"/>
        <v>6.9881201956673651E-4</v>
      </c>
      <c r="W31" s="427">
        <f t="shared" si="7"/>
        <v>5.3109713487071979E-3</v>
      </c>
      <c r="Y31" s="120">
        <v>28</v>
      </c>
      <c r="Z31" s="123">
        <v>10378</v>
      </c>
      <c r="AA31" s="120">
        <v>680</v>
      </c>
      <c r="AB31" s="120">
        <v>232</v>
      </c>
      <c r="AC31" s="120">
        <v>143</v>
      </c>
      <c r="AD31" s="120">
        <v>56</v>
      </c>
      <c r="AE31" s="120">
        <v>7</v>
      </c>
      <c r="AF31" s="120">
        <v>1</v>
      </c>
      <c r="AG31" s="120">
        <v>1</v>
      </c>
      <c r="AH31" s="120">
        <v>4</v>
      </c>
      <c r="AI31" s="120">
        <f t="shared" si="5"/>
        <v>13</v>
      </c>
      <c r="AJ31" s="123">
        <f t="shared" si="6"/>
        <v>11502</v>
      </c>
      <c r="AK31" s="427">
        <f t="shared" si="8"/>
        <v>0.90227786471917926</v>
      </c>
      <c r="AL31" s="427">
        <f t="shared" si="8"/>
        <v>5.9120153016866635E-2</v>
      </c>
      <c r="AM31" s="427">
        <f t="shared" si="8"/>
        <v>2.017040514693097E-2</v>
      </c>
      <c r="AN31" s="427">
        <f t="shared" si="8"/>
        <v>1.2432620413841071E-2</v>
      </c>
      <c r="AO31" s="427">
        <f t="shared" si="8"/>
        <v>4.8687184837419581E-3</v>
      </c>
      <c r="AP31" s="427">
        <f t="shared" si="8"/>
        <v>6.0858981046774477E-4</v>
      </c>
      <c r="AQ31" s="427">
        <f t="shared" si="8"/>
        <v>8.6941401495392102E-5</v>
      </c>
      <c r="AR31" s="427">
        <f t="shared" si="8"/>
        <v>8.6941401495392102E-5</v>
      </c>
      <c r="AS31" s="427">
        <f t="shared" si="8"/>
        <v>3.4776560598156841E-4</v>
      </c>
      <c r="AT31" s="427">
        <f t="shared" si="3"/>
        <v>6.0563708362450501E-4</v>
      </c>
    </row>
    <row r="32" spans="1:46">
      <c r="A32" s="120">
        <v>29</v>
      </c>
      <c r="C32" s="123">
        <v>16950</v>
      </c>
      <c r="D32" s="123">
        <v>2370</v>
      </c>
      <c r="E32" s="120">
        <v>890</v>
      </c>
      <c r="F32" s="120">
        <v>722</v>
      </c>
      <c r="G32" s="120">
        <v>412</v>
      </c>
      <c r="H32" s="120">
        <v>82</v>
      </c>
      <c r="I32" s="120">
        <v>19</v>
      </c>
      <c r="J32" s="120">
        <v>9</v>
      </c>
      <c r="K32" s="120">
        <v>11</v>
      </c>
      <c r="L32" s="120">
        <f t="shared" si="4"/>
        <v>121</v>
      </c>
      <c r="M32" s="123">
        <f t="shared" si="0"/>
        <v>21465</v>
      </c>
      <c r="N32" s="427">
        <f t="shared" si="7"/>
        <v>0.78965758211041226</v>
      </c>
      <c r="O32" s="427">
        <f t="shared" si="7"/>
        <v>0.11041229909154437</v>
      </c>
      <c r="P32" s="427">
        <f t="shared" si="7"/>
        <v>4.1462846494293035E-2</v>
      </c>
      <c r="Q32" s="427">
        <f t="shared" si="7"/>
        <v>3.3636151875145584E-2</v>
      </c>
      <c r="R32" s="427">
        <f t="shared" si="7"/>
        <v>1.9194036804099698E-2</v>
      </c>
      <c r="S32" s="427">
        <f t="shared" si="7"/>
        <v>3.8201723736314931E-3</v>
      </c>
      <c r="T32" s="427">
        <f t="shared" si="7"/>
        <v>8.8516189145119962E-4</v>
      </c>
      <c r="U32" s="427">
        <f t="shared" si="7"/>
        <v>4.1928721174004191E-4</v>
      </c>
      <c r="V32" s="427">
        <f t="shared" si="7"/>
        <v>5.1246214768227352E-4</v>
      </c>
      <c r="W32" s="427">
        <f t="shared" si="7"/>
        <v>5.6370836245050078E-3</v>
      </c>
      <c r="Y32" s="120">
        <v>29</v>
      </c>
      <c r="Z32" s="123">
        <v>10424</v>
      </c>
      <c r="AA32" s="120">
        <v>653</v>
      </c>
      <c r="AB32" s="120">
        <v>220</v>
      </c>
      <c r="AC32" s="120">
        <v>133</v>
      </c>
      <c r="AD32" s="120">
        <v>64</v>
      </c>
      <c r="AE32" s="120">
        <v>7</v>
      </c>
      <c r="AF32" s="120">
        <v>0</v>
      </c>
      <c r="AG32" s="120">
        <v>0</v>
      </c>
      <c r="AH32" s="120">
        <v>1</v>
      </c>
      <c r="AI32" s="120">
        <f t="shared" si="5"/>
        <v>8</v>
      </c>
      <c r="AJ32" s="123">
        <f t="shared" si="6"/>
        <v>11502</v>
      </c>
      <c r="AK32" s="427">
        <f t="shared" si="8"/>
        <v>0.9062771691879673</v>
      </c>
      <c r="AL32" s="427">
        <f t="shared" si="8"/>
        <v>5.6772735176491042E-2</v>
      </c>
      <c r="AM32" s="427">
        <f t="shared" si="8"/>
        <v>1.9127108328986262E-2</v>
      </c>
      <c r="AN32" s="427">
        <f t="shared" si="8"/>
        <v>1.156320639888715E-2</v>
      </c>
      <c r="AO32" s="427">
        <f t="shared" si="8"/>
        <v>5.5642496957050945E-3</v>
      </c>
      <c r="AP32" s="427">
        <f t="shared" si="8"/>
        <v>6.0858981046774477E-4</v>
      </c>
      <c r="AQ32" s="427">
        <f t="shared" si="8"/>
        <v>0</v>
      </c>
      <c r="AR32" s="427">
        <f t="shared" si="8"/>
        <v>0</v>
      </c>
      <c r="AS32" s="427">
        <f t="shared" si="8"/>
        <v>8.6941401495392102E-5</v>
      </c>
      <c r="AT32" s="427">
        <f t="shared" si="3"/>
        <v>3.7269974376892616E-4</v>
      </c>
    </row>
    <row r="33" spans="1:46">
      <c r="A33" s="120">
        <v>30</v>
      </c>
      <c r="B33" s="120">
        <v>30</v>
      </c>
      <c r="C33" s="123">
        <v>16918</v>
      </c>
      <c r="D33" s="123">
        <v>2382</v>
      </c>
      <c r="E33" s="120">
        <v>943</v>
      </c>
      <c r="F33" s="120">
        <v>683</v>
      </c>
      <c r="G33" s="120">
        <v>388</v>
      </c>
      <c r="H33" s="120">
        <v>77</v>
      </c>
      <c r="I33" s="120">
        <v>43</v>
      </c>
      <c r="J33" s="120">
        <v>16</v>
      </c>
      <c r="K33" s="120">
        <v>13</v>
      </c>
      <c r="L33" s="120">
        <f t="shared" si="4"/>
        <v>149</v>
      </c>
      <c r="M33" s="123">
        <f t="shared" si="0"/>
        <v>21463</v>
      </c>
      <c r="N33" s="427">
        <f t="shared" si="7"/>
        <v>0.78824022736802868</v>
      </c>
      <c r="O33" s="427">
        <f t="shared" si="7"/>
        <v>0.11098168941900013</v>
      </c>
      <c r="P33" s="427">
        <f t="shared" si="7"/>
        <v>4.3936076037832547E-2</v>
      </c>
      <c r="Q33" s="427">
        <f t="shared" si="7"/>
        <v>3.1822205656245633E-2</v>
      </c>
      <c r="R33" s="427">
        <f t="shared" si="7"/>
        <v>1.8077621954060475E-2</v>
      </c>
      <c r="S33" s="427">
        <f t="shared" si="7"/>
        <v>3.5875693053161253E-3</v>
      </c>
      <c r="T33" s="427">
        <f t="shared" si="7"/>
        <v>2.0034477938778361E-3</v>
      </c>
      <c r="U33" s="427">
        <f t="shared" si="7"/>
        <v>7.4546894655919485E-4</v>
      </c>
      <c r="V33" s="427">
        <f t="shared" si="7"/>
        <v>6.0569351907934583E-4</v>
      </c>
      <c r="W33" s="427">
        <f t="shared" si="7"/>
        <v>6.9421795648325025E-3</v>
      </c>
      <c r="Y33" s="120">
        <v>30</v>
      </c>
      <c r="Z33" s="123">
        <v>10416</v>
      </c>
      <c r="AA33" s="120">
        <v>672</v>
      </c>
      <c r="AB33" s="120">
        <v>200</v>
      </c>
      <c r="AC33" s="120">
        <v>127</v>
      </c>
      <c r="AD33" s="120">
        <v>67</v>
      </c>
      <c r="AE33" s="120">
        <v>11</v>
      </c>
      <c r="AF33" s="120">
        <v>2</v>
      </c>
      <c r="AG33" s="120">
        <v>2</v>
      </c>
      <c r="AH33" s="120">
        <v>2</v>
      </c>
      <c r="AI33" s="120">
        <f t="shared" si="5"/>
        <v>17</v>
      </c>
      <c r="AJ33" s="123">
        <f t="shared" si="6"/>
        <v>11499</v>
      </c>
      <c r="AK33" s="427">
        <f t="shared" si="8"/>
        <v>0.90581789720845296</v>
      </c>
      <c r="AL33" s="427">
        <f t="shared" si="8"/>
        <v>5.8439864336029219E-2</v>
      </c>
      <c r="AM33" s="427">
        <f t="shared" si="8"/>
        <v>1.7392816766675364E-2</v>
      </c>
      <c r="AN33" s="427">
        <f t="shared" si="8"/>
        <v>1.1044438646838855E-2</v>
      </c>
      <c r="AO33" s="427">
        <f t="shared" si="8"/>
        <v>5.8265936168362467E-3</v>
      </c>
      <c r="AP33" s="427">
        <f t="shared" si="8"/>
        <v>9.5660492216714495E-4</v>
      </c>
      <c r="AQ33" s="427">
        <f t="shared" si="8"/>
        <v>1.7392816766675364E-4</v>
      </c>
      <c r="AR33" s="427">
        <f t="shared" si="8"/>
        <v>1.7392816766675364E-4</v>
      </c>
      <c r="AS33" s="427">
        <f t="shared" si="8"/>
        <v>1.7392816766675364E-4</v>
      </c>
      <c r="AT33" s="427">
        <f t="shared" si="3"/>
        <v>7.9206075571914463E-4</v>
      </c>
    </row>
    <row r="34" spans="1:46">
      <c r="A34" s="120">
        <v>31</v>
      </c>
      <c r="C34" s="123">
        <v>17011</v>
      </c>
      <c r="D34" s="123">
        <v>2271</v>
      </c>
      <c r="E34" s="120">
        <v>898</v>
      </c>
      <c r="F34" s="120">
        <v>726</v>
      </c>
      <c r="G34" s="120">
        <v>419</v>
      </c>
      <c r="H34" s="120">
        <v>85</v>
      </c>
      <c r="I34" s="120">
        <v>30</v>
      </c>
      <c r="J34" s="120">
        <v>10</v>
      </c>
      <c r="K34" s="120">
        <v>13</v>
      </c>
      <c r="L34" s="120">
        <f t="shared" si="4"/>
        <v>138</v>
      </c>
      <c r="M34" s="123">
        <f t="shared" si="0"/>
        <v>21463</v>
      </c>
      <c r="N34" s="427">
        <f t="shared" si="7"/>
        <v>0.79257326561990404</v>
      </c>
      <c r="O34" s="427">
        <f t="shared" si="7"/>
        <v>0.10580999860224573</v>
      </c>
      <c r="P34" s="427">
        <f t="shared" si="7"/>
        <v>4.1839444625634811E-2</v>
      </c>
      <c r="Q34" s="427">
        <f t="shared" si="7"/>
        <v>3.382565345012347E-2</v>
      </c>
      <c r="R34" s="427">
        <f t="shared" si="7"/>
        <v>1.9521968038018915E-2</v>
      </c>
      <c r="S34" s="427">
        <f t="shared" si="7"/>
        <v>3.9603037785957227E-3</v>
      </c>
      <c r="T34" s="427">
        <f t="shared" si="7"/>
        <v>1.3977542747984904E-3</v>
      </c>
      <c r="U34" s="427">
        <f t="shared" si="7"/>
        <v>4.6591809159949682E-4</v>
      </c>
      <c r="V34" s="427">
        <f t="shared" si="7"/>
        <v>6.0569351907934583E-4</v>
      </c>
      <c r="W34" s="427">
        <f t="shared" si="7"/>
        <v>6.4296696640730559E-3</v>
      </c>
      <c r="Y34" s="120">
        <v>31</v>
      </c>
      <c r="Z34" s="123">
        <v>10397</v>
      </c>
      <c r="AA34" s="120">
        <v>663</v>
      </c>
      <c r="AB34" s="120">
        <v>223</v>
      </c>
      <c r="AC34" s="120">
        <v>136</v>
      </c>
      <c r="AD34" s="120">
        <v>63</v>
      </c>
      <c r="AE34" s="120">
        <v>15</v>
      </c>
      <c r="AF34" s="120">
        <v>5</v>
      </c>
      <c r="AG34" s="120">
        <v>2</v>
      </c>
      <c r="AH34" s="120">
        <v>0</v>
      </c>
      <c r="AI34" s="120">
        <f t="shared" si="5"/>
        <v>22</v>
      </c>
      <c r="AJ34" s="123">
        <f t="shared" si="6"/>
        <v>11504</v>
      </c>
      <c r="AK34" s="427">
        <f t="shared" si="8"/>
        <v>0.9037726008344924</v>
      </c>
      <c r="AL34" s="427">
        <f t="shared" si="8"/>
        <v>5.7632127955493738E-2</v>
      </c>
      <c r="AM34" s="427">
        <f t="shared" si="8"/>
        <v>1.9384561891515995E-2</v>
      </c>
      <c r="AN34" s="427">
        <f t="shared" si="8"/>
        <v>1.1821974965229486E-2</v>
      </c>
      <c r="AO34" s="427">
        <f t="shared" si="8"/>
        <v>5.4763560500695413E-3</v>
      </c>
      <c r="AP34" s="427">
        <f t="shared" si="8"/>
        <v>1.3038942976356051E-3</v>
      </c>
      <c r="AQ34" s="427">
        <f t="shared" si="8"/>
        <v>4.3463143254520169E-4</v>
      </c>
      <c r="AR34" s="427">
        <f t="shared" si="8"/>
        <v>1.7385257301808066E-4</v>
      </c>
      <c r="AS34" s="427">
        <f t="shared" si="8"/>
        <v>0</v>
      </c>
      <c r="AT34" s="427">
        <f t="shared" si="3"/>
        <v>1.025019801518893E-3</v>
      </c>
    </row>
    <row r="35" spans="1:46">
      <c r="A35" s="120">
        <v>32</v>
      </c>
      <c r="C35" s="123">
        <v>16791</v>
      </c>
      <c r="D35" s="123">
        <v>2434</v>
      </c>
      <c r="E35" s="120">
        <v>993</v>
      </c>
      <c r="F35" s="120">
        <v>718</v>
      </c>
      <c r="G35" s="120">
        <v>387</v>
      </c>
      <c r="H35" s="120">
        <v>85</v>
      </c>
      <c r="I35" s="120">
        <v>30</v>
      </c>
      <c r="J35" s="120">
        <v>10</v>
      </c>
      <c r="K35" s="120">
        <v>20</v>
      </c>
      <c r="L35" s="120">
        <f t="shared" si="4"/>
        <v>145</v>
      </c>
      <c r="M35" s="123">
        <f t="shared" si="0"/>
        <v>21468</v>
      </c>
      <c r="N35" s="427">
        <f t="shared" si="7"/>
        <v>0.78214086081609835</v>
      </c>
      <c r="O35" s="427">
        <f t="shared" si="7"/>
        <v>0.11337805105272965</v>
      </c>
      <c r="P35" s="427">
        <f t="shared" si="7"/>
        <v>4.6254891000558969E-2</v>
      </c>
      <c r="Q35" s="427">
        <f t="shared" si="7"/>
        <v>3.3445127631824112E-2</v>
      </c>
      <c r="R35" s="427">
        <f t="shared" si="7"/>
        <v>1.8026830631637788E-2</v>
      </c>
      <c r="S35" s="427">
        <f t="shared" si="7"/>
        <v>3.9593814048816843E-3</v>
      </c>
      <c r="T35" s="427">
        <f t="shared" si="7"/>
        <v>1.3974287311347121E-3</v>
      </c>
      <c r="U35" s="427">
        <f t="shared" si="7"/>
        <v>4.6580957704490402E-4</v>
      </c>
      <c r="V35" s="427">
        <f t="shared" si="7"/>
        <v>9.3161915408980804E-4</v>
      </c>
      <c r="W35" s="427">
        <f t="shared" si="7"/>
        <v>6.7542388671511088E-3</v>
      </c>
      <c r="Y35" s="120">
        <v>32</v>
      </c>
      <c r="Z35" s="123">
        <v>10426</v>
      </c>
      <c r="AA35" s="120">
        <v>681</v>
      </c>
      <c r="AB35" s="120">
        <v>175</v>
      </c>
      <c r="AC35" s="120">
        <v>140</v>
      </c>
      <c r="AD35" s="120">
        <v>63</v>
      </c>
      <c r="AE35" s="120">
        <v>6</v>
      </c>
      <c r="AF35" s="120">
        <v>3</v>
      </c>
      <c r="AG35" s="120">
        <v>0</v>
      </c>
      <c r="AH35" s="120">
        <v>3</v>
      </c>
      <c r="AI35" s="120">
        <f t="shared" si="5"/>
        <v>12</v>
      </c>
      <c r="AJ35" s="123">
        <f t="shared" si="6"/>
        <v>11497</v>
      </c>
      <c r="AK35" s="427">
        <f t="shared" si="8"/>
        <v>0.90684526398190834</v>
      </c>
      <c r="AL35" s="427">
        <f t="shared" si="8"/>
        <v>5.9232843350439247E-2</v>
      </c>
      <c r="AM35" s="427">
        <f t="shared" si="8"/>
        <v>1.5221362094459423E-2</v>
      </c>
      <c r="AN35" s="427">
        <f t="shared" si="8"/>
        <v>1.217708967556754E-2</v>
      </c>
      <c r="AO35" s="427">
        <f t="shared" si="8"/>
        <v>5.4796903540053924E-3</v>
      </c>
      <c r="AP35" s="427">
        <f t="shared" si="8"/>
        <v>5.2187527181003735E-4</v>
      </c>
      <c r="AQ35" s="427">
        <f t="shared" si="8"/>
        <v>2.6093763590501868E-4</v>
      </c>
      <c r="AR35" s="427">
        <f t="shared" si="8"/>
        <v>0</v>
      </c>
      <c r="AS35" s="427">
        <f t="shared" si="8"/>
        <v>2.6093763590501868E-4</v>
      </c>
      <c r="AT35" s="427">
        <f t="shared" si="3"/>
        <v>5.5897149245388487E-4</v>
      </c>
    </row>
    <row r="36" spans="1:46">
      <c r="A36" s="120">
        <v>33</v>
      </c>
      <c r="C36" s="123">
        <v>16659</v>
      </c>
      <c r="D36" s="123">
        <v>2494</v>
      </c>
      <c r="E36" s="120">
        <v>963</v>
      </c>
      <c r="F36" s="120">
        <v>760</v>
      </c>
      <c r="G36" s="120">
        <v>415</v>
      </c>
      <c r="H36" s="120">
        <v>108</v>
      </c>
      <c r="I36" s="120">
        <v>38</v>
      </c>
      <c r="J36" s="120">
        <v>12</v>
      </c>
      <c r="K36" s="120">
        <v>11</v>
      </c>
      <c r="L36" s="120">
        <f t="shared" si="4"/>
        <v>169</v>
      </c>
      <c r="M36" s="123">
        <f t="shared" si="0"/>
        <v>21460</v>
      </c>
      <c r="N36" s="427">
        <f t="shared" si="7"/>
        <v>0.77628145386766079</v>
      </c>
      <c r="O36" s="427">
        <f t="shared" si="7"/>
        <v>0.11621621621621622</v>
      </c>
      <c r="P36" s="427">
        <f t="shared" si="7"/>
        <v>4.4874184529356945E-2</v>
      </c>
      <c r="Q36" s="427">
        <f t="shared" si="7"/>
        <v>3.5414725069897485E-2</v>
      </c>
      <c r="R36" s="427">
        <f t="shared" si="7"/>
        <v>1.9338303821062441E-2</v>
      </c>
      <c r="S36" s="427">
        <f t="shared" si="7"/>
        <v>5.0326188257222744E-3</v>
      </c>
      <c r="T36" s="427">
        <f t="shared" si="7"/>
        <v>1.7707362534948741E-3</v>
      </c>
      <c r="U36" s="427">
        <f t="shared" si="7"/>
        <v>5.5917986952469707E-4</v>
      </c>
      <c r="V36" s="427">
        <f t="shared" si="7"/>
        <v>5.1258154706430566E-4</v>
      </c>
      <c r="W36" s="427">
        <f t="shared" si="7"/>
        <v>7.8751164958061511E-3</v>
      </c>
      <c r="Y36" s="120">
        <v>33</v>
      </c>
      <c r="Z36" s="123">
        <v>10406</v>
      </c>
      <c r="AA36" s="120">
        <v>695</v>
      </c>
      <c r="AB36" s="120">
        <v>180</v>
      </c>
      <c r="AC36" s="120">
        <v>135</v>
      </c>
      <c r="AD36" s="120">
        <v>69</v>
      </c>
      <c r="AE36" s="120">
        <v>9</v>
      </c>
      <c r="AF36" s="120">
        <v>6</v>
      </c>
      <c r="AG36" s="120">
        <v>0</v>
      </c>
      <c r="AH36" s="120">
        <v>0</v>
      </c>
      <c r="AI36" s="120">
        <f t="shared" si="5"/>
        <v>15</v>
      </c>
      <c r="AJ36" s="123">
        <f t="shared" si="6"/>
        <v>11500</v>
      </c>
      <c r="AK36" s="427">
        <f t="shared" si="8"/>
        <v>0.90486956521739126</v>
      </c>
      <c r="AL36" s="427">
        <f t="shared" si="8"/>
        <v>6.0434782608695649E-2</v>
      </c>
      <c r="AM36" s="427">
        <f t="shared" si="8"/>
        <v>1.5652173913043479E-2</v>
      </c>
      <c r="AN36" s="427">
        <f t="shared" si="8"/>
        <v>1.1739130434782608E-2</v>
      </c>
      <c r="AO36" s="427">
        <f t="shared" si="8"/>
        <v>6.0000000000000001E-3</v>
      </c>
      <c r="AP36" s="427">
        <f t="shared" si="8"/>
        <v>7.8260869565217395E-4</v>
      </c>
      <c r="AQ36" s="427">
        <f t="shared" si="8"/>
        <v>5.2173913043478256E-4</v>
      </c>
      <c r="AR36" s="427">
        <f t="shared" si="8"/>
        <v>0</v>
      </c>
      <c r="AS36" s="427">
        <f t="shared" si="8"/>
        <v>0</v>
      </c>
      <c r="AT36" s="427">
        <f t="shared" si="3"/>
        <v>6.9897483690587142E-4</v>
      </c>
    </row>
    <row r="37" spans="1:46">
      <c r="A37" s="120">
        <v>34</v>
      </c>
      <c r="C37" s="123">
        <v>16696</v>
      </c>
      <c r="D37" s="123">
        <v>2405</v>
      </c>
      <c r="E37" s="123">
        <v>1066</v>
      </c>
      <c r="F37" s="120">
        <v>733</v>
      </c>
      <c r="G37" s="120">
        <v>400</v>
      </c>
      <c r="H37" s="120">
        <v>91</v>
      </c>
      <c r="I37" s="120">
        <v>43</v>
      </c>
      <c r="J37" s="120">
        <v>17</v>
      </c>
      <c r="K37" s="120">
        <v>15</v>
      </c>
      <c r="L37" s="120">
        <f t="shared" si="4"/>
        <v>166</v>
      </c>
      <c r="M37" s="123">
        <f t="shared" si="0"/>
        <v>21466</v>
      </c>
      <c r="N37" s="427">
        <f t="shared" si="7"/>
        <v>0.77778813006615111</v>
      </c>
      <c r="O37" s="427">
        <f t="shared" si="7"/>
        <v>0.11203764092052548</v>
      </c>
      <c r="P37" s="427">
        <f t="shared" si="7"/>
        <v>4.9659927326935617E-2</v>
      </c>
      <c r="Q37" s="427">
        <f t="shared" si="7"/>
        <v>3.4147023199478245E-2</v>
      </c>
      <c r="R37" s="427">
        <f t="shared" si="7"/>
        <v>1.863411907202087E-2</v>
      </c>
      <c r="S37" s="427">
        <f t="shared" si="7"/>
        <v>4.2392620888847482E-3</v>
      </c>
      <c r="T37" s="427">
        <f t="shared" si="7"/>
        <v>2.0031678002422437E-3</v>
      </c>
      <c r="U37" s="427">
        <f t="shared" si="7"/>
        <v>7.9195006056088696E-4</v>
      </c>
      <c r="V37" s="427">
        <f t="shared" si="7"/>
        <v>6.9877946520078258E-4</v>
      </c>
      <c r="W37" s="427">
        <f t="shared" si="7"/>
        <v>7.7331594148886615E-3</v>
      </c>
      <c r="Y37" s="120">
        <v>34</v>
      </c>
      <c r="Z37" s="123">
        <v>10292</v>
      </c>
      <c r="AA37" s="120">
        <v>784</v>
      </c>
      <c r="AB37" s="120">
        <v>195</v>
      </c>
      <c r="AC37" s="120">
        <v>149</v>
      </c>
      <c r="AD37" s="120">
        <v>70</v>
      </c>
      <c r="AE37" s="120">
        <v>6</v>
      </c>
      <c r="AF37" s="120">
        <v>1</v>
      </c>
      <c r="AG37" s="120">
        <v>3</v>
      </c>
      <c r="AH37" s="120">
        <v>1</v>
      </c>
      <c r="AI37" s="120">
        <f t="shared" si="5"/>
        <v>11</v>
      </c>
      <c r="AJ37" s="123">
        <f t="shared" si="6"/>
        <v>11501</v>
      </c>
      <c r="AK37" s="427">
        <f t="shared" si="8"/>
        <v>0.89487870619946097</v>
      </c>
      <c r="AL37" s="427">
        <f t="shared" si="8"/>
        <v>6.8167985392574557E-2</v>
      </c>
      <c r="AM37" s="427">
        <f t="shared" si="8"/>
        <v>1.6955047387183723E-2</v>
      </c>
      <c r="AN37" s="427">
        <f t="shared" si="8"/>
        <v>1.2955395183027563E-2</v>
      </c>
      <c r="AO37" s="427">
        <f t="shared" si="8"/>
        <v>6.0864272671941567E-3</v>
      </c>
      <c r="AP37" s="427">
        <f t="shared" si="8"/>
        <v>5.2169376575949915E-4</v>
      </c>
      <c r="AQ37" s="427">
        <f t="shared" si="8"/>
        <v>8.6948960959916535E-5</v>
      </c>
      <c r="AR37" s="427">
        <f t="shared" si="8"/>
        <v>2.6084688287974958E-4</v>
      </c>
      <c r="AS37" s="427">
        <f t="shared" si="8"/>
        <v>8.6948960959916535E-5</v>
      </c>
      <c r="AT37" s="427">
        <f t="shared" si="3"/>
        <v>5.1243827448057395E-4</v>
      </c>
    </row>
    <row r="38" spans="1:46">
      <c r="A38" s="120">
        <v>35</v>
      </c>
      <c r="C38" s="123">
        <v>16801</v>
      </c>
      <c r="D38" s="123">
        <v>2484</v>
      </c>
      <c r="E38" s="120">
        <v>942</v>
      </c>
      <c r="F38" s="120">
        <v>707</v>
      </c>
      <c r="G38" s="120">
        <v>396</v>
      </c>
      <c r="H38" s="120">
        <v>77</v>
      </c>
      <c r="I38" s="120">
        <v>24</v>
      </c>
      <c r="J38" s="120">
        <v>16</v>
      </c>
      <c r="K38" s="120">
        <v>18</v>
      </c>
      <c r="L38" s="120">
        <f t="shared" si="4"/>
        <v>135</v>
      </c>
      <c r="M38" s="123">
        <f t="shared" si="0"/>
        <v>21465</v>
      </c>
      <c r="N38" s="427">
        <f t="shared" si="7"/>
        <v>0.78271604938271599</v>
      </c>
      <c r="O38" s="427">
        <f t="shared" si="7"/>
        <v>0.11572327044025157</v>
      </c>
      <c r="P38" s="427">
        <f t="shared" si="7"/>
        <v>4.3885394828791058E-2</v>
      </c>
      <c r="Q38" s="427">
        <f t="shared" si="7"/>
        <v>3.2937339855578847E-2</v>
      </c>
      <c r="R38" s="427">
        <f t="shared" si="7"/>
        <v>1.8448637316561847E-2</v>
      </c>
      <c r="S38" s="427">
        <f t="shared" si="7"/>
        <v>3.5872350337759142E-3</v>
      </c>
      <c r="T38" s="427">
        <f t="shared" si="7"/>
        <v>1.1180992313067784E-3</v>
      </c>
      <c r="U38" s="427">
        <f t="shared" si="7"/>
        <v>7.4539948753785232E-4</v>
      </c>
      <c r="V38" s="427">
        <f t="shared" si="7"/>
        <v>8.3857442348008382E-4</v>
      </c>
      <c r="W38" s="427">
        <f t="shared" si="7"/>
        <v>6.2893081761006293E-3</v>
      </c>
      <c r="Y38" s="120">
        <v>35</v>
      </c>
      <c r="Z38" s="123">
        <v>10235</v>
      </c>
      <c r="AA38" s="120">
        <v>768</v>
      </c>
      <c r="AB38" s="120">
        <v>250</v>
      </c>
      <c r="AC38" s="120">
        <v>161</v>
      </c>
      <c r="AD38" s="120">
        <v>72</v>
      </c>
      <c r="AE38" s="120">
        <v>9</v>
      </c>
      <c r="AF38" s="120">
        <v>3</v>
      </c>
      <c r="AG38" s="120">
        <v>0</v>
      </c>
      <c r="AH38" s="120">
        <v>0</v>
      </c>
      <c r="AI38" s="120">
        <f t="shared" si="5"/>
        <v>12</v>
      </c>
      <c r="AJ38" s="123">
        <f t="shared" si="6"/>
        <v>11498</v>
      </c>
      <c r="AK38" s="427">
        <f t="shared" si="8"/>
        <v>0.89015480953209258</v>
      </c>
      <c r="AL38" s="427">
        <f t="shared" si="8"/>
        <v>6.679422508262306E-2</v>
      </c>
      <c r="AM38" s="427">
        <f t="shared" si="8"/>
        <v>2.1742911810749697E-2</v>
      </c>
      <c r="AN38" s="427">
        <f t="shared" si="8"/>
        <v>1.4002435206122803E-2</v>
      </c>
      <c r="AO38" s="427">
        <f t="shared" si="8"/>
        <v>6.2619586014959127E-3</v>
      </c>
      <c r="AP38" s="427">
        <f t="shared" si="8"/>
        <v>7.8274482518698909E-4</v>
      </c>
      <c r="AQ38" s="427">
        <f t="shared" si="8"/>
        <v>2.6091494172899633E-4</v>
      </c>
      <c r="AR38" s="427">
        <f t="shared" si="8"/>
        <v>0</v>
      </c>
      <c r="AS38" s="427">
        <f t="shared" si="8"/>
        <v>0</v>
      </c>
      <c r="AT38" s="427">
        <f t="shared" si="3"/>
        <v>5.5904961565338921E-4</v>
      </c>
    </row>
    <row r="39" spans="1:46">
      <c r="A39" s="120">
        <v>36</v>
      </c>
      <c r="C39" s="123">
        <v>16540</v>
      </c>
      <c r="D39" s="123">
        <v>2533</v>
      </c>
      <c r="E39" s="120">
        <v>998</v>
      </c>
      <c r="F39" s="120">
        <v>800</v>
      </c>
      <c r="G39" s="120">
        <v>432</v>
      </c>
      <c r="H39" s="120">
        <v>86</v>
      </c>
      <c r="I39" s="120">
        <v>38</v>
      </c>
      <c r="J39" s="120">
        <v>21</v>
      </c>
      <c r="K39" s="120">
        <v>14</v>
      </c>
      <c r="L39" s="120">
        <f t="shared" si="4"/>
        <v>159</v>
      </c>
      <c r="M39" s="123">
        <f t="shared" si="0"/>
        <v>21462</v>
      </c>
      <c r="N39" s="427">
        <f t="shared" si="7"/>
        <v>0.77066443015562391</v>
      </c>
      <c r="O39" s="427">
        <f t="shared" si="7"/>
        <v>0.11802255148634797</v>
      </c>
      <c r="P39" s="427">
        <f t="shared" si="7"/>
        <v>4.6500792097660983E-2</v>
      </c>
      <c r="Q39" s="427">
        <f t="shared" si="7"/>
        <v>3.7275184046221231E-2</v>
      </c>
      <c r="R39" s="427">
        <f t="shared" si="7"/>
        <v>2.0128599384959464E-2</v>
      </c>
      <c r="S39" s="427">
        <f t="shared" si="7"/>
        <v>4.0070822849687824E-3</v>
      </c>
      <c r="T39" s="427">
        <f t="shared" si="7"/>
        <v>1.7705712421955083E-3</v>
      </c>
      <c r="U39" s="427">
        <f t="shared" si="7"/>
        <v>9.7847358121330719E-4</v>
      </c>
      <c r="V39" s="427">
        <f t="shared" si="7"/>
        <v>6.5231572080887146E-4</v>
      </c>
      <c r="W39" s="427">
        <f t="shared" si="7"/>
        <v>7.4084428291864689E-3</v>
      </c>
      <c r="Y39" s="120">
        <v>36</v>
      </c>
      <c r="Z39" s="123">
        <v>10364</v>
      </c>
      <c r="AA39" s="120">
        <v>718</v>
      </c>
      <c r="AB39" s="120">
        <v>208</v>
      </c>
      <c r="AC39" s="120">
        <v>134</v>
      </c>
      <c r="AD39" s="120">
        <v>55</v>
      </c>
      <c r="AE39" s="120">
        <v>14</v>
      </c>
      <c r="AF39" s="120">
        <v>6</v>
      </c>
      <c r="AG39" s="120">
        <v>1</v>
      </c>
      <c r="AH39" s="120">
        <v>0</v>
      </c>
      <c r="AI39" s="120">
        <f t="shared" si="5"/>
        <v>21</v>
      </c>
      <c r="AJ39" s="123">
        <f t="shared" si="6"/>
        <v>11500</v>
      </c>
      <c r="AK39" s="427">
        <f t="shared" si="8"/>
        <v>0.90121739130434786</v>
      </c>
      <c r="AL39" s="427">
        <f t="shared" si="8"/>
        <v>6.2434782608695651E-2</v>
      </c>
      <c r="AM39" s="427">
        <f t="shared" si="8"/>
        <v>1.8086956521739129E-2</v>
      </c>
      <c r="AN39" s="427">
        <f t="shared" si="8"/>
        <v>1.1652173913043478E-2</v>
      </c>
      <c r="AO39" s="427">
        <f t="shared" si="8"/>
        <v>4.7826086956521737E-3</v>
      </c>
      <c r="AP39" s="427">
        <f t="shared" si="8"/>
        <v>1.217391304347826E-3</v>
      </c>
      <c r="AQ39" s="427">
        <f t="shared" si="8"/>
        <v>5.2173913043478256E-4</v>
      </c>
      <c r="AR39" s="427">
        <f t="shared" si="8"/>
        <v>8.6956521739130441E-5</v>
      </c>
      <c r="AS39" s="427">
        <f t="shared" si="8"/>
        <v>0</v>
      </c>
      <c r="AT39" s="427">
        <f t="shared" si="3"/>
        <v>9.7847358121330719E-4</v>
      </c>
    </row>
    <row r="40" spans="1:46">
      <c r="A40" s="120">
        <v>37</v>
      </c>
      <c r="C40" s="123">
        <v>16527</v>
      </c>
      <c r="D40" s="123">
        <v>2596</v>
      </c>
      <c r="E40" s="120">
        <v>979</v>
      </c>
      <c r="F40" s="120">
        <v>744</v>
      </c>
      <c r="G40" s="120">
        <v>446</v>
      </c>
      <c r="H40" s="120">
        <v>110</v>
      </c>
      <c r="I40" s="120">
        <v>31</v>
      </c>
      <c r="J40" s="120">
        <v>14</v>
      </c>
      <c r="K40" s="120">
        <v>18</v>
      </c>
      <c r="L40" s="120">
        <f t="shared" si="4"/>
        <v>173</v>
      </c>
      <c r="M40" s="123">
        <f t="shared" si="0"/>
        <v>21465</v>
      </c>
      <c r="N40" s="427">
        <f t="shared" si="7"/>
        <v>0.76995108315863037</v>
      </c>
      <c r="O40" s="427">
        <f t="shared" si="7"/>
        <v>0.12094106685301653</v>
      </c>
      <c r="P40" s="427">
        <f t="shared" si="7"/>
        <v>4.5609131143722337E-2</v>
      </c>
      <c r="Q40" s="427">
        <f t="shared" si="7"/>
        <v>3.4661076170510133E-2</v>
      </c>
      <c r="R40" s="427">
        <f t="shared" si="7"/>
        <v>2.0778010715117635E-2</v>
      </c>
      <c r="S40" s="427">
        <f t="shared" si="7"/>
        <v>5.1246214768227343E-3</v>
      </c>
      <c r="T40" s="427">
        <f t="shared" si="7"/>
        <v>1.4442115071045889E-3</v>
      </c>
      <c r="U40" s="427">
        <f t="shared" si="7"/>
        <v>6.5222455159562082E-4</v>
      </c>
      <c r="V40" s="427">
        <f t="shared" si="7"/>
        <v>8.3857442348008382E-4</v>
      </c>
      <c r="W40" s="427">
        <f t="shared" si="7"/>
        <v>8.0596319590030274E-3</v>
      </c>
      <c r="Y40" s="120">
        <v>37</v>
      </c>
      <c r="Z40" s="123">
        <v>10297</v>
      </c>
      <c r="AA40" s="120">
        <v>740</v>
      </c>
      <c r="AB40" s="120">
        <v>223</v>
      </c>
      <c r="AC40" s="120">
        <v>152</v>
      </c>
      <c r="AD40" s="120">
        <v>76</v>
      </c>
      <c r="AE40" s="120">
        <v>10</v>
      </c>
      <c r="AF40" s="120">
        <v>0</v>
      </c>
      <c r="AG40" s="120">
        <v>1</v>
      </c>
      <c r="AH40" s="120">
        <v>2</v>
      </c>
      <c r="AI40" s="120">
        <f t="shared" si="5"/>
        <v>13</v>
      </c>
      <c r="AJ40" s="123">
        <f t="shared" si="6"/>
        <v>11501</v>
      </c>
      <c r="AK40" s="427">
        <f t="shared" si="8"/>
        <v>0.89531345100426052</v>
      </c>
      <c r="AL40" s="427">
        <f t="shared" si="8"/>
        <v>6.4342231110338238E-2</v>
      </c>
      <c r="AM40" s="427">
        <f t="shared" si="8"/>
        <v>1.9389618294061387E-2</v>
      </c>
      <c r="AN40" s="427">
        <f t="shared" si="8"/>
        <v>1.3216242065907312E-2</v>
      </c>
      <c r="AO40" s="427">
        <f t="shared" si="8"/>
        <v>6.6081210329536561E-3</v>
      </c>
      <c r="AP40" s="427">
        <f t="shared" si="8"/>
        <v>8.6948960959916529E-4</v>
      </c>
      <c r="AQ40" s="427">
        <f t="shared" si="8"/>
        <v>0</v>
      </c>
      <c r="AR40" s="427">
        <f t="shared" si="8"/>
        <v>8.6948960959916535E-5</v>
      </c>
      <c r="AS40" s="427">
        <f t="shared" si="8"/>
        <v>1.7389792191983307E-4</v>
      </c>
      <c r="AT40" s="427">
        <f t="shared" si="3"/>
        <v>6.0563708362450501E-4</v>
      </c>
    </row>
    <row r="41" spans="1:46">
      <c r="A41" s="120">
        <v>38</v>
      </c>
      <c r="C41" s="123">
        <v>16278</v>
      </c>
      <c r="D41" s="123">
        <v>2641</v>
      </c>
      <c r="E41" s="123">
        <v>1072</v>
      </c>
      <c r="F41" s="120">
        <v>822</v>
      </c>
      <c r="G41" s="120">
        <v>499</v>
      </c>
      <c r="H41" s="120">
        <v>82</v>
      </c>
      <c r="I41" s="120">
        <v>38</v>
      </c>
      <c r="J41" s="120">
        <v>13</v>
      </c>
      <c r="K41" s="120">
        <v>19</v>
      </c>
      <c r="L41" s="120">
        <f t="shared" si="4"/>
        <v>152</v>
      </c>
      <c r="M41" s="123">
        <f t="shared" si="0"/>
        <v>21464</v>
      </c>
      <c r="N41" s="427">
        <f t="shared" si="7"/>
        <v>0.75838613492359297</v>
      </c>
      <c r="O41" s="427">
        <f t="shared" si="7"/>
        <v>0.12304323518449496</v>
      </c>
      <c r="P41" s="427">
        <f t="shared" si="7"/>
        <v>4.9944092433842714E-2</v>
      </c>
      <c r="Q41" s="427">
        <f t="shared" si="7"/>
        <v>3.8296682817741332E-2</v>
      </c>
      <c r="R41" s="427">
        <f t="shared" si="7"/>
        <v>2.3248229593738352E-2</v>
      </c>
      <c r="S41" s="427">
        <f t="shared" si="7"/>
        <v>3.8203503540812523E-3</v>
      </c>
      <c r="T41" s="427">
        <f t="shared" si="7"/>
        <v>1.7704062616474097E-3</v>
      </c>
      <c r="U41" s="427">
        <f t="shared" si="7"/>
        <v>6.0566530003727174E-4</v>
      </c>
      <c r="V41" s="427">
        <f t="shared" si="7"/>
        <v>8.8520313082370483E-4</v>
      </c>
      <c r="W41" s="427">
        <f t="shared" si="7"/>
        <v>7.0816250465896386E-3</v>
      </c>
      <c r="Y41" s="120">
        <v>38</v>
      </c>
      <c r="Z41" s="123">
        <v>10292</v>
      </c>
      <c r="AA41" s="120">
        <v>753</v>
      </c>
      <c r="AB41" s="120">
        <v>224</v>
      </c>
      <c r="AC41" s="120">
        <v>141</v>
      </c>
      <c r="AD41" s="120">
        <v>72</v>
      </c>
      <c r="AE41" s="120">
        <v>11</v>
      </c>
      <c r="AF41" s="120">
        <v>2</v>
      </c>
      <c r="AG41" s="120">
        <v>4</v>
      </c>
      <c r="AH41" s="120">
        <v>1</v>
      </c>
      <c r="AI41" s="120">
        <f t="shared" si="5"/>
        <v>18</v>
      </c>
      <c r="AJ41" s="123">
        <f t="shared" si="6"/>
        <v>11500</v>
      </c>
      <c r="AK41" s="427">
        <f t="shared" si="8"/>
        <v>0.89495652173913043</v>
      </c>
      <c r="AL41" s="427">
        <f t="shared" si="8"/>
        <v>6.5478260869565222E-2</v>
      </c>
      <c r="AM41" s="427">
        <f t="shared" si="8"/>
        <v>1.9478260869565216E-2</v>
      </c>
      <c r="AN41" s="427">
        <f t="shared" si="8"/>
        <v>1.2260869565217391E-2</v>
      </c>
      <c r="AO41" s="427">
        <f t="shared" si="8"/>
        <v>6.2608695652173916E-3</v>
      </c>
      <c r="AP41" s="427">
        <f t="shared" si="8"/>
        <v>9.5652173913043481E-4</v>
      </c>
      <c r="AQ41" s="427">
        <f t="shared" si="8"/>
        <v>1.7391304347826088E-4</v>
      </c>
      <c r="AR41" s="427">
        <f t="shared" si="8"/>
        <v>3.4782608695652176E-4</v>
      </c>
      <c r="AS41" s="427">
        <f t="shared" si="8"/>
        <v>8.6956521739130441E-5</v>
      </c>
      <c r="AT41" s="427">
        <f t="shared" si="3"/>
        <v>8.3861349235929926E-4</v>
      </c>
    </row>
    <row r="42" spans="1:46">
      <c r="A42" s="120">
        <v>39</v>
      </c>
      <c r="C42" s="123">
        <v>16398</v>
      </c>
      <c r="D42" s="123">
        <v>2514</v>
      </c>
      <c r="E42" s="123">
        <v>1036</v>
      </c>
      <c r="F42" s="120">
        <v>846</v>
      </c>
      <c r="G42" s="120">
        <v>517</v>
      </c>
      <c r="H42" s="120">
        <v>90</v>
      </c>
      <c r="I42" s="120">
        <v>28</v>
      </c>
      <c r="J42" s="120">
        <v>18</v>
      </c>
      <c r="K42" s="120">
        <v>19</v>
      </c>
      <c r="L42" s="120">
        <f t="shared" si="4"/>
        <v>155</v>
      </c>
      <c r="M42" s="123">
        <f t="shared" si="0"/>
        <v>21466</v>
      </c>
      <c r="N42" s="427">
        <f t="shared" si="7"/>
        <v>0.76390571135749552</v>
      </c>
      <c r="O42" s="427">
        <f t="shared" si="7"/>
        <v>0.11711543836765118</v>
      </c>
      <c r="P42" s="427">
        <f t="shared" si="7"/>
        <v>4.8262368396534056E-2</v>
      </c>
      <c r="Q42" s="427">
        <f t="shared" si="7"/>
        <v>3.9411161837324141E-2</v>
      </c>
      <c r="R42" s="427">
        <f t="shared" si="7"/>
        <v>2.4084598900586975E-2</v>
      </c>
      <c r="S42" s="427">
        <f t="shared" si="7"/>
        <v>4.1926767912046957E-3</v>
      </c>
      <c r="T42" s="427">
        <f t="shared" si="7"/>
        <v>1.304388335041461E-3</v>
      </c>
      <c r="U42" s="427">
        <f t="shared" si="7"/>
        <v>8.3853535824093915E-4</v>
      </c>
      <c r="V42" s="427">
        <f t="shared" si="7"/>
        <v>8.8512065592099133E-4</v>
      </c>
      <c r="W42" s="427">
        <f t="shared" si="7"/>
        <v>7.2207211404080873E-3</v>
      </c>
      <c r="Y42" s="120">
        <v>39</v>
      </c>
      <c r="Z42" s="123">
        <v>10277</v>
      </c>
      <c r="AA42" s="120">
        <v>770</v>
      </c>
      <c r="AB42" s="120">
        <v>231</v>
      </c>
      <c r="AC42" s="120">
        <v>140</v>
      </c>
      <c r="AD42" s="120">
        <v>61</v>
      </c>
      <c r="AE42" s="120">
        <v>13</v>
      </c>
      <c r="AF42" s="120">
        <v>8</v>
      </c>
      <c r="AG42" s="120">
        <v>2</v>
      </c>
      <c r="AH42" s="120">
        <v>2</v>
      </c>
      <c r="AI42" s="120">
        <f t="shared" si="5"/>
        <v>25</v>
      </c>
      <c r="AJ42" s="123">
        <f t="shared" si="6"/>
        <v>11504</v>
      </c>
      <c r="AK42" s="427">
        <f t="shared" si="8"/>
        <v>0.89334144645340752</v>
      </c>
      <c r="AL42" s="427">
        <f t="shared" si="8"/>
        <v>6.6933240611961056E-2</v>
      </c>
      <c r="AM42" s="427">
        <f t="shared" si="8"/>
        <v>2.0079972183588316E-2</v>
      </c>
      <c r="AN42" s="427">
        <f t="shared" si="8"/>
        <v>1.2169680111265646E-2</v>
      </c>
      <c r="AO42" s="427">
        <f t="shared" si="8"/>
        <v>5.30250347705146E-3</v>
      </c>
      <c r="AP42" s="427">
        <f t="shared" si="8"/>
        <v>1.1300417246175244E-3</v>
      </c>
      <c r="AQ42" s="427">
        <f t="shared" si="8"/>
        <v>6.9541029207232264E-4</v>
      </c>
      <c r="AR42" s="427">
        <f t="shared" si="8"/>
        <v>1.7385257301808066E-4</v>
      </c>
      <c r="AS42" s="427">
        <f t="shared" si="8"/>
        <v>1.7385257301808066E-4</v>
      </c>
      <c r="AT42" s="427">
        <f t="shared" si="3"/>
        <v>1.1646324420013043E-3</v>
      </c>
    </row>
    <row r="43" spans="1:46">
      <c r="A43" s="120">
        <v>40</v>
      </c>
      <c r="B43" s="120">
        <v>40</v>
      </c>
      <c r="C43" s="123">
        <v>16532</v>
      </c>
      <c r="D43" s="123">
        <v>2506</v>
      </c>
      <c r="E43" s="120">
        <v>966</v>
      </c>
      <c r="F43" s="120">
        <v>827</v>
      </c>
      <c r="G43" s="120">
        <v>472</v>
      </c>
      <c r="H43" s="120">
        <v>87</v>
      </c>
      <c r="I43" s="120">
        <v>49</v>
      </c>
      <c r="J43" s="120">
        <v>9</v>
      </c>
      <c r="K43" s="120">
        <v>13</v>
      </c>
      <c r="L43" s="120">
        <f t="shared" si="4"/>
        <v>158</v>
      </c>
      <c r="M43" s="123">
        <f t="shared" si="0"/>
        <v>21461</v>
      </c>
      <c r="N43" s="427">
        <f t="shared" si="7"/>
        <v>0.77032757094264015</v>
      </c>
      <c r="O43" s="427">
        <f t="shared" si="7"/>
        <v>0.11676995480173338</v>
      </c>
      <c r="P43" s="427">
        <f t="shared" si="7"/>
        <v>4.5011882018545266E-2</v>
      </c>
      <c r="Q43" s="427">
        <f t="shared" si="7"/>
        <v>3.8535017007595172E-2</v>
      </c>
      <c r="R43" s="427">
        <f t="shared" si="7"/>
        <v>2.1993383346535576E-2</v>
      </c>
      <c r="S43" s="427">
        <f t="shared" si="7"/>
        <v>4.0538651507385486E-3</v>
      </c>
      <c r="T43" s="427">
        <f t="shared" si="7"/>
        <v>2.2832114067378034E-3</v>
      </c>
      <c r="U43" s="427">
        <f t="shared" si="7"/>
        <v>4.1936536042122921E-4</v>
      </c>
      <c r="V43" s="427">
        <f t="shared" si="7"/>
        <v>6.0574996505288661E-4</v>
      </c>
      <c r="W43" s="427">
        <f t="shared" si="7"/>
        <v>7.3621918829504685E-3</v>
      </c>
      <c r="Y43" s="120">
        <v>40</v>
      </c>
      <c r="Z43" s="123">
        <v>10240</v>
      </c>
      <c r="AA43" s="120">
        <v>812</v>
      </c>
      <c r="AB43" s="120">
        <v>217</v>
      </c>
      <c r="AC43" s="120">
        <v>145</v>
      </c>
      <c r="AD43" s="120">
        <v>67</v>
      </c>
      <c r="AE43" s="120">
        <v>11</v>
      </c>
      <c r="AF43" s="120">
        <v>6</v>
      </c>
      <c r="AG43" s="120">
        <v>1</v>
      </c>
      <c r="AH43" s="120">
        <v>1</v>
      </c>
      <c r="AI43" s="120">
        <f t="shared" si="5"/>
        <v>19</v>
      </c>
      <c r="AJ43" s="123">
        <f t="shared" si="6"/>
        <v>11500</v>
      </c>
      <c r="AK43" s="427">
        <f t="shared" si="8"/>
        <v>0.89043478260869569</v>
      </c>
      <c r="AL43" s="427">
        <f t="shared" si="8"/>
        <v>7.0608695652173911E-2</v>
      </c>
      <c r="AM43" s="427">
        <f t="shared" si="8"/>
        <v>1.8869565217391304E-2</v>
      </c>
      <c r="AN43" s="427">
        <f t="shared" si="8"/>
        <v>1.2608695652173913E-2</v>
      </c>
      <c r="AO43" s="427">
        <f t="shared" si="8"/>
        <v>5.8260869565217388E-3</v>
      </c>
      <c r="AP43" s="427">
        <f t="shared" si="8"/>
        <v>9.5652173913043481E-4</v>
      </c>
      <c r="AQ43" s="427">
        <f t="shared" si="8"/>
        <v>5.2173913043478256E-4</v>
      </c>
      <c r="AR43" s="427">
        <f t="shared" si="8"/>
        <v>8.6956521739130441E-5</v>
      </c>
      <c r="AS43" s="427">
        <f t="shared" si="8"/>
        <v>8.6956521739130441E-5</v>
      </c>
      <c r="AT43" s="427">
        <f t="shared" si="3"/>
        <v>8.8532687200037282E-4</v>
      </c>
    </row>
    <row r="44" spans="1:46">
      <c r="A44" s="120">
        <v>41</v>
      </c>
      <c r="C44" s="123">
        <v>16279</v>
      </c>
      <c r="D44" s="123">
        <v>2649</v>
      </c>
      <c r="E44" s="123">
        <v>1085</v>
      </c>
      <c r="F44" s="120">
        <v>841</v>
      </c>
      <c r="G44" s="120">
        <v>431</v>
      </c>
      <c r="H44" s="120">
        <v>100</v>
      </c>
      <c r="I44" s="120">
        <v>40</v>
      </c>
      <c r="J44" s="120">
        <v>22</v>
      </c>
      <c r="K44" s="120">
        <v>19</v>
      </c>
      <c r="L44" s="120">
        <f t="shared" si="4"/>
        <v>181</v>
      </c>
      <c r="M44" s="123">
        <f t="shared" si="0"/>
        <v>21466</v>
      </c>
      <c r="N44" s="427">
        <f t="shared" si="7"/>
        <v>0.75836206093356939</v>
      </c>
      <c r="O44" s="427">
        <f t="shared" si="7"/>
        <v>0.12340445355445821</v>
      </c>
      <c r="P44" s="427">
        <f t="shared" si="7"/>
        <v>5.0545047982856611E-2</v>
      </c>
      <c r="Q44" s="427">
        <f t="shared" si="7"/>
        <v>3.9178235348923882E-2</v>
      </c>
      <c r="R44" s="427">
        <f t="shared" si="7"/>
        <v>2.0078263300102487E-2</v>
      </c>
      <c r="S44" s="427">
        <f t="shared" si="7"/>
        <v>4.6585297680052174E-3</v>
      </c>
      <c r="T44" s="427">
        <f t="shared" si="7"/>
        <v>1.863411907202087E-3</v>
      </c>
      <c r="U44" s="427">
        <f t="shared" si="7"/>
        <v>1.0248765489611479E-3</v>
      </c>
      <c r="V44" s="427">
        <f t="shared" si="7"/>
        <v>8.8512065592099133E-4</v>
      </c>
      <c r="W44" s="427">
        <f t="shared" si="7"/>
        <v>8.431938880089444E-3</v>
      </c>
      <c r="Y44" s="120">
        <v>41</v>
      </c>
      <c r="Z44" s="123">
        <v>10200</v>
      </c>
      <c r="AA44" s="120">
        <v>832</v>
      </c>
      <c r="AB44" s="120">
        <v>224</v>
      </c>
      <c r="AC44" s="120">
        <v>146</v>
      </c>
      <c r="AD44" s="120">
        <v>69</v>
      </c>
      <c r="AE44" s="120">
        <v>20</v>
      </c>
      <c r="AF44" s="120">
        <v>8</v>
      </c>
      <c r="AG44" s="120">
        <v>2</v>
      </c>
      <c r="AH44" s="120">
        <v>0</v>
      </c>
      <c r="AI44" s="120">
        <f t="shared" si="5"/>
        <v>30</v>
      </c>
      <c r="AJ44" s="123">
        <f t="shared" si="6"/>
        <v>11501</v>
      </c>
      <c r="AK44" s="427">
        <f t="shared" si="8"/>
        <v>0.88687940179114855</v>
      </c>
      <c r="AL44" s="427">
        <f t="shared" si="8"/>
        <v>7.2341535518650552E-2</v>
      </c>
      <c r="AM44" s="427">
        <f t="shared" si="8"/>
        <v>1.9476567255021303E-2</v>
      </c>
      <c r="AN44" s="427">
        <f t="shared" si="8"/>
        <v>1.2694548300147813E-2</v>
      </c>
      <c r="AO44" s="427">
        <f t="shared" si="8"/>
        <v>5.9994783062342402E-3</v>
      </c>
      <c r="AP44" s="427">
        <f t="shared" si="8"/>
        <v>1.7389792191983306E-3</v>
      </c>
      <c r="AQ44" s="427">
        <f t="shared" si="8"/>
        <v>6.9559168767933228E-4</v>
      </c>
      <c r="AR44" s="427">
        <f t="shared" si="8"/>
        <v>1.7389792191983307E-4</v>
      </c>
      <c r="AS44" s="427">
        <f t="shared" si="8"/>
        <v>0</v>
      </c>
      <c r="AT44" s="427">
        <f t="shared" si="3"/>
        <v>1.3975589304015652E-3</v>
      </c>
    </row>
    <row r="45" spans="1:46">
      <c r="A45" s="120">
        <v>42</v>
      </c>
      <c r="C45" s="123">
        <v>16475</v>
      </c>
      <c r="D45" s="123">
        <v>2617</v>
      </c>
      <c r="E45" s="120">
        <v>997</v>
      </c>
      <c r="F45" s="120">
        <v>758</v>
      </c>
      <c r="G45" s="120">
        <v>469</v>
      </c>
      <c r="H45" s="120">
        <v>89</v>
      </c>
      <c r="I45" s="120">
        <v>33</v>
      </c>
      <c r="J45" s="120">
        <v>11</v>
      </c>
      <c r="K45" s="120">
        <v>12</v>
      </c>
      <c r="L45" s="120">
        <f t="shared" si="4"/>
        <v>145</v>
      </c>
      <c r="M45" s="123">
        <f t="shared" si="0"/>
        <v>21461</v>
      </c>
      <c r="N45" s="427">
        <f t="shared" si="7"/>
        <v>0.76767159032663901</v>
      </c>
      <c r="O45" s="427">
        <f t="shared" si="7"/>
        <v>0.12194212758026186</v>
      </c>
      <c r="P45" s="427">
        <f t="shared" si="7"/>
        <v>4.6456362704440611E-2</v>
      </c>
      <c r="Q45" s="427">
        <f t="shared" si="7"/>
        <v>3.531988257769908E-2</v>
      </c>
      <c r="R45" s="427">
        <f t="shared" si="7"/>
        <v>2.1853594893061833E-2</v>
      </c>
      <c r="S45" s="427">
        <f t="shared" ref="S45:W76" si="9">H45/$M45</f>
        <v>4.1470574530543779E-3</v>
      </c>
      <c r="T45" s="427">
        <f t="shared" si="9"/>
        <v>1.5376729882111738E-3</v>
      </c>
      <c r="U45" s="427">
        <f t="shared" si="9"/>
        <v>5.1255766273705791E-4</v>
      </c>
      <c r="V45" s="427">
        <f t="shared" si="9"/>
        <v>5.5915381389497231E-4</v>
      </c>
      <c r="W45" s="427">
        <f t="shared" si="9"/>
        <v>6.7564419178975819E-3</v>
      </c>
      <c r="Y45" s="120">
        <v>42</v>
      </c>
      <c r="Z45" s="123">
        <v>10213</v>
      </c>
      <c r="AA45" s="120">
        <v>837</v>
      </c>
      <c r="AB45" s="120">
        <v>220</v>
      </c>
      <c r="AC45" s="120">
        <v>154</v>
      </c>
      <c r="AD45" s="120">
        <v>60</v>
      </c>
      <c r="AE45" s="120">
        <v>10</v>
      </c>
      <c r="AF45" s="120">
        <v>5</v>
      </c>
      <c r="AG45" s="120">
        <v>0</v>
      </c>
      <c r="AH45" s="120">
        <v>3</v>
      </c>
      <c r="AI45" s="120">
        <f t="shared" si="5"/>
        <v>18</v>
      </c>
      <c r="AJ45" s="123">
        <f t="shared" si="6"/>
        <v>11502</v>
      </c>
      <c r="AK45" s="427">
        <f t="shared" si="8"/>
        <v>0.88793253347243961</v>
      </c>
      <c r="AL45" s="427">
        <f t="shared" si="8"/>
        <v>7.2769953051643188E-2</v>
      </c>
      <c r="AM45" s="427">
        <f t="shared" si="8"/>
        <v>1.9127108328986262E-2</v>
      </c>
      <c r="AN45" s="427">
        <f t="shared" si="8"/>
        <v>1.3388975830290384E-2</v>
      </c>
      <c r="AO45" s="427">
        <f t="shared" si="8"/>
        <v>5.2164840897235268E-3</v>
      </c>
      <c r="AP45" s="427">
        <f t="shared" si="8"/>
        <v>8.6941401495392102E-4</v>
      </c>
      <c r="AQ45" s="427">
        <f t="shared" si="8"/>
        <v>4.3470700747696051E-4</v>
      </c>
      <c r="AR45" s="427">
        <f t="shared" si="8"/>
        <v>0</v>
      </c>
      <c r="AS45" s="427">
        <f t="shared" si="8"/>
        <v>2.608242044861763E-4</v>
      </c>
      <c r="AT45" s="427">
        <f t="shared" si="3"/>
        <v>8.3873072084245841E-4</v>
      </c>
    </row>
    <row r="46" spans="1:46">
      <c r="A46" s="120">
        <v>43</v>
      </c>
      <c r="C46" s="123">
        <v>16182</v>
      </c>
      <c r="D46" s="123">
        <v>2706</v>
      </c>
      <c r="E46" s="123">
        <v>1105</v>
      </c>
      <c r="F46" s="120">
        <v>865</v>
      </c>
      <c r="G46" s="120">
        <v>442</v>
      </c>
      <c r="H46" s="120">
        <v>96</v>
      </c>
      <c r="I46" s="120">
        <v>29</v>
      </c>
      <c r="J46" s="120">
        <v>25</v>
      </c>
      <c r="K46" s="120">
        <v>16</v>
      </c>
      <c r="L46" s="120">
        <f t="shared" si="4"/>
        <v>166</v>
      </c>
      <c r="M46" s="123">
        <f t="shared" si="0"/>
        <v>21466</v>
      </c>
      <c r="N46" s="427">
        <f t="shared" ref="N46:W77" si="10">C46/$M46</f>
        <v>0.75384328705860426</v>
      </c>
      <c r="O46" s="427">
        <f t="shared" si="10"/>
        <v>0.12605981552222117</v>
      </c>
      <c r="P46" s="427">
        <f t="shared" si="10"/>
        <v>5.1476753936457655E-2</v>
      </c>
      <c r="Q46" s="427">
        <f t="shared" si="10"/>
        <v>4.0296282493245135E-2</v>
      </c>
      <c r="R46" s="427">
        <f t="shared" si="10"/>
        <v>2.0590701574583061E-2</v>
      </c>
      <c r="S46" s="427">
        <f t="shared" si="9"/>
        <v>4.4721885772850091E-3</v>
      </c>
      <c r="T46" s="427">
        <f t="shared" si="9"/>
        <v>1.3509736327215131E-3</v>
      </c>
      <c r="U46" s="427">
        <f t="shared" si="9"/>
        <v>1.1646324420013043E-3</v>
      </c>
      <c r="V46" s="427">
        <f t="shared" si="9"/>
        <v>7.4536476288083477E-4</v>
      </c>
      <c r="W46" s="427">
        <f t="shared" si="9"/>
        <v>7.7331594148886615E-3</v>
      </c>
      <c r="Y46" s="120">
        <v>43</v>
      </c>
      <c r="Z46" s="123">
        <v>10178</v>
      </c>
      <c r="AA46" s="120">
        <v>822</v>
      </c>
      <c r="AB46" s="120">
        <v>248</v>
      </c>
      <c r="AC46" s="120">
        <v>159</v>
      </c>
      <c r="AD46" s="120">
        <v>69</v>
      </c>
      <c r="AE46" s="120">
        <v>16</v>
      </c>
      <c r="AF46" s="120">
        <v>3</v>
      </c>
      <c r="AG46" s="120">
        <v>3</v>
      </c>
      <c r="AH46" s="120">
        <v>0</v>
      </c>
      <c r="AI46" s="120">
        <f t="shared" si="5"/>
        <v>22</v>
      </c>
      <c r="AJ46" s="123">
        <f t="shared" si="6"/>
        <v>11498</v>
      </c>
      <c r="AK46" s="427">
        <f t="shared" si="8"/>
        <v>0.88519742563924164</v>
      </c>
      <c r="AL46" s="427">
        <f t="shared" si="8"/>
        <v>7.1490694033745E-2</v>
      </c>
      <c r="AM46" s="427">
        <f t="shared" si="8"/>
        <v>2.1568968516263699E-2</v>
      </c>
      <c r="AN46" s="427">
        <f t="shared" si="8"/>
        <v>1.3828491911636806E-2</v>
      </c>
      <c r="AO46" s="427">
        <f t="shared" si="8"/>
        <v>6.0010436597669158E-3</v>
      </c>
      <c r="AP46" s="427">
        <f t="shared" si="8"/>
        <v>1.3915463558879806E-3</v>
      </c>
      <c r="AQ46" s="427">
        <f t="shared" si="8"/>
        <v>2.6091494172899633E-4</v>
      </c>
      <c r="AR46" s="427">
        <f t="shared" si="8"/>
        <v>2.6091494172899633E-4</v>
      </c>
      <c r="AS46" s="427">
        <f t="shared" si="8"/>
        <v>0</v>
      </c>
      <c r="AT46" s="427">
        <f t="shared" si="3"/>
        <v>1.0248765489611479E-3</v>
      </c>
    </row>
    <row r="47" spans="1:46">
      <c r="A47" s="120">
        <v>44</v>
      </c>
      <c r="C47" s="123">
        <v>16195</v>
      </c>
      <c r="D47" s="123">
        <v>2643</v>
      </c>
      <c r="E47" s="123">
        <v>1132</v>
      </c>
      <c r="F47" s="120">
        <v>819</v>
      </c>
      <c r="G47" s="120">
        <v>485</v>
      </c>
      <c r="H47" s="120">
        <v>100</v>
      </c>
      <c r="I47" s="120">
        <v>43</v>
      </c>
      <c r="J47" s="120">
        <v>19</v>
      </c>
      <c r="K47" s="120">
        <v>26</v>
      </c>
      <c r="L47" s="120">
        <f t="shared" si="4"/>
        <v>188</v>
      </c>
      <c r="M47" s="123">
        <f t="shared" si="0"/>
        <v>21462</v>
      </c>
      <c r="N47" s="427">
        <f t="shared" si="10"/>
        <v>0.75458950703569094</v>
      </c>
      <c r="O47" s="427">
        <f t="shared" si="10"/>
        <v>0.12314788929270339</v>
      </c>
      <c r="P47" s="427">
        <f t="shared" si="10"/>
        <v>5.2744385425403037E-2</v>
      </c>
      <c r="Q47" s="427">
        <f t="shared" si="10"/>
        <v>3.816046966731898E-2</v>
      </c>
      <c r="R47" s="427">
        <f t="shared" si="10"/>
        <v>2.259808032802162E-2</v>
      </c>
      <c r="S47" s="427">
        <f t="shared" si="9"/>
        <v>4.6593980057776539E-3</v>
      </c>
      <c r="T47" s="427">
        <f t="shared" si="9"/>
        <v>2.0035411424843912E-3</v>
      </c>
      <c r="U47" s="427">
        <f t="shared" si="9"/>
        <v>8.8528562109775415E-4</v>
      </c>
      <c r="V47" s="427">
        <f t="shared" si="9"/>
        <v>1.2114434815021899E-3</v>
      </c>
      <c r="W47" s="427">
        <f t="shared" si="9"/>
        <v>8.7596682508619891E-3</v>
      </c>
      <c r="Y47" s="120">
        <v>44</v>
      </c>
      <c r="Z47" s="123">
        <v>10217</v>
      </c>
      <c r="AA47" s="120">
        <v>798</v>
      </c>
      <c r="AB47" s="120">
        <v>228</v>
      </c>
      <c r="AC47" s="120">
        <v>157</v>
      </c>
      <c r="AD47" s="120">
        <v>76</v>
      </c>
      <c r="AE47" s="120">
        <v>11</v>
      </c>
      <c r="AF47" s="120">
        <v>7</v>
      </c>
      <c r="AG47" s="120">
        <v>0</v>
      </c>
      <c r="AH47" s="120">
        <v>3</v>
      </c>
      <c r="AI47" s="120">
        <f t="shared" si="5"/>
        <v>21</v>
      </c>
      <c r="AJ47" s="123">
        <f t="shared" si="6"/>
        <v>11497</v>
      </c>
      <c r="AK47" s="427">
        <f t="shared" si="8"/>
        <v>0.88866660868052538</v>
      </c>
      <c r="AL47" s="427">
        <f t="shared" si="8"/>
        <v>6.940941115073497E-2</v>
      </c>
      <c r="AM47" s="427">
        <f t="shared" si="8"/>
        <v>1.9831260328781422E-2</v>
      </c>
      <c r="AN47" s="427">
        <f t="shared" si="8"/>
        <v>1.3655736279029312E-2</v>
      </c>
      <c r="AO47" s="427">
        <f t="shared" si="8"/>
        <v>6.6104201095938068E-3</v>
      </c>
      <c r="AP47" s="427">
        <f t="shared" si="8"/>
        <v>9.5677133165173519E-4</v>
      </c>
      <c r="AQ47" s="427">
        <f t="shared" si="8"/>
        <v>6.0885448377837699E-4</v>
      </c>
      <c r="AR47" s="427">
        <f t="shared" si="8"/>
        <v>0</v>
      </c>
      <c r="AS47" s="427">
        <f t="shared" si="8"/>
        <v>2.6093763590501868E-4</v>
      </c>
      <c r="AT47" s="427">
        <f t="shared" si="3"/>
        <v>9.7847358121330719E-4</v>
      </c>
    </row>
    <row r="48" spans="1:46">
      <c r="A48" s="120">
        <v>45</v>
      </c>
      <c r="C48" s="123">
        <v>16079</v>
      </c>
      <c r="D48" s="123">
        <v>2823</v>
      </c>
      <c r="E48" s="123">
        <v>1092</v>
      </c>
      <c r="F48" s="120">
        <v>839</v>
      </c>
      <c r="G48" s="120">
        <v>443</v>
      </c>
      <c r="H48" s="120">
        <v>111</v>
      </c>
      <c r="I48" s="120">
        <v>40</v>
      </c>
      <c r="J48" s="120">
        <v>18</v>
      </c>
      <c r="K48" s="120">
        <v>19</v>
      </c>
      <c r="L48" s="120">
        <f t="shared" si="4"/>
        <v>188</v>
      </c>
      <c r="M48" s="123">
        <f t="shared" si="0"/>
        <v>21464</v>
      </c>
      <c r="N48" s="427">
        <f t="shared" si="10"/>
        <v>0.74911479686917626</v>
      </c>
      <c r="O48" s="427">
        <f t="shared" si="10"/>
        <v>0.13152254938501678</v>
      </c>
      <c r="P48" s="427">
        <f t="shared" si="10"/>
        <v>5.087588520313082E-2</v>
      </c>
      <c r="Q48" s="427">
        <f t="shared" si="10"/>
        <v>3.9088706671636227E-2</v>
      </c>
      <c r="R48" s="427">
        <f t="shared" si="10"/>
        <v>2.0639209839731644E-2</v>
      </c>
      <c r="S48" s="427">
        <f t="shared" si="9"/>
        <v>5.1714498695490125E-3</v>
      </c>
      <c r="T48" s="427">
        <f t="shared" si="9"/>
        <v>1.8635855385762206E-3</v>
      </c>
      <c r="U48" s="427">
        <f t="shared" si="9"/>
        <v>8.3861349235929926E-4</v>
      </c>
      <c r="V48" s="427">
        <f t="shared" si="9"/>
        <v>8.8520313082370483E-4</v>
      </c>
      <c r="W48" s="427">
        <f t="shared" si="9"/>
        <v>8.7588520313082365E-3</v>
      </c>
      <c r="Y48" s="120">
        <v>45</v>
      </c>
      <c r="Z48" s="123">
        <v>10241</v>
      </c>
      <c r="AA48" s="120">
        <v>808</v>
      </c>
      <c r="AB48" s="120">
        <v>229</v>
      </c>
      <c r="AC48" s="120">
        <v>142</v>
      </c>
      <c r="AD48" s="120">
        <v>63</v>
      </c>
      <c r="AE48" s="120">
        <v>8</v>
      </c>
      <c r="AF48" s="120">
        <v>4</v>
      </c>
      <c r="AG48" s="120">
        <v>2</v>
      </c>
      <c r="AH48" s="120">
        <v>3</v>
      </c>
      <c r="AI48" s="120">
        <f t="shared" si="5"/>
        <v>17</v>
      </c>
      <c r="AJ48" s="123">
        <f t="shared" si="6"/>
        <v>11500</v>
      </c>
      <c r="AK48" s="427">
        <f t="shared" si="8"/>
        <v>0.89052173913043475</v>
      </c>
      <c r="AL48" s="427">
        <f t="shared" si="8"/>
        <v>7.026086956521739E-2</v>
      </c>
      <c r="AM48" s="427">
        <f t="shared" si="8"/>
        <v>1.991304347826087E-2</v>
      </c>
      <c r="AN48" s="427">
        <f t="shared" ref="AN48:AS90" si="11">AC48/$AJ48</f>
        <v>1.2347826086956521E-2</v>
      </c>
      <c r="AO48" s="427">
        <f t="shared" si="11"/>
        <v>5.4782608695652171E-3</v>
      </c>
      <c r="AP48" s="427">
        <f t="shared" si="11"/>
        <v>6.9565217391304353E-4</v>
      </c>
      <c r="AQ48" s="427">
        <f t="shared" si="11"/>
        <v>3.4782608695652176E-4</v>
      </c>
      <c r="AR48" s="427">
        <f t="shared" si="11"/>
        <v>1.7391304347826088E-4</v>
      </c>
      <c r="AS48" s="427">
        <f t="shared" si="11"/>
        <v>2.6086956521739128E-4</v>
      </c>
      <c r="AT48" s="427">
        <f t="shared" si="3"/>
        <v>7.920238538948938E-4</v>
      </c>
    </row>
    <row r="49" spans="1:46">
      <c r="A49" s="120">
        <v>46</v>
      </c>
      <c r="C49" s="123">
        <v>15986</v>
      </c>
      <c r="D49" s="123">
        <v>2735</v>
      </c>
      <c r="E49" s="123">
        <v>1149</v>
      </c>
      <c r="F49" s="120">
        <v>873</v>
      </c>
      <c r="G49" s="120">
        <v>544</v>
      </c>
      <c r="H49" s="120">
        <v>109</v>
      </c>
      <c r="I49" s="120">
        <v>32</v>
      </c>
      <c r="J49" s="120">
        <v>18</v>
      </c>
      <c r="K49" s="120">
        <v>21</v>
      </c>
      <c r="L49" s="120">
        <f t="shared" si="4"/>
        <v>180</v>
      </c>
      <c r="M49" s="123">
        <f t="shared" si="0"/>
        <v>21467</v>
      </c>
      <c r="N49" s="427">
        <f t="shared" si="10"/>
        <v>0.74467787767270699</v>
      </c>
      <c r="O49" s="427">
        <f t="shared" si="10"/>
        <v>0.12740485396189499</v>
      </c>
      <c r="P49" s="427">
        <f t="shared" si="10"/>
        <v>5.3524013602273254E-2</v>
      </c>
      <c r="Q49" s="427">
        <f t="shared" si="10"/>
        <v>4.0667070387105791E-2</v>
      </c>
      <c r="R49" s="427">
        <f t="shared" si="10"/>
        <v>2.534122140960544E-2</v>
      </c>
      <c r="S49" s="427">
        <f t="shared" si="9"/>
        <v>5.0775609074393251E-3</v>
      </c>
      <c r="T49" s="427">
        <f t="shared" si="9"/>
        <v>1.4906600829179672E-3</v>
      </c>
      <c r="U49" s="427">
        <f t="shared" si="9"/>
        <v>8.3849629664135654E-4</v>
      </c>
      <c r="V49" s="427">
        <f t="shared" si="9"/>
        <v>9.7824567941491602E-4</v>
      </c>
      <c r="W49" s="427">
        <f t="shared" si="9"/>
        <v>8.3849629664135648E-3</v>
      </c>
      <c r="Y49" s="120">
        <v>46</v>
      </c>
      <c r="Z49" s="123">
        <v>10116</v>
      </c>
      <c r="AA49" s="120">
        <v>832</v>
      </c>
      <c r="AB49" s="120">
        <v>261</v>
      </c>
      <c r="AC49" s="120">
        <v>184</v>
      </c>
      <c r="AD49" s="120">
        <v>88</v>
      </c>
      <c r="AE49" s="120">
        <v>12</v>
      </c>
      <c r="AF49" s="120">
        <v>4</v>
      </c>
      <c r="AG49" s="120">
        <v>3</v>
      </c>
      <c r="AH49" s="120">
        <v>4</v>
      </c>
      <c r="AI49" s="120">
        <f t="shared" si="5"/>
        <v>23</v>
      </c>
      <c r="AJ49" s="123">
        <f t="shared" si="6"/>
        <v>11504</v>
      </c>
      <c r="AK49" s="427">
        <f t="shared" ref="AK49:AP103" si="12">Z49/$AJ49</f>
        <v>0.87934631432545207</v>
      </c>
      <c r="AL49" s="427">
        <f t="shared" si="12"/>
        <v>7.2322670375521564E-2</v>
      </c>
      <c r="AM49" s="427">
        <f t="shared" si="12"/>
        <v>2.2687760778859527E-2</v>
      </c>
      <c r="AN49" s="427">
        <f t="shared" si="11"/>
        <v>1.5994436717663423E-2</v>
      </c>
      <c r="AO49" s="427">
        <f t="shared" si="11"/>
        <v>7.6495132127955496E-3</v>
      </c>
      <c r="AP49" s="427">
        <f t="shared" si="11"/>
        <v>1.043115438108484E-3</v>
      </c>
      <c r="AQ49" s="427">
        <f t="shared" si="11"/>
        <v>3.4770514603616132E-4</v>
      </c>
      <c r="AR49" s="427">
        <f t="shared" si="11"/>
        <v>2.60778859527121E-4</v>
      </c>
      <c r="AS49" s="427">
        <f t="shared" si="11"/>
        <v>3.4770514603616132E-4</v>
      </c>
      <c r="AT49" s="427">
        <f t="shared" si="3"/>
        <v>1.0714119345972889E-3</v>
      </c>
    </row>
    <row r="50" spans="1:46">
      <c r="A50" s="120">
        <v>47</v>
      </c>
      <c r="C50" s="123">
        <v>16033</v>
      </c>
      <c r="D50" s="123">
        <v>2869</v>
      </c>
      <c r="E50" s="123">
        <v>1108</v>
      </c>
      <c r="F50" s="120">
        <v>843</v>
      </c>
      <c r="G50" s="120">
        <v>458</v>
      </c>
      <c r="H50" s="120">
        <v>76</v>
      </c>
      <c r="I50" s="120">
        <v>30</v>
      </c>
      <c r="J50" s="120">
        <v>18</v>
      </c>
      <c r="K50" s="120">
        <v>26</v>
      </c>
      <c r="L50" s="120">
        <f t="shared" si="4"/>
        <v>150</v>
      </c>
      <c r="M50" s="123">
        <f t="shared" si="0"/>
        <v>21461</v>
      </c>
      <c r="N50" s="427">
        <f t="shared" si="10"/>
        <v>0.74707609151484089</v>
      </c>
      <c r="O50" s="427">
        <f t="shared" si="10"/>
        <v>0.13368435767205628</v>
      </c>
      <c r="P50" s="427">
        <f t="shared" si="10"/>
        <v>5.1628535482969105E-2</v>
      </c>
      <c r="Q50" s="427">
        <f t="shared" si="10"/>
        <v>3.9280555426121799E-2</v>
      </c>
      <c r="R50" s="427">
        <f t="shared" si="10"/>
        <v>2.1341037230324777E-2</v>
      </c>
      <c r="S50" s="427">
        <f t="shared" si="9"/>
        <v>3.5413074880014913E-3</v>
      </c>
      <c r="T50" s="427">
        <f t="shared" si="9"/>
        <v>1.3978845347374306E-3</v>
      </c>
      <c r="U50" s="427">
        <f t="shared" si="9"/>
        <v>8.3873072084245841E-4</v>
      </c>
      <c r="V50" s="427">
        <f t="shared" si="9"/>
        <v>1.2114999301057732E-3</v>
      </c>
      <c r="W50" s="427">
        <f t="shared" si="9"/>
        <v>6.9894226736871533E-3</v>
      </c>
      <c r="Y50" s="120">
        <v>47</v>
      </c>
      <c r="Z50" s="123">
        <v>10038</v>
      </c>
      <c r="AA50" s="120">
        <v>886</v>
      </c>
      <c r="AB50" s="120">
        <v>253</v>
      </c>
      <c r="AC50" s="120">
        <v>186</v>
      </c>
      <c r="AD50" s="120">
        <v>101</v>
      </c>
      <c r="AE50" s="120">
        <v>18</v>
      </c>
      <c r="AF50" s="120">
        <v>8</v>
      </c>
      <c r="AG50" s="120">
        <v>2</v>
      </c>
      <c r="AH50" s="120">
        <v>5</v>
      </c>
      <c r="AI50" s="120">
        <f t="shared" si="5"/>
        <v>33</v>
      </c>
      <c r="AJ50" s="123">
        <f t="shared" si="6"/>
        <v>11497</v>
      </c>
      <c r="AK50" s="427">
        <f t="shared" si="12"/>
        <v>0.87309732973819254</v>
      </c>
      <c r="AL50" s="427">
        <f t="shared" si="12"/>
        <v>7.7063581803948858E-2</v>
      </c>
      <c r="AM50" s="427">
        <f t="shared" si="12"/>
        <v>2.2005740627989909E-2</v>
      </c>
      <c r="AN50" s="427">
        <f t="shared" si="11"/>
        <v>1.6178133426111161E-2</v>
      </c>
      <c r="AO50" s="427">
        <f t="shared" si="11"/>
        <v>8.7849004088022958E-3</v>
      </c>
      <c r="AP50" s="427">
        <f t="shared" si="11"/>
        <v>1.5656258154301123E-3</v>
      </c>
      <c r="AQ50" s="427">
        <f t="shared" si="11"/>
        <v>6.9583369574671651E-4</v>
      </c>
      <c r="AR50" s="427">
        <f t="shared" si="11"/>
        <v>1.7395842393667913E-4</v>
      </c>
      <c r="AS50" s="427">
        <f t="shared" si="11"/>
        <v>4.3489605984169783E-4</v>
      </c>
      <c r="AT50" s="427">
        <f t="shared" si="3"/>
        <v>1.5376729882111738E-3</v>
      </c>
    </row>
    <row r="51" spans="1:46">
      <c r="A51" s="120">
        <v>48</v>
      </c>
      <c r="C51" s="123">
        <v>15965</v>
      </c>
      <c r="D51" s="123">
        <v>2809</v>
      </c>
      <c r="E51" s="123">
        <v>1129</v>
      </c>
      <c r="F51" s="120">
        <v>862</v>
      </c>
      <c r="G51" s="120">
        <v>507</v>
      </c>
      <c r="H51" s="120">
        <v>117</v>
      </c>
      <c r="I51" s="120">
        <v>40</v>
      </c>
      <c r="J51" s="120">
        <v>13</v>
      </c>
      <c r="K51" s="120">
        <v>27</v>
      </c>
      <c r="L51" s="120">
        <f t="shared" si="4"/>
        <v>197</v>
      </c>
      <c r="M51" s="123">
        <f t="shared" si="0"/>
        <v>21469</v>
      </c>
      <c r="N51" s="427">
        <f t="shared" si="10"/>
        <v>0.74363035073827377</v>
      </c>
      <c r="O51" s="427">
        <f t="shared" si="10"/>
        <v>0.13083981554799945</v>
      </c>
      <c r="P51" s="427">
        <f t="shared" si="10"/>
        <v>5.2587451674507429E-2</v>
      </c>
      <c r="Q51" s="427">
        <f t="shared" si="10"/>
        <v>4.0150915273184588E-2</v>
      </c>
      <c r="R51" s="427">
        <f t="shared" si="10"/>
        <v>2.361544552610741E-2</v>
      </c>
      <c r="S51" s="427">
        <f t="shared" si="9"/>
        <v>5.449718198332479E-3</v>
      </c>
      <c r="T51" s="427">
        <f t="shared" si="9"/>
        <v>1.8631515207974288E-3</v>
      </c>
      <c r="U51" s="427">
        <f t="shared" si="9"/>
        <v>6.0552424425916441E-4</v>
      </c>
      <c r="V51" s="427">
        <f t="shared" si="9"/>
        <v>1.2576272765382644E-3</v>
      </c>
      <c r="W51" s="427">
        <f t="shared" si="9"/>
        <v>9.1760212399273379E-3</v>
      </c>
      <c r="Y51" s="120">
        <v>48</v>
      </c>
      <c r="Z51" s="123">
        <v>10098</v>
      </c>
      <c r="AA51" s="120">
        <v>831</v>
      </c>
      <c r="AB51" s="120">
        <v>262</v>
      </c>
      <c r="AC51" s="120">
        <v>184</v>
      </c>
      <c r="AD51" s="120">
        <v>107</v>
      </c>
      <c r="AE51" s="120">
        <v>12</v>
      </c>
      <c r="AF51" s="120">
        <v>3</v>
      </c>
      <c r="AG51" s="120">
        <v>3</v>
      </c>
      <c r="AH51" s="120">
        <v>0</v>
      </c>
      <c r="AI51" s="120">
        <f t="shared" si="5"/>
        <v>18</v>
      </c>
      <c r="AJ51" s="123">
        <f t="shared" si="6"/>
        <v>11500</v>
      </c>
      <c r="AK51" s="427">
        <f t="shared" si="12"/>
        <v>0.87808695652173918</v>
      </c>
      <c r="AL51" s="427">
        <f t="shared" si="12"/>
        <v>7.2260869565217392E-2</v>
      </c>
      <c r="AM51" s="427">
        <f t="shared" si="12"/>
        <v>2.2782608695652174E-2</v>
      </c>
      <c r="AN51" s="427">
        <f t="shared" si="11"/>
        <v>1.6E-2</v>
      </c>
      <c r="AO51" s="427">
        <f t="shared" si="11"/>
        <v>9.3043478260869568E-3</v>
      </c>
      <c r="AP51" s="427">
        <f t="shared" si="11"/>
        <v>1.0434782608695651E-3</v>
      </c>
      <c r="AQ51" s="427">
        <f t="shared" si="11"/>
        <v>2.6086956521739128E-4</v>
      </c>
      <c r="AR51" s="427">
        <f t="shared" si="11"/>
        <v>2.6086956521739128E-4</v>
      </c>
      <c r="AS51" s="427">
        <f t="shared" si="11"/>
        <v>0</v>
      </c>
      <c r="AT51" s="427">
        <f t="shared" si="3"/>
        <v>8.3841818435884303E-4</v>
      </c>
    </row>
    <row r="52" spans="1:46">
      <c r="A52" s="120">
        <v>49</v>
      </c>
      <c r="C52" s="123">
        <v>15814</v>
      </c>
      <c r="D52" s="123">
        <v>2900</v>
      </c>
      <c r="E52" s="123">
        <v>1113</v>
      </c>
      <c r="F52" s="120">
        <v>929</v>
      </c>
      <c r="G52" s="120">
        <v>509</v>
      </c>
      <c r="H52" s="120">
        <v>102</v>
      </c>
      <c r="I52" s="120">
        <v>45</v>
      </c>
      <c r="J52" s="120">
        <v>22</v>
      </c>
      <c r="K52" s="120">
        <v>27</v>
      </c>
      <c r="L52" s="120">
        <f t="shared" si="4"/>
        <v>196</v>
      </c>
      <c r="M52" s="123">
        <f t="shared" si="0"/>
        <v>21461</v>
      </c>
      <c r="N52" s="427">
        <f t="shared" si="10"/>
        <v>0.73687153441125763</v>
      </c>
      <c r="O52" s="427">
        <f t="shared" si="10"/>
        <v>0.13512883835795164</v>
      </c>
      <c r="P52" s="427">
        <f t="shared" si="10"/>
        <v>5.1861516238758676E-2</v>
      </c>
      <c r="Q52" s="427">
        <f t="shared" si="10"/>
        <v>4.3287824425702434E-2</v>
      </c>
      <c r="R52" s="427">
        <f t="shared" si="10"/>
        <v>2.3717440939378408E-2</v>
      </c>
      <c r="S52" s="427">
        <f t="shared" si="9"/>
        <v>4.7528074181072645E-3</v>
      </c>
      <c r="T52" s="427">
        <f t="shared" si="9"/>
        <v>2.0968268021061462E-3</v>
      </c>
      <c r="U52" s="427">
        <f t="shared" si="9"/>
        <v>1.0251153254741158E-3</v>
      </c>
      <c r="V52" s="427">
        <f t="shared" si="9"/>
        <v>1.2580960812636876E-3</v>
      </c>
      <c r="W52" s="427">
        <f t="shared" si="9"/>
        <v>9.1328456269512137E-3</v>
      </c>
      <c r="Y52" s="120">
        <v>49</v>
      </c>
      <c r="Z52" s="123">
        <v>10109</v>
      </c>
      <c r="AA52" s="120">
        <v>803</v>
      </c>
      <c r="AB52" s="120">
        <v>290</v>
      </c>
      <c r="AC52" s="120">
        <v>185</v>
      </c>
      <c r="AD52" s="120">
        <v>95</v>
      </c>
      <c r="AE52" s="120">
        <v>15</v>
      </c>
      <c r="AF52" s="120">
        <v>5</v>
      </c>
      <c r="AG52" s="120">
        <v>0</v>
      </c>
      <c r="AH52" s="120">
        <v>1</v>
      </c>
      <c r="AI52" s="120">
        <f t="shared" si="5"/>
        <v>21</v>
      </c>
      <c r="AJ52" s="123">
        <f t="shared" si="6"/>
        <v>11503</v>
      </c>
      <c r="AK52" s="427">
        <f t="shared" si="12"/>
        <v>0.87881422237677131</v>
      </c>
      <c r="AL52" s="427">
        <f t="shared" si="12"/>
        <v>6.980787620620707E-2</v>
      </c>
      <c r="AM52" s="427">
        <f t="shared" si="12"/>
        <v>2.5210814570112143E-2</v>
      </c>
      <c r="AN52" s="427">
        <f t="shared" si="11"/>
        <v>1.6082761018864643E-2</v>
      </c>
      <c r="AO52" s="427">
        <f t="shared" si="11"/>
        <v>8.2587151177953583E-3</v>
      </c>
      <c r="AP52" s="427">
        <f t="shared" si="11"/>
        <v>1.3040076501782145E-3</v>
      </c>
      <c r="AQ52" s="427">
        <f t="shared" si="11"/>
        <v>4.3466921672607144E-4</v>
      </c>
      <c r="AR52" s="427">
        <f t="shared" si="11"/>
        <v>0</v>
      </c>
      <c r="AS52" s="427">
        <f t="shared" si="11"/>
        <v>8.693384334521429E-5</v>
      </c>
      <c r="AT52" s="427">
        <f t="shared" si="3"/>
        <v>9.7851917431620141E-4</v>
      </c>
    </row>
    <row r="53" spans="1:46">
      <c r="A53" s="120">
        <v>50</v>
      </c>
      <c r="B53" s="120">
        <v>50</v>
      </c>
      <c r="C53" s="123">
        <v>15729</v>
      </c>
      <c r="D53" s="123">
        <v>2874</v>
      </c>
      <c r="E53" s="123">
        <v>1176</v>
      </c>
      <c r="F53" s="120">
        <v>925</v>
      </c>
      <c r="G53" s="120">
        <v>563</v>
      </c>
      <c r="H53" s="120">
        <v>108</v>
      </c>
      <c r="I53" s="120">
        <v>44</v>
      </c>
      <c r="J53" s="120">
        <v>21</v>
      </c>
      <c r="K53" s="120">
        <v>23</v>
      </c>
      <c r="L53" s="120">
        <f t="shared" si="4"/>
        <v>196</v>
      </c>
      <c r="M53" s="123">
        <f t="shared" si="0"/>
        <v>21463</v>
      </c>
      <c r="N53" s="427">
        <f t="shared" si="10"/>
        <v>0.73284256627684852</v>
      </c>
      <c r="O53" s="427">
        <f t="shared" si="10"/>
        <v>0.13390485952569539</v>
      </c>
      <c r="P53" s="427">
        <f t="shared" si="10"/>
        <v>5.4791967572100822E-2</v>
      </c>
      <c r="Q53" s="427">
        <f t="shared" si="10"/>
        <v>4.3097423472953457E-2</v>
      </c>
      <c r="R53" s="427">
        <f t="shared" si="10"/>
        <v>2.6231188557051671E-2</v>
      </c>
      <c r="S53" s="427">
        <f t="shared" si="9"/>
        <v>5.0319153892745654E-3</v>
      </c>
      <c r="T53" s="427">
        <f t="shared" si="9"/>
        <v>2.050039603037786E-3</v>
      </c>
      <c r="U53" s="427">
        <f t="shared" si="9"/>
        <v>9.7842799235894331E-4</v>
      </c>
      <c r="V53" s="427">
        <f t="shared" si="9"/>
        <v>1.0716116106788427E-3</v>
      </c>
      <c r="W53" s="427">
        <f t="shared" si="9"/>
        <v>9.1319945953501382E-3</v>
      </c>
      <c r="Y53" s="120">
        <v>50</v>
      </c>
      <c r="Z53" s="123">
        <v>10133</v>
      </c>
      <c r="AA53" s="120">
        <v>824</v>
      </c>
      <c r="AB53" s="120">
        <v>258</v>
      </c>
      <c r="AC53" s="120">
        <v>195</v>
      </c>
      <c r="AD53" s="120">
        <v>72</v>
      </c>
      <c r="AE53" s="120">
        <v>12</v>
      </c>
      <c r="AF53" s="120">
        <v>4</v>
      </c>
      <c r="AG53" s="120">
        <v>0</v>
      </c>
      <c r="AH53" s="120">
        <v>0</v>
      </c>
      <c r="AI53" s="120">
        <f t="shared" si="5"/>
        <v>16</v>
      </c>
      <c r="AJ53" s="123">
        <f t="shared" si="6"/>
        <v>11498</v>
      </c>
      <c r="AK53" s="427">
        <f t="shared" si="12"/>
        <v>0.88128370151330671</v>
      </c>
      <c r="AL53" s="427">
        <f t="shared" si="12"/>
        <v>7.1664637328231001E-2</v>
      </c>
      <c r="AM53" s="427">
        <f t="shared" si="12"/>
        <v>2.2438684988693686E-2</v>
      </c>
      <c r="AN53" s="427">
        <f t="shared" si="11"/>
        <v>1.6959471212384763E-2</v>
      </c>
      <c r="AO53" s="427">
        <f t="shared" si="11"/>
        <v>6.2619586014959127E-3</v>
      </c>
      <c r="AP53" s="427">
        <f t="shared" si="11"/>
        <v>1.0436597669159853E-3</v>
      </c>
      <c r="AQ53" s="427">
        <f t="shared" si="11"/>
        <v>3.4788658897199514E-4</v>
      </c>
      <c r="AR53" s="427">
        <f t="shared" si="11"/>
        <v>0</v>
      </c>
      <c r="AS53" s="427">
        <f t="shared" si="11"/>
        <v>0</v>
      </c>
      <c r="AT53" s="427">
        <f t="shared" si="3"/>
        <v>7.4546894655919485E-4</v>
      </c>
    </row>
    <row r="54" spans="1:46">
      <c r="A54" s="120">
        <v>51</v>
      </c>
      <c r="C54" s="123">
        <v>15800</v>
      </c>
      <c r="D54" s="123">
        <v>2792</v>
      </c>
      <c r="E54" s="123">
        <v>1134</v>
      </c>
      <c r="F54" s="120">
        <v>945</v>
      </c>
      <c r="G54" s="120">
        <v>581</v>
      </c>
      <c r="H54" s="120">
        <v>127</v>
      </c>
      <c r="I54" s="120">
        <v>49</v>
      </c>
      <c r="J54" s="120">
        <v>16</v>
      </c>
      <c r="K54" s="120">
        <v>20</v>
      </c>
      <c r="L54" s="120">
        <f t="shared" si="4"/>
        <v>212</v>
      </c>
      <c r="M54" s="123">
        <f t="shared" si="0"/>
        <v>21464</v>
      </c>
      <c r="N54" s="427">
        <f t="shared" si="10"/>
        <v>0.73611628773760718</v>
      </c>
      <c r="O54" s="427">
        <f t="shared" si="10"/>
        <v>0.1300782705926202</v>
      </c>
      <c r="P54" s="427">
        <f t="shared" si="10"/>
        <v>5.2832650018635859E-2</v>
      </c>
      <c r="Q54" s="427">
        <f t="shared" si="10"/>
        <v>4.4027208348863214E-2</v>
      </c>
      <c r="R54" s="427">
        <f t="shared" si="10"/>
        <v>2.7068579947819606E-2</v>
      </c>
      <c r="S54" s="427">
        <f t="shared" si="9"/>
        <v>5.9168840849795007E-3</v>
      </c>
      <c r="T54" s="427">
        <f t="shared" si="9"/>
        <v>2.2828922847558703E-3</v>
      </c>
      <c r="U54" s="427">
        <f t="shared" si="9"/>
        <v>7.4543421543048823E-4</v>
      </c>
      <c r="V54" s="427">
        <f t="shared" si="9"/>
        <v>9.3179276928811029E-4</v>
      </c>
      <c r="W54" s="427">
        <f t="shared" si="9"/>
        <v>9.8770033544539702E-3</v>
      </c>
      <c r="Y54" s="120">
        <v>51</v>
      </c>
      <c r="Z54" s="123">
        <v>10206</v>
      </c>
      <c r="AA54" s="120">
        <v>799</v>
      </c>
      <c r="AB54" s="120">
        <v>255</v>
      </c>
      <c r="AC54" s="120">
        <v>159</v>
      </c>
      <c r="AD54" s="120">
        <v>58</v>
      </c>
      <c r="AE54" s="120">
        <v>8</v>
      </c>
      <c r="AF54" s="120">
        <v>6</v>
      </c>
      <c r="AG54" s="120">
        <v>3</v>
      </c>
      <c r="AH54" s="120">
        <v>6</v>
      </c>
      <c r="AI54" s="120">
        <f t="shared" si="5"/>
        <v>23</v>
      </c>
      <c r="AJ54" s="123">
        <f t="shared" si="6"/>
        <v>11500</v>
      </c>
      <c r="AK54" s="427">
        <f t="shared" si="12"/>
        <v>0.88747826086956527</v>
      </c>
      <c r="AL54" s="427">
        <f t="shared" si="12"/>
        <v>6.9478260869565212E-2</v>
      </c>
      <c r="AM54" s="427">
        <f t="shared" si="12"/>
        <v>2.2173913043478259E-2</v>
      </c>
      <c r="AN54" s="427">
        <f t="shared" si="11"/>
        <v>1.382608695652174E-2</v>
      </c>
      <c r="AO54" s="427">
        <f t="shared" si="11"/>
        <v>5.0434782608695652E-3</v>
      </c>
      <c r="AP54" s="427">
        <f t="shared" si="11"/>
        <v>6.9565217391304353E-4</v>
      </c>
      <c r="AQ54" s="427">
        <f t="shared" si="11"/>
        <v>5.2173913043478256E-4</v>
      </c>
      <c r="AR54" s="427">
        <f t="shared" si="11"/>
        <v>2.6086956521739128E-4</v>
      </c>
      <c r="AS54" s="427">
        <f t="shared" si="11"/>
        <v>5.2173913043478256E-4</v>
      </c>
      <c r="AT54" s="427">
        <f t="shared" si="3"/>
        <v>1.0715616846813268E-3</v>
      </c>
    </row>
    <row r="55" spans="1:46">
      <c r="A55" s="120">
        <v>52</v>
      </c>
      <c r="C55" s="123">
        <v>15674</v>
      </c>
      <c r="D55" s="123">
        <v>2934</v>
      </c>
      <c r="E55" s="123">
        <v>1166</v>
      </c>
      <c r="F55" s="120">
        <v>933</v>
      </c>
      <c r="G55" s="120">
        <v>555</v>
      </c>
      <c r="H55" s="120">
        <v>107</v>
      </c>
      <c r="I55" s="120">
        <v>43</v>
      </c>
      <c r="J55" s="120">
        <v>21</v>
      </c>
      <c r="K55" s="120">
        <v>31</v>
      </c>
      <c r="L55" s="120">
        <f t="shared" si="4"/>
        <v>202</v>
      </c>
      <c r="M55" s="123">
        <f t="shared" si="0"/>
        <v>21464</v>
      </c>
      <c r="N55" s="427">
        <f t="shared" si="10"/>
        <v>0.73024599329109208</v>
      </c>
      <c r="O55" s="427">
        <f t="shared" si="10"/>
        <v>0.1366939992545658</v>
      </c>
      <c r="P55" s="427">
        <f t="shared" si="10"/>
        <v>5.432351844949683E-2</v>
      </c>
      <c r="Q55" s="427">
        <f t="shared" si="10"/>
        <v>4.3468132687290349E-2</v>
      </c>
      <c r="R55" s="427">
        <f t="shared" si="10"/>
        <v>2.5857249347745061E-2</v>
      </c>
      <c r="S55" s="427">
        <f t="shared" si="9"/>
        <v>4.9850913156913902E-3</v>
      </c>
      <c r="T55" s="427">
        <f t="shared" si="9"/>
        <v>2.0033544539694373E-3</v>
      </c>
      <c r="U55" s="427">
        <f t="shared" si="9"/>
        <v>9.7838240775251586E-4</v>
      </c>
      <c r="V55" s="427">
        <f t="shared" si="9"/>
        <v>1.4442787923965709E-3</v>
      </c>
      <c r="W55" s="427">
        <f t="shared" si="9"/>
        <v>9.4111069698099136E-3</v>
      </c>
      <c r="Y55" s="120">
        <v>52</v>
      </c>
      <c r="Z55" s="123">
        <v>10198</v>
      </c>
      <c r="AA55" s="120">
        <v>807</v>
      </c>
      <c r="AB55" s="120">
        <v>265</v>
      </c>
      <c r="AC55" s="120">
        <v>154</v>
      </c>
      <c r="AD55" s="120">
        <v>60</v>
      </c>
      <c r="AE55" s="120">
        <v>13</v>
      </c>
      <c r="AF55" s="120">
        <v>3</v>
      </c>
      <c r="AG55" s="120">
        <v>5</v>
      </c>
      <c r="AH55" s="120">
        <v>4</v>
      </c>
      <c r="AI55" s="120">
        <f t="shared" si="5"/>
        <v>25</v>
      </c>
      <c r="AJ55" s="123">
        <f t="shared" si="6"/>
        <v>11509</v>
      </c>
      <c r="AK55" s="427">
        <f t="shared" si="12"/>
        <v>0.88608914762359892</v>
      </c>
      <c r="AL55" s="427">
        <f t="shared" si="12"/>
        <v>7.0119037275175947E-2</v>
      </c>
      <c r="AM55" s="427">
        <f t="shared" si="12"/>
        <v>2.3025458336953689E-2</v>
      </c>
      <c r="AN55" s="427">
        <f t="shared" si="11"/>
        <v>1.3380832392041011E-2</v>
      </c>
      <c r="AO55" s="427">
        <f t="shared" si="11"/>
        <v>5.2133113215744199E-3</v>
      </c>
      <c r="AP55" s="427">
        <f t="shared" si="11"/>
        <v>1.1295507863411244E-3</v>
      </c>
      <c r="AQ55" s="427">
        <f t="shared" si="11"/>
        <v>2.6066556607872099E-4</v>
      </c>
      <c r="AR55" s="427">
        <f t="shared" si="11"/>
        <v>4.3444261013120169E-4</v>
      </c>
      <c r="AS55" s="427">
        <f t="shared" si="11"/>
        <v>3.4755408810496134E-4</v>
      </c>
      <c r="AT55" s="427">
        <f t="shared" si="3"/>
        <v>1.1647409616101379E-3</v>
      </c>
    </row>
    <row r="56" spans="1:46">
      <c r="A56" s="120">
        <v>53</v>
      </c>
      <c r="C56" s="123">
        <v>15602</v>
      </c>
      <c r="D56" s="123">
        <v>2985</v>
      </c>
      <c r="E56" s="123">
        <v>1155</v>
      </c>
      <c r="F56" s="120">
        <v>984</v>
      </c>
      <c r="G56" s="120">
        <v>536</v>
      </c>
      <c r="H56" s="120">
        <v>122</v>
      </c>
      <c r="I56" s="120">
        <v>45</v>
      </c>
      <c r="J56" s="120">
        <v>11</v>
      </c>
      <c r="K56" s="120">
        <v>26</v>
      </c>
      <c r="L56" s="120">
        <f t="shared" si="4"/>
        <v>204</v>
      </c>
      <c r="M56" s="123">
        <f t="shared" si="0"/>
        <v>21466</v>
      </c>
      <c r="N56" s="427">
        <f t="shared" si="10"/>
        <v>0.7268238144041741</v>
      </c>
      <c r="O56" s="427">
        <f t="shared" si="10"/>
        <v>0.13905711357495573</v>
      </c>
      <c r="P56" s="427">
        <f t="shared" si="10"/>
        <v>5.3806018820460259E-2</v>
      </c>
      <c r="Q56" s="427">
        <f t="shared" si="10"/>
        <v>4.5839932917171339E-2</v>
      </c>
      <c r="R56" s="427">
        <f t="shared" si="10"/>
        <v>2.4969719556507966E-2</v>
      </c>
      <c r="S56" s="427">
        <f t="shared" si="9"/>
        <v>5.6834063169663657E-3</v>
      </c>
      <c r="T56" s="427">
        <f t="shared" si="9"/>
        <v>2.0963383956023479E-3</v>
      </c>
      <c r="U56" s="427">
        <f t="shared" si="9"/>
        <v>5.1243827448057395E-4</v>
      </c>
      <c r="V56" s="427">
        <f t="shared" si="9"/>
        <v>1.2112177396813566E-3</v>
      </c>
      <c r="W56" s="427">
        <f t="shared" si="9"/>
        <v>9.5034007267306431E-3</v>
      </c>
      <c r="Y56" s="120">
        <v>53</v>
      </c>
      <c r="Z56" s="123">
        <v>10045</v>
      </c>
      <c r="AA56" s="120">
        <v>910</v>
      </c>
      <c r="AB56" s="120">
        <v>259</v>
      </c>
      <c r="AC56" s="120">
        <v>178</v>
      </c>
      <c r="AD56" s="120">
        <v>87</v>
      </c>
      <c r="AE56" s="120">
        <v>11</v>
      </c>
      <c r="AF56" s="120">
        <v>4</v>
      </c>
      <c r="AG56" s="120">
        <v>0</v>
      </c>
      <c r="AH56" s="120">
        <v>1</v>
      </c>
      <c r="AI56" s="120">
        <f t="shared" si="5"/>
        <v>16</v>
      </c>
      <c r="AJ56" s="123">
        <f t="shared" si="6"/>
        <v>11495</v>
      </c>
      <c r="AK56" s="427">
        <f t="shared" si="12"/>
        <v>0.87385819921705088</v>
      </c>
      <c r="AL56" s="427">
        <f t="shared" si="12"/>
        <v>7.9164854284471509E-2</v>
      </c>
      <c r="AM56" s="427">
        <f t="shared" si="12"/>
        <v>2.2531535450195737E-2</v>
      </c>
      <c r="AN56" s="427">
        <f t="shared" si="11"/>
        <v>1.5484993475424097E-2</v>
      </c>
      <c r="AO56" s="427">
        <f t="shared" si="11"/>
        <v>7.5685080469769465E-3</v>
      </c>
      <c r="AP56" s="427">
        <f t="shared" si="11"/>
        <v>9.5693779904306223E-4</v>
      </c>
      <c r="AQ56" s="427">
        <f t="shared" si="11"/>
        <v>3.4797738147020446E-4</v>
      </c>
      <c r="AR56" s="427">
        <f t="shared" si="11"/>
        <v>0</v>
      </c>
      <c r="AS56" s="427">
        <f t="shared" si="11"/>
        <v>8.6994345367551114E-5</v>
      </c>
      <c r="AT56" s="427">
        <f t="shared" si="3"/>
        <v>7.4536476288083477E-4</v>
      </c>
    </row>
    <row r="57" spans="1:46">
      <c r="A57" s="120">
        <v>54</v>
      </c>
      <c r="C57" s="123">
        <v>15641</v>
      </c>
      <c r="D57" s="123">
        <v>2966</v>
      </c>
      <c r="E57" s="123">
        <v>1178</v>
      </c>
      <c r="F57" s="120">
        <v>884</v>
      </c>
      <c r="G57" s="120">
        <v>569</v>
      </c>
      <c r="H57" s="120">
        <v>145</v>
      </c>
      <c r="I57" s="120">
        <v>45</v>
      </c>
      <c r="J57" s="120">
        <v>14</v>
      </c>
      <c r="K57" s="120">
        <v>19</v>
      </c>
      <c r="L57" s="120">
        <f t="shared" si="4"/>
        <v>223</v>
      </c>
      <c r="M57" s="123">
        <f t="shared" si="0"/>
        <v>21461</v>
      </c>
      <c r="N57" s="427">
        <f t="shared" si="10"/>
        <v>0.72881040026093846</v>
      </c>
      <c r="O57" s="427">
        <f t="shared" si="10"/>
        <v>0.13820418433437398</v>
      </c>
      <c r="P57" s="427">
        <f t="shared" si="10"/>
        <v>5.4890266064023113E-2</v>
      </c>
      <c r="Q57" s="427">
        <f t="shared" si="10"/>
        <v>4.1190997623596293E-2</v>
      </c>
      <c r="R57" s="427">
        <f t="shared" si="10"/>
        <v>2.6513210008853268E-2</v>
      </c>
      <c r="S57" s="427">
        <f t="shared" si="9"/>
        <v>6.7564419178975819E-3</v>
      </c>
      <c r="T57" s="427">
        <f t="shared" si="9"/>
        <v>2.0968268021061462E-3</v>
      </c>
      <c r="U57" s="427">
        <f t="shared" si="9"/>
        <v>6.5234611621080101E-4</v>
      </c>
      <c r="V57" s="427">
        <f t="shared" si="9"/>
        <v>8.8532687200037282E-4</v>
      </c>
      <c r="W57" s="427">
        <f t="shared" si="9"/>
        <v>1.0390941708214901E-2</v>
      </c>
      <c r="Y57" s="120">
        <v>54</v>
      </c>
      <c r="Z57" s="123">
        <v>10019</v>
      </c>
      <c r="AA57" s="120">
        <v>939</v>
      </c>
      <c r="AB57" s="120">
        <v>260</v>
      </c>
      <c r="AC57" s="120">
        <v>177</v>
      </c>
      <c r="AD57" s="120">
        <v>84</v>
      </c>
      <c r="AE57" s="120">
        <v>15</v>
      </c>
      <c r="AF57" s="120">
        <v>4</v>
      </c>
      <c r="AG57" s="120">
        <v>1</v>
      </c>
      <c r="AH57" s="120">
        <v>2</v>
      </c>
      <c r="AI57" s="120">
        <f t="shared" si="5"/>
        <v>22</v>
      </c>
      <c r="AJ57" s="123">
        <f t="shared" si="6"/>
        <v>11501</v>
      </c>
      <c r="AK57" s="427">
        <f t="shared" si="12"/>
        <v>0.87114163985740367</v>
      </c>
      <c r="AL57" s="427">
        <f t="shared" si="12"/>
        <v>8.1645074341361618E-2</v>
      </c>
      <c r="AM57" s="427">
        <f t="shared" si="12"/>
        <v>2.2606729849578299E-2</v>
      </c>
      <c r="AN57" s="427">
        <f t="shared" si="11"/>
        <v>1.5389966089905225E-2</v>
      </c>
      <c r="AO57" s="427">
        <f t="shared" si="11"/>
        <v>7.3037127206329886E-3</v>
      </c>
      <c r="AP57" s="427">
        <f t="shared" si="11"/>
        <v>1.304234414398748E-3</v>
      </c>
      <c r="AQ57" s="427">
        <f t="shared" si="11"/>
        <v>3.4779584383966614E-4</v>
      </c>
      <c r="AR57" s="427">
        <f t="shared" si="11"/>
        <v>8.6948960959916535E-5</v>
      </c>
      <c r="AS57" s="427">
        <f t="shared" si="11"/>
        <v>1.7389792191983307E-4</v>
      </c>
      <c r="AT57" s="427">
        <f t="shared" si="3"/>
        <v>1.0251153254741158E-3</v>
      </c>
    </row>
    <row r="58" spans="1:46">
      <c r="A58" s="120">
        <v>55</v>
      </c>
      <c r="C58" s="123">
        <v>15687</v>
      </c>
      <c r="D58" s="123">
        <v>2888</v>
      </c>
      <c r="E58" s="123">
        <v>1141</v>
      </c>
      <c r="F58" s="120">
        <v>967</v>
      </c>
      <c r="G58" s="120">
        <v>562</v>
      </c>
      <c r="H58" s="120">
        <v>113</v>
      </c>
      <c r="I58" s="120">
        <v>48</v>
      </c>
      <c r="J58" s="120">
        <v>24</v>
      </c>
      <c r="K58" s="120">
        <v>35</v>
      </c>
      <c r="L58" s="120">
        <f t="shared" si="4"/>
        <v>220</v>
      </c>
      <c r="M58" s="123">
        <f t="shared" si="0"/>
        <v>21465</v>
      </c>
      <c r="N58" s="427">
        <f t="shared" si="10"/>
        <v>0.73081761006289303</v>
      </c>
      <c r="O58" s="427">
        <f t="shared" si="10"/>
        <v>0.13454460750058234</v>
      </c>
      <c r="P58" s="427">
        <f t="shared" si="10"/>
        <v>5.3156300955043097E-2</v>
      </c>
      <c r="Q58" s="427">
        <f t="shared" si="10"/>
        <v>4.5050081528068948E-2</v>
      </c>
      <c r="R58" s="427">
        <f t="shared" si="10"/>
        <v>2.6182156999767062E-2</v>
      </c>
      <c r="S58" s="427">
        <f t="shared" si="9"/>
        <v>5.2643838807360822E-3</v>
      </c>
      <c r="T58" s="427">
        <f t="shared" si="9"/>
        <v>2.2361984626135568E-3</v>
      </c>
      <c r="U58" s="427">
        <f t="shared" si="9"/>
        <v>1.1180992313067784E-3</v>
      </c>
      <c r="V58" s="427">
        <f t="shared" si="9"/>
        <v>1.6305613789890519E-3</v>
      </c>
      <c r="W58" s="427">
        <f t="shared" si="9"/>
        <v>1.0249242953645469E-2</v>
      </c>
      <c r="Y58" s="120">
        <v>55</v>
      </c>
      <c r="Z58" s="123">
        <v>10030</v>
      </c>
      <c r="AA58" s="120">
        <v>905</v>
      </c>
      <c r="AB58" s="120">
        <v>240</v>
      </c>
      <c r="AC58" s="120">
        <v>195</v>
      </c>
      <c r="AD58" s="120">
        <v>99</v>
      </c>
      <c r="AE58" s="120">
        <v>16</v>
      </c>
      <c r="AF58" s="120">
        <v>8</v>
      </c>
      <c r="AG58" s="120">
        <v>1</v>
      </c>
      <c r="AH58" s="120">
        <v>6</v>
      </c>
      <c r="AI58" s="120">
        <f t="shared" si="5"/>
        <v>31</v>
      </c>
      <c r="AJ58" s="123">
        <f t="shared" si="6"/>
        <v>11500</v>
      </c>
      <c r="AK58" s="427">
        <f t="shared" si="12"/>
        <v>0.87217391304347824</v>
      </c>
      <c r="AL58" s="427">
        <f t="shared" si="12"/>
        <v>7.8695652173913042E-2</v>
      </c>
      <c r="AM58" s="427">
        <f t="shared" si="12"/>
        <v>2.0869565217391306E-2</v>
      </c>
      <c r="AN58" s="427">
        <f t="shared" si="11"/>
        <v>1.6956521739130436E-2</v>
      </c>
      <c r="AO58" s="427">
        <f t="shared" si="11"/>
        <v>8.6086956521739134E-3</v>
      </c>
      <c r="AP58" s="427">
        <f t="shared" si="11"/>
        <v>1.3913043478260871E-3</v>
      </c>
      <c r="AQ58" s="427">
        <f t="shared" si="11"/>
        <v>6.9565217391304353E-4</v>
      </c>
      <c r="AR58" s="427">
        <f t="shared" si="11"/>
        <v>8.6956521739130441E-5</v>
      </c>
      <c r="AS58" s="427">
        <f t="shared" si="11"/>
        <v>5.2173913043478256E-4</v>
      </c>
      <c r="AT58" s="427">
        <f t="shared" si="3"/>
        <v>1.4442115071045889E-3</v>
      </c>
    </row>
    <row r="59" spans="1:46">
      <c r="A59" s="120">
        <v>56</v>
      </c>
      <c r="C59" s="123">
        <v>15516</v>
      </c>
      <c r="D59" s="123">
        <v>2909</v>
      </c>
      <c r="E59" s="123">
        <v>1216</v>
      </c>
      <c r="F59" s="123">
        <v>1007</v>
      </c>
      <c r="G59" s="120">
        <v>596</v>
      </c>
      <c r="H59" s="120">
        <v>128</v>
      </c>
      <c r="I59" s="120">
        <v>48</v>
      </c>
      <c r="J59" s="120">
        <v>24</v>
      </c>
      <c r="K59" s="120">
        <v>24</v>
      </c>
      <c r="L59" s="120">
        <f t="shared" si="4"/>
        <v>224</v>
      </c>
      <c r="M59" s="123">
        <f t="shared" si="0"/>
        <v>21468</v>
      </c>
      <c r="N59" s="427">
        <f t="shared" si="10"/>
        <v>0.72275013974287317</v>
      </c>
      <c r="O59" s="427">
        <f t="shared" si="10"/>
        <v>0.13550400596236259</v>
      </c>
      <c r="P59" s="427">
        <f t="shared" si="10"/>
        <v>5.6642444568660334E-2</v>
      </c>
      <c r="Q59" s="427">
        <f t="shared" si="10"/>
        <v>4.6907024408421837E-2</v>
      </c>
      <c r="R59" s="427">
        <f t="shared" si="10"/>
        <v>2.7762250791876282E-2</v>
      </c>
      <c r="S59" s="427">
        <f t="shared" si="9"/>
        <v>5.9623625861747716E-3</v>
      </c>
      <c r="T59" s="427">
        <f t="shared" si="9"/>
        <v>2.2358859698155395E-3</v>
      </c>
      <c r="U59" s="427">
        <f t="shared" si="9"/>
        <v>1.1179429849077697E-3</v>
      </c>
      <c r="V59" s="427">
        <f t="shared" si="9"/>
        <v>1.1179429849077697E-3</v>
      </c>
      <c r="W59" s="427">
        <f t="shared" si="9"/>
        <v>1.0434134525805851E-2</v>
      </c>
      <c r="Y59" s="120">
        <v>56</v>
      </c>
      <c r="Z59" s="123">
        <v>9973</v>
      </c>
      <c r="AA59" s="120">
        <v>924</v>
      </c>
      <c r="AB59" s="120">
        <v>302</v>
      </c>
      <c r="AC59" s="120">
        <v>205</v>
      </c>
      <c r="AD59" s="120">
        <v>71</v>
      </c>
      <c r="AE59" s="120">
        <v>14</v>
      </c>
      <c r="AF59" s="120">
        <v>7</v>
      </c>
      <c r="AG59" s="120">
        <v>0</v>
      </c>
      <c r="AH59" s="120">
        <v>3</v>
      </c>
      <c r="AI59" s="120">
        <f t="shared" si="5"/>
        <v>24</v>
      </c>
      <c r="AJ59" s="123">
        <f t="shared" si="6"/>
        <v>11499</v>
      </c>
      <c r="AK59" s="427">
        <f t="shared" si="12"/>
        <v>0.86729280807026699</v>
      </c>
      <c r="AL59" s="427">
        <f t="shared" si="12"/>
        <v>8.0354813462040181E-2</v>
      </c>
      <c r="AM59" s="427">
        <f t="shared" si="12"/>
        <v>2.6263153317679797E-2</v>
      </c>
      <c r="AN59" s="427">
        <f t="shared" si="11"/>
        <v>1.7827637185842248E-2</v>
      </c>
      <c r="AO59" s="427">
        <f t="shared" si="11"/>
        <v>6.1744499521697539E-3</v>
      </c>
      <c r="AP59" s="427">
        <f t="shared" si="11"/>
        <v>1.2174971736672753E-3</v>
      </c>
      <c r="AQ59" s="427">
        <f t="shared" si="11"/>
        <v>6.0874858683363767E-4</v>
      </c>
      <c r="AR59" s="427">
        <f t="shared" si="11"/>
        <v>0</v>
      </c>
      <c r="AS59" s="427">
        <f t="shared" si="11"/>
        <v>2.6089225150013044E-4</v>
      </c>
      <c r="AT59" s="427">
        <f t="shared" si="3"/>
        <v>1.1179429849077697E-3</v>
      </c>
    </row>
    <row r="60" spans="1:46">
      <c r="A60" s="120">
        <v>57</v>
      </c>
      <c r="C60" s="123">
        <v>15289</v>
      </c>
      <c r="D60" s="123">
        <v>3099</v>
      </c>
      <c r="E60" s="123">
        <v>1240</v>
      </c>
      <c r="F60" s="123">
        <v>1006</v>
      </c>
      <c r="G60" s="120">
        <v>580</v>
      </c>
      <c r="H60" s="120">
        <v>153</v>
      </c>
      <c r="I60" s="120">
        <v>45</v>
      </c>
      <c r="J60" s="120">
        <v>17</v>
      </c>
      <c r="K60" s="120">
        <v>32</v>
      </c>
      <c r="L60" s="120">
        <f t="shared" si="4"/>
        <v>247</v>
      </c>
      <c r="M60" s="123">
        <f t="shared" si="0"/>
        <v>21461</v>
      </c>
      <c r="N60" s="427">
        <f t="shared" si="10"/>
        <v>0.71240855505335254</v>
      </c>
      <c r="O60" s="427">
        <f t="shared" si="10"/>
        <v>0.14440147243837659</v>
      </c>
      <c r="P60" s="427">
        <f t="shared" si="10"/>
        <v>5.7779227435813804E-2</v>
      </c>
      <c r="Q60" s="427">
        <f t="shared" si="10"/>
        <v>4.6875728064861844E-2</v>
      </c>
      <c r="R60" s="427">
        <f t="shared" si="10"/>
        <v>2.7025767671590328E-2</v>
      </c>
      <c r="S60" s="427">
        <f t="shared" si="9"/>
        <v>7.1292111271608963E-3</v>
      </c>
      <c r="T60" s="427">
        <f t="shared" si="9"/>
        <v>2.0968268021061462E-3</v>
      </c>
      <c r="U60" s="427">
        <f t="shared" si="9"/>
        <v>7.9213456968454401E-4</v>
      </c>
      <c r="V60" s="427">
        <f t="shared" si="9"/>
        <v>1.4910768370532594E-3</v>
      </c>
      <c r="W60" s="427">
        <f t="shared" si="9"/>
        <v>1.1509249336004846E-2</v>
      </c>
      <c r="Y60" s="120">
        <v>57</v>
      </c>
      <c r="Z60" s="123">
        <v>9984</v>
      </c>
      <c r="AA60" s="120">
        <v>900</v>
      </c>
      <c r="AB60" s="120">
        <v>294</v>
      </c>
      <c r="AC60" s="120">
        <v>208</v>
      </c>
      <c r="AD60" s="120">
        <v>84</v>
      </c>
      <c r="AE60" s="120">
        <v>21</v>
      </c>
      <c r="AF60" s="120">
        <v>3</v>
      </c>
      <c r="AG60" s="120">
        <v>4</v>
      </c>
      <c r="AH60" s="120">
        <v>3</v>
      </c>
      <c r="AI60" s="120">
        <f t="shared" si="5"/>
        <v>31</v>
      </c>
      <c r="AJ60" s="123">
        <f t="shared" si="6"/>
        <v>11501</v>
      </c>
      <c r="AK60" s="427">
        <f t="shared" si="12"/>
        <v>0.86809842622380662</v>
      </c>
      <c r="AL60" s="427">
        <f t="shared" si="12"/>
        <v>7.8254064863924874E-2</v>
      </c>
      <c r="AM60" s="427">
        <f t="shared" si="12"/>
        <v>2.556299452221546E-2</v>
      </c>
      <c r="AN60" s="427">
        <f t="shared" si="11"/>
        <v>1.8085383879662638E-2</v>
      </c>
      <c r="AO60" s="427">
        <f t="shared" si="11"/>
        <v>7.3037127206329886E-3</v>
      </c>
      <c r="AP60" s="427">
        <f t="shared" si="11"/>
        <v>1.8259281801582471E-3</v>
      </c>
      <c r="AQ60" s="427">
        <f t="shared" si="11"/>
        <v>2.6084688287974958E-4</v>
      </c>
      <c r="AR60" s="427">
        <f t="shared" si="11"/>
        <v>3.4779584383966614E-4</v>
      </c>
      <c r="AS60" s="427">
        <f t="shared" si="11"/>
        <v>2.6084688287974958E-4</v>
      </c>
      <c r="AT60" s="427">
        <f t="shared" si="3"/>
        <v>1.444480685895345E-3</v>
      </c>
    </row>
    <row r="61" spans="1:46">
      <c r="A61" s="120">
        <v>58</v>
      </c>
      <c r="C61" s="123">
        <v>15369</v>
      </c>
      <c r="D61" s="123">
        <v>3045</v>
      </c>
      <c r="E61" s="123">
        <v>1192</v>
      </c>
      <c r="F61" s="123">
        <v>1008</v>
      </c>
      <c r="G61" s="120">
        <v>589</v>
      </c>
      <c r="H61" s="120">
        <v>122</v>
      </c>
      <c r="I61" s="120">
        <v>79</v>
      </c>
      <c r="J61" s="120">
        <v>25</v>
      </c>
      <c r="K61" s="120">
        <v>38</v>
      </c>
      <c r="L61" s="120">
        <f t="shared" si="4"/>
        <v>264</v>
      </c>
      <c r="M61" s="123">
        <f t="shared" si="0"/>
        <v>21467</v>
      </c>
      <c r="N61" s="427">
        <f t="shared" si="10"/>
        <v>0.71593608794894492</v>
      </c>
      <c r="O61" s="427">
        <f t="shared" si="10"/>
        <v>0.14184562351516281</v>
      </c>
      <c r="P61" s="427">
        <f t="shared" si="10"/>
        <v>5.5527088088694276E-2</v>
      </c>
      <c r="Q61" s="427">
        <f t="shared" si="10"/>
        <v>4.6955792611915965E-2</v>
      </c>
      <c r="R61" s="427">
        <f t="shared" si="10"/>
        <v>2.7437462151208833E-2</v>
      </c>
      <c r="S61" s="427">
        <f t="shared" si="9"/>
        <v>5.6831415661247496E-3</v>
      </c>
      <c r="T61" s="427">
        <f t="shared" si="9"/>
        <v>3.6800670797037314E-3</v>
      </c>
      <c r="U61" s="427">
        <f t="shared" si="9"/>
        <v>1.1645781897796617E-3</v>
      </c>
      <c r="V61" s="427">
        <f t="shared" si="9"/>
        <v>1.7701588484650859E-3</v>
      </c>
      <c r="W61" s="427">
        <f t="shared" si="9"/>
        <v>1.2297945684073228E-2</v>
      </c>
      <c r="Y61" s="120">
        <v>58</v>
      </c>
      <c r="Z61" s="123">
        <v>9928</v>
      </c>
      <c r="AA61" s="120">
        <v>933</v>
      </c>
      <c r="AB61" s="120">
        <v>307</v>
      </c>
      <c r="AC61" s="120">
        <v>194</v>
      </c>
      <c r="AD61" s="120">
        <v>99</v>
      </c>
      <c r="AE61" s="120">
        <v>20</v>
      </c>
      <c r="AF61" s="120">
        <v>9</v>
      </c>
      <c r="AG61" s="120">
        <v>7</v>
      </c>
      <c r="AH61" s="120">
        <v>5</v>
      </c>
      <c r="AI61" s="120">
        <f t="shared" si="5"/>
        <v>41</v>
      </c>
      <c r="AJ61" s="123">
        <f t="shared" si="6"/>
        <v>11502</v>
      </c>
      <c r="AK61" s="427">
        <f t="shared" si="12"/>
        <v>0.8631542340462528</v>
      </c>
      <c r="AL61" s="427">
        <f t="shared" si="12"/>
        <v>8.1116327595200835E-2</v>
      </c>
      <c r="AM61" s="427">
        <f t="shared" si="12"/>
        <v>2.6691010259085376E-2</v>
      </c>
      <c r="AN61" s="427">
        <f t="shared" si="11"/>
        <v>1.6866631890106069E-2</v>
      </c>
      <c r="AO61" s="427">
        <f t="shared" si="11"/>
        <v>8.6071987480438178E-3</v>
      </c>
      <c r="AP61" s="427">
        <f t="shared" si="11"/>
        <v>1.738828029907842E-3</v>
      </c>
      <c r="AQ61" s="427">
        <f t="shared" si="11"/>
        <v>7.8247261345852897E-4</v>
      </c>
      <c r="AR61" s="427">
        <f t="shared" si="11"/>
        <v>6.0858981046774477E-4</v>
      </c>
      <c r="AS61" s="427">
        <f t="shared" si="11"/>
        <v>4.3470700747696051E-4</v>
      </c>
      <c r="AT61" s="427">
        <f t="shared" si="3"/>
        <v>1.9099082312386453E-3</v>
      </c>
    </row>
    <row r="62" spans="1:46">
      <c r="A62" s="120">
        <v>59</v>
      </c>
      <c r="C62" s="123">
        <v>15206</v>
      </c>
      <c r="D62" s="123">
        <v>3162</v>
      </c>
      <c r="E62" s="123">
        <v>1212</v>
      </c>
      <c r="F62" s="123">
        <v>1014</v>
      </c>
      <c r="G62" s="120">
        <v>588</v>
      </c>
      <c r="H62" s="120">
        <v>155</v>
      </c>
      <c r="I62" s="120">
        <v>61</v>
      </c>
      <c r="J62" s="120">
        <v>27</v>
      </c>
      <c r="K62" s="120">
        <v>35</v>
      </c>
      <c r="L62" s="120">
        <f t="shared" si="4"/>
        <v>278</v>
      </c>
      <c r="M62" s="123">
        <f t="shared" si="0"/>
        <v>21460</v>
      </c>
      <c r="N62" s="427">
        <f t="shared" si="10"/>
        <v>0.70857409133271199</v>
      </c>
      <c r="O62" s="427">
        <f t="shared" si="10"/>
        <v>0.14734389561975769</v>
      </c>
      <c r="P62" s="427">
        <f t="shared" si="10"/>
        <v>5.6477166821994405E-2</v>
      </c>
      <c r="Q62" s="427">
        <f t="shared" si="10"/>
        <v>4.7250698974836906E-2</v>
      </c>
      <c r="R62" s="427">
        <f t="shared" si="10"/>
        <v>2.739981360671016E-2</v>
      </c>
      <c r="S62" s="427">
        <f t="shared" si="9"/>
        <v>7.2227399813606713E-3</v>
      </c>
      <c r="T62" s="427">
        <f t="shared" si="9"/>
        <v>2.8424976700838771E-3</v>
      </c>
      <c r="U62" s="427">
        <f t="shared" si="9"/>
        <v>1.2581547064305686E-3</v>
      </c>
      <c r="V62" s="427">
        <f t="shared" si="9"/>
        <v>1.6309412861136999E-3</v>
      </c>
      <c r="W62" s="427">
        <f t="shared" si="9"/>
        <v>1.2954333643988816E-2</v>
      </c>
      <c r="Y62" s="120">
        <v>59</v>
      </c>
      <c r="Z62" s="123">
        <v>9942</v>
      </c>
      <c r="AA62" s="120">
        <v>899</v>
      </c>
      <c r="AB62" s="120">
        <v>301</v>
      </c>
      <c r="AC62" s="120">
        <v>230</v>
      </c>
      <c r="AD62" s="120">
        <v>97</v>
      </c>
      <c r="AE62" s="120">
        <v>14</v>
      </c>
      <c r="AF62" s="120">
        <v>8</v>
      </c>
      <c r="AG62" s="120">
        <v>3</v>
      </c>
      <c r="AH62" s="120">
        <v>4</v>
      </c>
      <c r="AI62" s="120">
        <f t="shared" si="5"/>
        <v>29</v>
      </c>
      <c r="AJ62" s="123">
        <f t="shared" si="6"/>
        <v>11498</v>
      </c>
      <c r="AK62" s="427">
        <f t="shared" si="12"/>
        <v>0.86467211688989387</v>
      </c>
      <c r="AL62" s="427">
        <f t="shared" si="12"/>
        <v>7.8187510871455909E-2</v>
      </c>
      <c r="AM62" s="427">
        <f t="shared" si="12"/>
        <v>2.6178465820142632E-2</v>
      </c>
      <c r="AN62" s="427">
        <f t="shared" si="11"/>
        <v>2.0003478865889719E-2</v>
      </c>
      <c r="AO62" s="427">
        <f t="shared" si="11"/>
        <v>8.4362497825708812E-3</v>
      </c>
      <c r="AP62" s="427">
        <f t="shared" si="11"/>
        <v>1.2176030614019829E-3</v>
      </c>
      <c r="AQ62" s="427">
        <f t="shared" si="11"/>
        <v>6.9577317794399028E-4</v>
      </c>
      <c r="AR62" s="427">
        <f t="shared" si="11"/>
        <v>2.6091494172899633E-4</v>
      </c>
      <c r="AS62" s="427">
        <f t="shared" si="11"/>
        <v>3.4788658897199514E-4</v>
      </c>
      <c r="AT62" s="427">
        <f t="shared" si="3"/>
        <v>1.3513513513513514E-3</v>
      </c>
    </row>
    <row r="63" spans="1:46">
      <c r="A63" s="120">
        <v>60</v>
      </c>
      <c r="B63" s="120">
        <v>60</v>
      </c>
      <c r="C63" s="123">
        <v>15207</v>
      </c>
      <c r="D63" s="123">
        <v>3112</v>
      </c>
      <c r="E63" s="123">
        <v>1326</v>
      </c>
      <c r="F63" s="123">
        <v>1016</v>
      </c>
      <c r="G63" s="120">
        <v>564</v>
      </c>
      <c r="H63" s="120">
        <v>115</v>
      </c>
      <c r="I63" s="120">
        <v>65</v>
      </c>
      <c r="J63" s="120">
        <v>25</v>
      </c>
      <c r="K63" s="120">
        <v>33</v>
      </c>
      <c r="L63" s="120">
        <f t="shared" si="4"/>
        <v>238</v>
      </c>
      <c r="M63" s="123">
        <f t="shared" si="0"/>
        <v>21463</v>
      </c>
      <c r="N63" s="427">
        <f t="shared" si="10"/>
        <v>0.70852164189535483</v>
      </c>
      <c r="O63" s="427">
        <f t="shared" si="10"/>
        <v>0.1449937101057634</v>
      </c>
      <c r="P63" s="427">
        <f t="shared" si="10"/>
        <v>6.1780738946093275E-2</v>
      </c>
      <c r="Q63" s="427">
        <f t="shared" si="10"/>
        <v>4.7337278106508875E-2</v>
      </c>
      <c r="R63" s="427">
        <f t="shared" si="10"/>
        <v>2.6277780366211621E-2</v>
      </c>
      <c r="S63" s="427">
        <f t="shared" si="9"/>
        <v>5.3580580533942133E-3</v>
      </c>
      <c r="T63" s="427">
        <f t="shared" si="9"/>
        <v>3.0284675953967293E-3</v>
      </c>
      <c r="U63" s="427">
        <f t="shared" si="9"/>
        <v>1.164795228998742E-3</v>
      </c>
      <c r="V63" s="427">
        <f t="shared" si="9"/>
        <v>1.5375297022783394E-3</v>
      </c>
      <c r="W63" s="427">
        <f t="shared" si="9"/>
        <v>1.1088850580068024E-2</v>
      </c>
      <c r="Y63" s="120">
        <v>60</v>
      </c>
      <c r="Z63" s="123">
        <v>9895</v>
      </c>
      <c r="AA63" s="120">
        <v>965</v>
      </c>
      <c r="AB63" s="120">
        <v>311</v>
      </c>
      <c r="AC63" s="120">
        <v>205</v>
      </c>
      <c r="AD63" s="120">
        <v>90</v>
      </c>
      <c r="AE63" s="120">
        <v>19</v>
      </c>
      <c r="AF63" s="120">
        <v>7</v>
      </c>
      <c r="AG63" s="120">
        <v>6</v>
      </c>
      <c r="AH63" s="120">
        <v>1</v>
      </c>
      <c r="AI63" s="120">
        <f t="shared" si="5"/>
        <v>33</v>
      </c>
      <c r="AJ63" s="123">
        <f t="shared" si="6"/>
        <v>11499</v>
      </c>
      <c r="AK63" s="427">
        <f t="shared" si="12"/>
        <v>0.86050960953126354</v>
      </c>
      <c r="AL63" s="427">
        <f t="shared" si="12"/>
        <v>8.392034089920862E-2</v>
      </c>
      <c r="AM63" s="427">
        <f t="shared" si="12"/>
        <v>2.7045830072180189E-2</v>
      </c>
      <c r="AN63" s="427">
        <f t="shared" si="11"/>
        <v>1.7827637185842248E-2</v>
      </c>
      <c r="AO63" s="427">
        <f t="shared" si="11"/>
        <v>7.8267675450039136E-3</v>
      </c>
      <c r="AP63" s="427">
        <f t="shared" si="11"/>
        <v>1.6523175928341595E-3</v>
      </c>
      <c r="AQ63" s="427">
        <f t="shared" si="11"/>
        <v>6.0874858683363767E-4</v>
      </c>
      <c r="AR63" s="427">
        <f t="shared" si="11"/>
        <v>5.2178450300026087E-4</v>
      </c>
      <c r="AS63" s="427">
        <f t="shared" si="11"/>
        <v>8.6964083833376821E-5</v>
      </c>
      <c r="AT63" s="427">
        <f t="shared" si="3"/>
        <v>1.5375297022783394E-3</v>
      </c>
    </row>
    <row r="64" spans="1:46">
      <c r="A64" s="120">
        <v>61</v>
      </c>
      <c r="C64" s="123">
        <v>15361</v>
      </c>
      <c r="D64" s="123">
        <v>3027</v>
      </c>
      <c r="E64" s="123">
        <v>1219</v>
      </c>
      <c r="F64" s="123">
        <v>1074</v>
      </c>
      <c r="G64" s="120">
        <v>585</v>
      </c>
      <c r="H64" s="120">
        <v>109</v>
      </c>
      <c r="I64" s="120">
        <v>44</v>
      </c>
      <c r="J64" s="120">
        <v>21</v>
      </c>
      <c r="K64" s="120">
        <v>28</v>
      </c>
      <c r="L64" s="120">
        <f t="shared" si="4"/>
        <v>202</v>
      </c>
      <c r="M64" s="123">
        <f t="shared" si="0"/>
        <v>21468</v>
      </c>
      <c r="N64" s="427">
        <f t="shared" si="10"/>
        <v>0.71553009129867706</v>
      </c>
      <c r="O64" s="427">
        <f t="shared" si="10"/>
        <v>0.14100055897149244</v>
      </c>
      <c r="P64" s="427">
        <f t="shared" si="10"/>
        <v>5.6782187441773803E-2</v>
      </c>
      <c r="Q64" s="427">
        <f t="shared" si="10"/>
        <v>5.0027948574622692E-2</v>
      </c>
      <c r="R64" s="427">
        <f t="shared" si="10"/>
        <v>2.7249860257126887E-2</v>
      </c>
      <c r="S64" s="427">
        <f t="shared" si="9"/>
        <v>5.0773243897894544E-3</v>
      </c>
      <c r="T64" s="427">
        <f t="shared" si="9"/>
        <v>2.0495621389975778E-3</v>
      </c>
      <c r="U64" s="427">
        <f t="shared" si="9"/>
        <v>9.7820011179429846E-4</v>
      </c>
      <c r="V64" s="427">
        <f t="shared" si="9"/>
        <v>1.3042668157257314E-3</v>
      </c>
      <c r="W64" s="427">
        <f t="shared" si="9"/>
        <v>9.4093534563070621E-3</v>
      </c>
      <c r="Y64" s="120">
        <v>61</v>
      </c>
      <c r="Z64" s="123">
        <v>9966</v>
      </c>
      <c r="AA64" s="120">
        <v>926</v>
      </c>
      <c r="AB64" s="120">
        <v>282</v>
      </c>
      <c r="AC64" s="120">
        <v>204</v>
      </c>
      <c r="AD64" s="120">
        <v>93</v>
      </c>
      <c r="AE64" s="120">
        <v>19</v>
      </c>
      <c r="AF64" s="120">
        <v>6</v>
      </c>
      <c r="AG64" s="120">
        <v>3</v>
      </c>
      <c r="AH64" s="120">
        <v>1</v>
      </c>
      <c r="AI64" s="120">
        <f t="shared" si="5"/>
        <v>29</v>
      </c>
      <c r="AJ64" s="123">
        <f t="shared" si="6"/>
        <v>11500</v>
      </c>
      <c r="AK64" s="427">
        <f t="shared" si="12"/>
        <v>0.86660869565217391</v>
      </c>
      <c r="AL64" s="427">
        <f t="shared" si="12"/>
        <v>8.0521739130434783E-2</v>
      </c>
      <c r="AM64" s="427">
        <f t="shared" si="12"/>
        <v>2.4521739130434782E-2</v>
      </c>
      <c r="AN64" s="427">
        <f t="shared" si="11"/>
        <v>1.7739130434782608E-2</v>
      </c>
      <c r="AO64" s="427">
        <f t="shared" si="11"/>
        <v>8.0869565217391304E-3</v>
      </c>
      <c r="AP64" s="427">
        <f t="shared" si="11"/>
        <v>1.6521739130434783E-3</v>
      </c>
      <c r="AQ64" s="427">
        <f t="shared" si="11"/>
        <v>5.2173913043478256E-4</v>
      </c>
      <c r="AR64" s="427">
        <f t="shared" si="11"/>
        <v>2.6086956521739128E-4</v>
      </c>
      <c r="AS64" s="427">
        <f t="shared" si="11"/>
        <v>8.6956521739130441E-5</v>
      </c>
      <c r="AT64" s="427">
        <f t="shared" si="3"/>
        <v>1.3508477734302216E-3</v>
      </c>
    </row>
    <row r="65" spans="1:46">
      <c r="A65" s="120">
        <v>62</v>
      </c>
      <c r="C65" s="123">
        <v>15168</v>
      </c>
      <c r="D65" s="123">
        <v>3086</v>
      </c>
      <c r="E65" s="123">
        <v>1272</v>
      </c>
      <c r="F65" s="123">
        <v>1047</v>
      </c>
      <c r="G65" s="120">
        <v>617</v>
      </c>
      <c r="H65" s="120">
        <v>155</v>
      </c>
      <c r="I65" s="120">
        <v>60</v>
      </c>
      <c r="J65" s="120">
        <v>23</v>
      </c>
      <c r="K65" s="120">
        <v>32</v>
      </c>
      <c r="L65" s="120">
        <f t="shared" si="4"/>
        <v>270</v>
      </c>
      <c r="M65" s="123">
        <f t="shared" si="0"/>
        <v>21460</v>
      </c>
      <c r="N65" s="427">
        <f t="shared" si="10"/>
        <v>0.7068033550792171</v>
      </c>
      <c r="O65" s="427">
        <f t="shared" si="10"/>
        <v>0.14380242311276795</v>
      </c>
      <c r="P65" s="427">
        <f t="shared" si="10"/>
        <v>5.9273066169617895E-2</v>
      </c>
      <c r="Q65" s="427">
        <f t="shared" si="10"/>
        <v>4.8788443616029825E-2</v>
      </c>
      <c r="R65" s="427">
        <f t="shared" si="10"/>
        <v>2.8751164958061511E-2</v>
      </c>
      <c r="S65" s="427">
        <f t="shared" si="9"/>
        <v>7.2227399813606713E-3</v>
      </c>
      <c r="T65" s="427">
        <f t="shared" si="9"/>
        <v>2.7958993476234857E-3</v>
      </c>
      <c r="U65" s="427">
        <f t="shared" si="9"/>
        <v>1.0717614165890027E-3</v>
      </c>
      <c r="V65" s="427">
        <f t="shared" si="9"/>
        <v>1.4911463187325257E-3</v>
      </c>
      <c r="W65" s="427">
        <f t="shared" si="9"/>
        <v>1.2581547064305684E-2</v>
      </c>
      <c r="Y65" s="120">
        <v>62</v>
      </c>
      <c r="Z65" s="123">
        <v>9911</v>
      </c>
      <c r="AA65" s="120">
        <v>981</v>
      </c>
      <c r="AB65" s="120">
        <v>276</v>
      </c>
      <c r="AC65" s="120">
        <v>202</v>
      </c>
      <c r="AD65" s="120">
        <v>96</v>
      </c>
      <c r="AE65" s="120">
        <v>23</v>
      </c>
      <c r="AF65" s="120">
        <v>5</v>
      </c>
      <c r="AG65" s="120">
        <v>5</v>
      </c>
      <c r="AH65" s="120">
        <v>2</v>
      </c>
      <c r="AI65" s="120">
        <f t="shared" si="5"/>
        <v>35</v>
      </c>
      <c r="AJ65" s="123">
        <f t="shared" si="6"/>
        <v>11501</v>
      </c>
      <c r="AK65" s="427">
        <f t="shared" si="12"/>
        <v>0.86175115207373276</v>
      </c>
      <c r="AL65" s="427">
        <f t="shared" si="12"/>
        <v>8.5296930701678111E-2</v>
      </c>
      <c r="AM65" s="427">
        <f t="shared" si="12"/>
        <v>2.3997913224936961E-2</v>
      </c>
      <c r="AN65" s="427">
        <f t="shared" si="11"/>
        <v>1.756369011390314E-2</v>
      </c>
      <c r="AO65" s="427">
        <f t="shared" si="11"/>
        <v>8.3471002521519864E-3</v>
      </c>
      <c r="AP65" s="427">
        <f t="shared" si="11"/>
        <v>1.9998261020780801E-3</v>
      </c>
      <c r="AQ65" s="427">
        <f t="shared" si="11"/>
        <v>4.3474480479958265E-4</v>
      </c>
      <c r="AR65" s="427">
        <f t="shared" si="11"/>
        <v>4.3474480479958265E-4</v>
      </c>
      <c r="AS65" s="427">
        <f t="shared" si="11"/>
        <v>1.7389792191983307E-4</v>
      </c>
      <c r="AT65" s="427">
        <f t="shared" si="3"/>
        <v>1.6309412861136999E-3</v>
      </c>
    </row>
    <row r="66" spans="1:46">
      <c r="A66" s="120">
        <v>63</v>
      </c>
      <c r="C66" s="123">
        <v>15222</v>
      </c>
      <c r="D66" s="123">
        <v>3044</v>
      </c>
      <c r="E66" s="123">
        <v>1295</v>
      </c>
      <c r="F66" s="120">
        <v>984</v>
      </c>
      <c r="G66" s="120">
        <v>668</v>
      </c>
      <c r="H66" s="120">
        <v>135</v>
      </c>
      <c r="I66" s="120">
        <v>58</v>
      </c>
      <c r="J66" s="120">
        <v>22</v>
      </c>
      <c r="K66" s="120">
        <v>38</v>
      </c>
      <c r="L66" s="120">
        <f t="shared" si="4"/>
        <v>253</v>
      </c>
      <c r="M66" s="123">
        <f t="shared" si="0"/>
        <v>21466</v>
      </c>
      <c r="N66" s="427">
        <f t="shared" si="10"/>
        <v>0.70912140128575418</v>
      </c>
      <c r="O66" s="427">
        <f t="shared" si="10"/>
        <v>0.14180564613807883</v>
      </c>
      <c r="P66" s="427">
        <f t="shared" si="10"/>
        <v>6.0327960495667569E-2</v>
      </c>
      <c r="Q66" s="427">
        <f t="shared" si="10"/>
        <v>4.5839932917171339E-2</v>
      </c>
      <c r="R66" s="427">
        <f t="shared" si="10"/>
        <v>3.1118978850274853E-2</v>
      </c>
      <c r="S66" s="427">
        <f t="shared" si="9"/>
        <v>6.289015186807044E-3</v>
      </c>
      <c r="T66" s="427">
        <f t="shared" si="9"/>
        <v>2.7019472654430262E-3</v>
      </c>
      <c r="U66" s="427">
        <f t="shared" si="9"/>
        <v>1.0248765489611479E-3</v>
      </c>
      <c r="V66" s="427">
        <f t="shared" si="9"/>
        <v>1.7702413118419827E-3</v>
      </c>
      <c r="W66" s="427">
        <f t="shared" si="9"/>
        <v>1.1786080313053201E-2</v>
      </c>
      <c r="Y66" s="120">
        <v>63</v>
      </c>
      <c r="Z66" s="123">
        <v>9888</v>
      </c>
      <c r="AA66" s="120">
        <v>938</v>
      </c>
      <c r="AB66" s="120">
        <v>311</v>
      </c>
      <c r="AC66" s="120">
        <v>215</v>
      </c>
      <c r="AD66" s="120">
        <v>103</v>
      </c>
      <c r="AE66" s="120">
        <v>27</v>
      </c>
      <c r="AF66" s="120">
        <v>10</v>
      </c>
      <c r="AG66" s="120">
        <v>1</v>
      </c>
      <c r="AH66" s="120">
        <v>7</v>
      </c>
      <c r="AI66" s="120">
        <f t="shared" si="5"/>
        <v>45</v>
      </c>
      <c r="AJ66" s="123">
        <f t="shared" si="6"/>
        <v>11500</v>
      </c>
      <c r="AK66" s="427">
        <f t="shared" si="12"/>
        <v>0.85982608695652174</v>
      </c>
      <c r="AL66" s="427">
        <f t="shared" si="12"/>
        <v>8.1565217391304345E-2</v>
      </c>
      <c r="AM66" s="427">
        <f t="shared" si="12"/>
        <v>2.7043478260869565E-2</v>
      </c>
      <c r="AN66" s="427">
        <f t="shared" si="11"/>
        <v>1.8695652173913044E-2</v>
      </c>
      <c r="AO66" s="427">
        <f t="shared" si="11"/>
        <v>8.9565217391304342E-3</v>
      </c>
      <c r="AP66" s="427">
        <f t="shared" si="11"/>
        <v>2.3478260869565218E-3</v>
      </c>
      <c r="AQ66" s="427">
        <f t="shared" si="11"/>
        <v>8.6956521739130438E-4</v>
      </c>
      <c r="AR66" s="427">
        <f t="shared" si="11"/>
        <v>8.6956521739130441E-5</v>
      </c>
      <c r="AS66" s="427">
        <f t="shared" si="11"/>
        <v>6.0869565217391299E-4</v>
      </c>
      <c r="AT66" s="427">
        <f t="shared" si="3"/>
        <v>2.0963383956023479E-3</v>
      </c>
    </row>
    <row r="67" spans="1:46">
      <c r="A67" s="120">
        <v>64</v>
      </c>
      <c r="C67" s="123">
        <v>14988</v>
      </c>
      <c r="D67" s="123">
        <v>3170</v>
      </c>
      <c r="E67" s="123">
        <v>1279</v>
      </c>
      <c r="F67" s="123">
        <v>1070</v>
      </c>
      <c r="G67" s="120">
        <v>700</v>
      </c>
      <c r="H67" s="120">
        <v>144</v>
      </c>
      <c r="I67" s="120">
        <v>55</v>
      </c>
      <c r="J67" s="120">
        <v>26</v>
      </c>
      <c r="K67" s="120">
        <v>30</v>
      </c>
      <c r="L67" s="120">
        <f t="shared" si="4"/>
        <v>255</v>
      </c>
      <c r="M67" s="123">
        <f t="shared" si="0"/>
        <v>21462</v>
      </c>
      <c r="N67" s="427">
        <f t="shared" si="10"/>
        <v>0.69835057310595472</v>
      </c>
      <c r="O67" s="427">
        <f t="shared" si="10"/>
        <v>0.14770291678315162</v>
      </c>
      <c r="P67" s="427">
        <f t="shared" si="10"/>
        <v>5.9593700493896187E-2</v>
      </c>
      <c r="Q67" s="427">
        <f t="shared" si="10"/>
        <v>4.9855558661820891E-2</v>
      </c>
      <c r="R67" s="427">
        <f t="shared" si="10"/>
        <v>3.2615786040443573E-2</v>
      </c>
      <c r="S67" s="427">
        <f t="shared" si="9"/>
        <v>6.7095331283198211E-3</v>
      </c>
      <c r="T67" s="427">
        <f t="shared" si="9"/>
        <v>2.5626689031777094E-3</v>
      </c>
      <c r="U67" s="427">
        <f t="shared" si="9"/>
        <v>1.2114434815021899E-3</v>
      </c>
      <c r="V67" s="427">
        <f t="shared" si="9"/>
        <v>1.3978194017332962E-3</v>
      </c>
      <c r="W67" s="427">
        <f t="shared" si="9"/>
        <v>1.1881464914733016E-2</v>
      </c>
      <c r="Y67" s="120">
        <v>64</v>
      </c>
      <c r="Z67" s="123">
        <v>9850</v>
      </c>
      <c r="AA67" s="120">
        <v>963</v>
      </c>
      <c r="AB67" s="120">
        <v>289</v>
      </c>
      <c r="AC67" s="120">
        <v>235</v>
      </c>
      <c r="AD67" s="120">
        <v>115</v>
      </c>
      <c r="AE67" s="120">
        <v>28</v>
      </c>
      <c r="AF67" s="120">
        <v>12</v>
      </c>
      <c r="AG67" s="120">
        <v>4</v>
      </c>
      <c r="AH67" s="120">
        <v>5</v>
      </c>
      <c r="AI67" s="120">
        <f t="shared" si="5"/>
        <v>49</v>
      </c>
      <c r="AJ67" s="123">
        <f t="shared" si="6"/>
        <v>11501</v>
      </c>
      <c r="AK67" s="427">
        <f t="shared" si="12"/>
        <v>0.8564472654551778</v>
      </c>
      <c r="AL67" s="427">
        <f t="shared" si="12"/>
        <v>8.3731849404399622E-2</v>
      </c>
      <c r="AM67" s="427">
        <f t="shared" si="12"/>
        <v>2.5128249717415879E-2</v>
      </c>
      <c r="AN67" s="427">
        <f t="shared" si="11"/>
        <v>2.0433005825580386E-2</v>
      </c>
      <c r="AO67" s="427">
        <f t="shared" si="11"/>
        <v>9.9991305103904003E-3</v>
      </c>
      <c r="AP67" s="427">
        <f t="shared" si="11"/>
        <v>2.4345709068776629E-3</v>
      </c>
      <c r="AQ67" s="427">
        <f t="shared" si="11"/>
        <v>1.0433875315189983E-3</v>
      </c>
      <c r="AR67" s="427">
        <f t="shared" si="11"/>
        <v>3.4779584383966614E-4</v>
      </c>
      <c r="AS67" s="427">
        <f t="shared" si="11"/>
        <v>4.3474480479958265E-4</v>
      </c>
      <c r="AT67" s="427">
        <f t="shared" si="3"/>
        <v>2.2831050228310501E-3</v>
      </c>
    </row>
    <row r="68" spans="1:46">
      <c r="A68" s="120">
        <v>65</v>
      </c>
      <c r="C68" s="123">
        <v>14993</v>
      </c>
      <c r="D68" s="123">
        <v>3116</v>
      </c>
      <c r="E68" s="123">
        <v>1324</v>
      </c>
      <c r="F68" s="123">
        <v>1103</v>
      </c>
      <c r="G68" s="120">
        <v>654</v>
      </c>
      <c r="H68" s="120">
        <v>162</v>
      </c>
      <c r="I68" s="120">
        <v>54</v>
      </c>
      <c r="J68" s="120">
        <v>25</v>
      </c>
      <c r="K68" s="120">
        <v>34</v>
      </c>
      <c r="L68" s="120">
        <f t="shared" si="4"/>
        <v>275</v>
      </c>
      <c r="M68" s="123">
        <f t="shared" ref="M68:M103" si="13">SUM(C68:K68)</f>
        <v>21465</v>
      </c>
      <c r="N68" s="427">
        <f t="shared" si="10"/>
        <v>0.69848590729093873</v>
      </c>
      <c r="O68" s="427">
        <f t="shared" si="10"/>
        <v>0.14516655019799674</v>
      </c>
      <c r="P68" s="427">
        <f t="shared" si="10"/>
        <v>6.1681807593757278E-2</v>
      </c>
      <c r="Q68" s="427">
        <f t="shared" si="10"/>
        <v>5.1385977172140697E-2</v>
      </c>
      <c r="R68" s="427">
        <f t="shared" si="10"/>
        <v>3.0468204053109713E-2</v>
      </c>
      <c r="S68" s="427">
        <f t="shared" si="9"/>
        <v>7.5471698113207548E-3</v>
      </c>
      <c r="T68" s="427">
        <f t="shared" si="9"/>
        <v>2.5157232704402514E-3</v>
      </c>
      <c r="U68" s="427">
        <f t="shared" si="9"/>
        <v>1.1646866992778943E-3</v>
      </c>
      <c r="V68" s="427">
        <f t="shared" si="9"/>
        <v>1.5839739110179362E-3</v>
      </c>
      <c r="W68" s="427">
        <f t="shared" si="9"/>
        <v>1.2811553692056837E-2</v>
      </c>
      <c r="Y68" s="120">
        <v>65</v>
      </c>
      <c r="Z68" s="123">
        <v>9858</v>
      </c>
      <c r="AA68" s="120">
        <v>957</v>
      </c>
      <c r="AB68" s="120">
        <v>318</v>
      </c>
      <c r="AC68" s="120">
        <v>207</v>
      </c>
      <c r="AD68" s="120">
        <v>121</v>
      </c>
      <c r="AE68" s="120">
        <v>16</v>
      </c>
      <c r="AF68" s="120">
        <v>12</v>
      </c>
      <c r="AG68" s="120">
        <v>8</v>
      </c>
      <c r="AH68" s="120">
        <v>2</v>
      </c>
      <c r="AI68" s="120">
        <f t="shared" si="5"/>
        <v>38</v>
      </c>
      <c r="AJ68" s="123">
        <f t="shared" si="6"/>
        <v>11499</v>
      </c>
      <c r="AK68" s="427">
        <f t="shared" si="12"/>
        <v>0.85729193842942863</v>
      </c>
      <c r="AL68" s="427">
        <f t="shared" si="12"/>
        <v>8.3224628228541611E-2</v>
      </c>
      <c r="AM68" s="427">
        <f t="shared" si="12"/>
        <v>2.7654578659013829E-2</v>
      </c>
      <c r="AN68" s="427">
        <f t="shared" si="11"/>
        <v>1.8001565353509E-2</v>
      </c>
      <c r="AO68" s="427">
        <f t="shared" si="11"/>
        <v>1.0522654143838595E-2</v>
      </c>
      <c r="AP68" s="427">
        <f t="shared" si="11"/>
        <v>1.3914253413340291E-3</v>
      </c>
      <c r="AQ68" s="427">
        <f t="shared" si="11"/>
        <v>1.0435690060005217E-3</v>
      </c>
      <c r="AR68" s="427">
        <f t="shared" si="11"/>
        <v>6.9571267066701457E-4</v>
      </c>
      <c r="AS68" s="427">
        <f t="shared" si="11"/>
        <v>1.7392816766675364E-4</v>
      </c>
      <c r="AT68" s="427">
        <f t="shared" ref="AT68:AT103" si="14">AI68/$M68</f>
        <v>1.7703237829023992E-3</v>
      </c>
    </row>
    <row r="69" spans="1:46">
      <c r="A69" s="120">
        <v>66</v>
      </c>
      <c r="C69" s="123">
        <v>14880</v>
      </c>
      <c r="D69" s="123">
        <v>3151</v>
      </c>
      <c r="E69" s="123">
        <v>1261</v>
      </c>
      <c r="F69" s="123">
        <v>1164</v>
      </c>
      <c r="G69" s="120">
        <v>703</v>
      </c>
      <c r="H69" s="120">
        <v>158</v>
      </c>
      <c r="I69" s="120">
        <v>57</v>
      </c>
      <c r="J69" s="120">
        <v>31</v>
      </c>
      <c r="K69" s="120">
        <v>59</v>
      </c>
      <c r="L69" s="120">
        <f t="shared" ref="L69:L103" si="15">+SUM(H69:K69)</f>
        <v>305</v>
      </c>
      <c r="M69" s="123">
        <f t="shared" si="13"/>
        <v>21464</v>
      </c>
      <c r="N69" s="427">
        <f t="shared" si="10"/>
        <v>0.6932538203503541</v>
      </c>
      <c r="O69" s="427">
        <f t="shared" si="10"/>
        <v>0.14680395080134179</v>
      </c>
      <c r="P69" s="427">
        <f t="shared" si="10"/>
        <v>5.8749534103615358E-2</v>
      </c>
      <c r="Q69" s="427">
        <f t="shared" si="10"/>
        <v>5.4230339172568018E-2</v>
      </c>
      <c r="R69" s="427">
        <f t="shared" si="10"/>
        <v>3.275251584047708E-2</v>
      </c>
      <c r="S69" s="427">
        <f t="shared" si="9"/>
        <v>7.3611628773760712E-3</v>
      </c>
      <c r="T69" s="427">
        <f t="shared" si="9"/>
        <v>2.6556093924711144E-3</v>
      </c>
      <c r="U69" s="427">
        <f t="shared" si="9"/>
        <v>1.4442787923965709E-3</v>
      </c>
      <c r="V69" s="427">
        <f t="shared" si="9"/>
        <v>2.7487886693999255E-3</v>
      </c>
      <c r="W69" s="427">
        <f t="shared" si="9"/>
        <v>1.4209839731643683E-2</v>
      </c>
      <c r="Y69" s="120">
        <v>66</v>
      </c>
      <c r="Z69" s="123">
        <v>9861</v>
      </c>
      <c r="AA69" s="123">
        <v>1008</v>
      </c>
      <c r="AB69" s="120">
        <v>296</v>
      </c>
      <c r="AC69" s="120">
        <v>194</v>
      </c>
      <c r="AD69" s="120">
        <v>83</v>
      </c>
      <c r="AE69" s="120">
        <v>32</v>
      </c>
      <c r="AF69" s="120">
        <v>11</v>
      </c>
      <c r="AG69" s="120">
        <v>8</v>
      </c>
      <c r="AH69" s="120">
        <v>9</v>
      </c>
      <c r="AI69" s="120">
        <f t="shared" ref="AI69:AI103" si="16">+SUM(AE69:AH69)</f>
        <v>60</v>
      </c>
      <c r="AJ69" s="123">
        <f t="shared" ref="AJ69:AJ103" si="17">SUM(Z69:AH69)</f>
        <v>11502</v>
      </c>
      <c r="AK69" s="427">
        <f t="shared" si="12"/>
        <v>0.85732916014606153</v>
      </c>
      <c r="AL69" s="427">
        <f t="shared" si="12"/>
        <v>8.7636932707355245E-2</v>
      </c>
      <c r="AM69" s="427">
        <f t="shared" si="12"/>
        <v>2.5734654842636064E-2</v>
      </c>
      <c r="AN69" s="427">
        <f t="shared" si="11"/>
        <v>1.6866631890106069E-2</v>
      </c>
      <c r="AO69" s="427">
        <f t="shared" si="11"/>
        <v>7.216136324117545E-3</v>
      </c>
      <c r="AP69" s="427">
        <f t="shared" si="11"/>
        <v>2.7821248478525473E-3</v>
      </c>
      <c r="AQ69" s="427">
        <f t="shared" si="11"/>
        <v>9.5635541644931317E-4</v>
      </c>
      <c r="AR69" s="427">
        <f t="shared" si="11"/>
        <v>6.9553121196313681E-4</v>
      </c>
      <c r="AS69" s="427">
        <f t="shared" si="11"/>
        <v>7.8247261345852897E-4</v>
      </c>
      <c r="AT69" s="427">
        <f t="shared" si="14"/>
        <v>2.7953783078643311E-3</v>
      </c>
    </row>
    <row r="70" spans="1:46">
      <c r="A70" s="120">
        <v>67</v>
      </c>
      <c r="C70" s="123">
        <v>14504</v>
      </c>
      <c r="D70" s="123">
        <v>3296</v>
      </c>
      <c r="E70" s="123">
        <v>1424</v>
      </c>
      <c r="F70" s="123">
        <v>1181</v>
      </c>
      <c r="G70" s="120">
        <v>721</v>
      </c>
      <c r="H70" s="120">
        <v>182</v>
      </c>
      <c r="I70" s="120">
        <v>73</v>
      </c>
      <c r="J70" s="120">
        <v>28</v>
      </c>
      <c r="K70" s="120">
        <v>55</v>
      </c>
      <c r="L70" s="120">
        <f t="shared" si="15"/>
        <v>338</v>
      </c>
      <c r="M70" s="123">
        <f t="shared" si="13"/>
        <v>21464</v>
      </c>
      <c r="N70" s="427">
        <f t="shared" si="10"/>
        <v>0.67573611628773755</v>
      </c>
      <c r="O70" s="427">
        <f t="shared" si="10"/>
        <v>0.15355944837868057</v>
      </c>
      <c r="P70" s="427">
        <f t="shared" si="10"/>
        <v>6.6343645173313454E-2</v>
      </c>
      <c r="Q70" s="427">
        <f t="shared" si="10"/>
        <v>5.5022363026462913E-2</v>
      </c>
      <c r="R70" s="427">
        <f t="shared" si="10"/>
        <v>3.3591129332836374E-2</v>
      </c>
      <c r="S70" s="427">
        <f t="shared" si="9"/>
        <v>8.479314200521804E-3</v>
      </c>
      <c r="T70" s="427">
        <f t="shared" si="9"/>
        <v>3.4010436079016026E-3</v>
      </c>
      <c r="U70" s="427">
        <f t="shared" si="9"/>
        <v>1.3045098770033544E-3</v>
      </c>
      <c r="V70" s="427">
        <f t="shared" si="9"/>
        <v>2.5624301155423032E-3</v>
      </c>
      <c r="W70" s="427">
        <f t="shared" si="9"/>
        <v>1.5747297800969066E-2</v>
      </c>
      <c r="Y70" s="120">
        <v>67</v>
      </c>
      <c r="Z70" s="123">
        <v>9805</v>
      </c>
      <c r="AA70" s="123">
        <v>1003</v>
      </c>
      <c r="AB70" s="120">
        <v>333</v>
      </c>
      <c r="AC70" s="120">
        <v>222</v>
      </c>
      <c r="AD70" s="120">
        <v>104</v>
      </c>
      <c r="AE70" s="120">
        <v>13</v>
      </c>
      <c r="AF70" s="120">
        <v>8</v>
      </c>
      <c r="AG70" s="120">
        <v>4</v>
      </c>
      <c r="AH70" s="120">
        <v>7</v>
      </c>
      <c r="AI70" s="120">
        <f t="shared" si="16"/>
        <v>32</v>
      </c>
      <c r="AJ70" s="123">
        <f t="shared" si="17"/>
        <v>11499</v>
      </c>
      <c r="AK70" s="427">
        <f t="shared" si="12"/>
        <v>0.85268284198625965</v>
      </c>
      <c r="AL70" s="427">
        <f t="shared" si="12"/>
        <v>8.7224976084876948E-2</v>
      </c>
      <c r="AM70" s="427">
        <f t="shared" si="12"/>
        <v>2.8959039916514478E-2</v>
      </c>
      <c r="AN70" s="427">
        <f t="shared" si="11"/>
        <v>1.9306026611009653E-2</v>
      </c>
      <c r="AO70" s="427">
        <f t="shared" si="11"/>
        <v>9.0442647186711883E-3</v>
      </c>
      <c r="AP70" s="427">
        <f t="shared" si="11"/>
        <v>1.1305330898338985E-3</v>
      </c>
      <c r="AQ70" s="427">
        <f t="shared" si="11"/>
        <v>6.9571267066701457E-4</v>
      </c>
      <c r="AR70" s="427">
        <f t="shared" si="11"/>
        <v>3.4785633533350728E-4</v>
      </c>
      <c r="AS70" s="427">
        <f t="shared" si="11"/>
        <v>6.0874858683363767E-4</v>
      </c>
      <c r="AT70" s="427">
        <f t="shared" si="14"/>
        <v>1.4908684308609765E-3</v>
      </c>
    </row>
    <row r="71" spans="1:46">
      <c r="A71" s="120">
        <v>68</v>
      </c>
      <c r="C71" s="123">
        <v>14413</v>
      </c>
      <c r="D71" s="123">
        <v>3343</v>
      </c>
      <c r="E71" s="123">
        <v>1416</v>
      </c>
      <c r="F71" s="123">
        <v>1246</v>
      </c>
      <c r="G71" s="120">
        <v>748</v>
      </c>
      <c r="H71" s="120">
        <v>160</v>
      </c>
      <c r="I71" s="120">
        <v>67</v>
      </c>
      <c r="J71" s="120">
        <v>35</v>
      </c>
      <c r="K71" s="120">
        <v>37</v>
      </c>
      <c r="L71" s="120">
        <f t="shared" si="15"/>
        <v>299</v>
      </c>
      <c r="M71" s="123">
        <f t="shared" si="13"/>
        <v>21465</v>
      </c>
      <c r="N71" s="427">
        <f t="shared" si="10"/>
        <v>0.67146517586769161</v>
      </c>
      <c r="O71" s="427">
        <f t="shared" si="10"/>
        <v>0.15574190542744001</v>
      </c>
      <c r="P71" s="427">
        <f t="shared" si="10"/>
        <v>6.5967854647099936E-2</v>
      </c>
      <c r="Q71" s="427">
        <f t="shared" si="10"/>
        <v>5.804798509201025E-2</v>
      </c>
      <c r="R71" s="427">
        <f t="shared" si="10"/>
        <v>3.4847426042394596E-2</v>
      </c>
      <c r="S71" s="427">
        <f t="shared" si="9"/>
        <v>7.4539948753785234E-3</v>
      </c>
      <c r="T71" s="427">
        <f t="shared" si="9"/>
        <v>3.1213603540647568E-3</v>
      </c>
      <c r="U71" s="427">
        <f t="shared" si="9"/>
        <v>1.6305613789890519E-3</v>
      </c>
      <c r="V71" s="427">
        <f t="shared" si="9"/>
        <v>1.7237363149312835E-3</v>
      </c>
      <c r="W71" s="427">
        <f t="shared" si="9"/>
        <v>1.3929652923363615E-2</v>
      </c>
      <c r="Y71" s="120">
        <v>68</v>
      </c>
      <c r="Z71" s="123">
        <v>9701</v>
      </c>
      <c r="AA71" s="123">
        <v>1025</v>
      </c>
      <c r="AB71" s="120">
        <v>336</v>
      </c>
      <c r="AC71" s="120">
        <v>270</v>
      </c>
      <c r="AD71" s="120">
        <v>123</v>
      </c>
      <c r="AE71" s="120">
        <v>25</v>
      </c>
      <c r="AF71" s="120">
        <v>11</v>
      </c>
      <c r="AG71" s="120">
        <v>2</v>
      </c>
      <c r="AH71" s="120">
        <v>8</v>
      </c>
      <c r="AI71" s="120">
        <f t="shared" si="16"/>
        <v>46</v>
      </c>
      <c r="AJ71" s="123">
        <f t="shared" si="17"/>
        <v>11501</v>
      </c>
      <c r="AK71" s="427">
        <f t="shared" si="12"/>
        <v>0.84349187027215022</v>
      </c>
      <c r="AL71" s="427">
        <f t="shared" si="12"/>
        <v>8.9122684983914444E-2</v>
      </c>
      <c r="AM71" s="427">
        <f t="shared" si="12"/>
        <v>2.9214850882531954E-2</v>
      </c>
      <c r="AN71" s="427">
        <f t="shared" si="11"/>
        <v>2.3476219459177463E-2</v>
      </c>
      <c r="AO71" s="427">
        <f t="shared" si="11"/>
        <v>1.0694722198069733E-2</v>
      </c>
      <c r="AP71" s="427">
        <f t="shared" si="11"/>
        <v>2.1737240239979132E-3</v>
      </c>
      <c r="AQ71" s="427">
        <f t="shared" si="11"/>
        <v>9.5643857055908185E-4</v>
      </c>
      <c r="AR71" s="427">
        <f t="shared" si="11"/>
        <v>1.7389792191983307E-4</v>
      </c>
      <c r="AS71" s="427">
        <f t="shared" si="11"/>
        <v>6.9559168767933228E-4</v>
      </c>
      <c r="AT71" s="427">
        <f t="shared" si="14"/>
        <v>2.1430235266713255E-3</v>
      </c>
    </row>
    <row r="72" spans="1:46">
      <c r="A72" s="120">
        <v>69</v>
      </c>
      <c r="C72" s="123">
        <v>14521</v>
      </c>
      <c r="D72" s="123">
        <v>3313</v>
      </c>
      <c r="E72" s="123">
        <v>1362</v>
      </c>
      <c r="F72" s="123">
        <v>1230</v>
      </c>
      <c r="G72" s="120">
        <v>724</v>
      </c>
      <c r="H72" s="120">
        <v>168</v>
      </c>
      <c r="I72" s="120">
        <v>75</v>
      </c>
      <c r="J72" s="120">
        <v>30</v>
      </c>
      <c r="K72" s="120">
        <v>39</v>
      </c>
      <c r="L72" s="120">
        <f t="shared" si="15"/>
        <v>312</v>
      </c>
      <c r="M72" s="123">
        <f t="shared" si="13"/>
        <v>21462</v>
      </c>
      <c r="N72" s="427">
        <f t="shared" si="10"/>
        <v>0.67659118441897304</v>
      </c>
      <c r="O72" s="427">
        <f t="shared" si="10"/>
        <v>0.15436585593141366</v>
      </c>
      <c r="P72" s="427">
        <f t="shared" si="10"/>
        <v>6.3461000838691647E-2</v>
      </c>
      <c r="Q72" s="427">
        <f t="shared" si="10"/>
        <v>5.7310595471065137E-2</v>
      </c>
      <c r="R72" s="427">
        <f t="shared" si="10"/>
        <v>3.3734041561830214E-2</v>
      </c>
      <c r="S72" s="427">
        <f t="shared" si="9"/>
        <v>7.8277886497064575E-3</v>
      </c>
      <c r="T72" s="427">
        <f t="shared" si="9"/>
        <v>3.4945485043332402E-3</v>
      </c>
      <c r="U72" s="427">
        <f t="shared" si="9"/>
        <v>1.3978194017332962E-3</v>
      </c>
      <c r="V72" s="427">
        <f t="shared" si="9"/>
        <v>1.8171652222532849E-3</v>
      </c>
      <c r="W72" s="427">
        <f t="shared" si="9"/>
        <v>1.4537321778026279E-2</v>
      </c>
      <c r="Y72" s="120">
        <v>69</v>
      </c>
      <c r="Z72" s="123">
        <v>9779</v>
      </c>
      <c r="AA72" s="120">
        <v>992</v>
      </c>
      <c r="AB72" s="120">
        <v>364</v>
      </c>
      <c r="AC72" s="120">
        <v>209</v>
      </c>
      <c r="AD72" s="120">
        <v>113</v>
      </c>
      <c r="AE72" s="120">
        <v>22</v>
      </c>
      <c r="AF72" s="120">
        <v>13</v>
      </c>
      <c r="AG72" s="120">
        <v>5</v>
      </c>
      <c r="AH72" s="120">
        <v>3</v>
      </c>
      <c r="AI72" s="120">
        <f t="shared" si="16"/>
        <v>43</v>
      </c>
      <c r="AJ72" s="123">
        <f t="shared" si="17"/>
        <v>11500</v>
      </c>
      <c r="AK72" s="427">
        <f t="shared" si="12"/>
        <v>0.85034782608695647</v>
      </c>
      <c r="AL72" s="427">
        <f t="shared" si="12"/>
        <v>8.6260869565217391E-2</v>
      </c>
      <c r="AM72" s="427">
        <f t="shared" si="12"/>
        <v>3.165217391304348E-2</v>
      </c>
      <c r="AN72" s="427">
        <f t="shared" si="11"/>
        <v>1.8173913043478263E-2</v>
      </c>
      <c r="AO72" s="427">
        <f t="shared" si="11"/>
        <v>9.8260869565217398E-3</v>
      </c>
      <c r="AP72" s="427">
        <f t="shared" si="11"/>
        <v>1.9130434782608696E-3</v>
      </c>
      <c r="AQ72" s="427">
        <f t="shared" si="11"/>
        <v>1.1304347826086956E-3</v>
      </c>
      <c r="AR72" s="427">
        <f t="shared" si="11"/>
        <v>4.3478260869565219E-4</v>
      </c>
      <c r="AS72" s="427">
        <f t="shared" si="11"/>
        <v>2.6086956521739128E-4</v>
      </c>
      <c r="AT72" s="427">
        <f t="shared" si="14"/>
        <v>2.0035411424843912E-3</v>
      </c>
    </row>
    <row r="73" spans="1:46">
      <c r="A73" s="120">
        <v>70</v>
      </c>
      <c r="B73" s="120">
        <v>70</v>
      </c>
      <c r="C73" s="123">
        <v>14459</v>
      </c>
      <c r="D73" s="123">
        <v>3299</v>
      </c>
      <c r="E73" s="123">
        <v>1444</v>
      </c>
      <c r="F73" s="123">
        <v>1285</v>
      </c>
      <c r="G73" s="120">
        <v>706</v>
      </c>
      <c r="H73" s="120">
        <v>141</v>
      </c>
      <c r="I73" s="120">
        <v>64</v>
      </c>
      <c r="J73" s="120">
        <v>24</v>
      </c>
      <c r="K73" s="120">
        <v>44</v>
      </c>
      <c r="L73" s="120">
        <f t="shared" si="15"/>
        <v>273</v>
      </c>
      <c r="M73" s="123">
        <f t="shared" si="13"/>
        <v>21466</v>
      </c>
      <c r="N73" s="427">
        <f t="shared" si="10"/>
        <v>0.67357681915587442</v>
      </c>
      <c r="O73" s="427">
        <f t="shared" si="10"/>
        <v>0.15368489704649213</v>
      </c>
      <c r="P73" s="427">
        <f t="shared" si="10"/>
        <v>6.7269169849995342E-2</v>
      </c>
      <c r="Q73" s="427">
        <f t="shared" si="10"/>
        <v>5.9862107518867044E-2</v>
      </c>
      <c r="R73" s="427">
        <f t="shared" si="10"/>
        <v>3.2889220162116838E-2</v>
      </c>
      <c r="S73" s="427">
        <f t="shared" si="9"/>
        <v>6.5685269728873565E-3</v>
      </c>
      <c r="T73" s="427">
        <f t="shared" si="9"/>
        <v>2.9814590515233391E-3</v>
      </c>
      <c r="U73" s="427">
        <f t="shared" si="9"/>
        <v>1.1180471443212523E-3</v>
      </c>
      <c r="V73" s="427">
        <f t="shared" si="9"/>
        <v>2.0497530979222958E-3</v>
      </c>
      <c r="W73" s="427">
        <f t="shared" si="9"/>
        <v>1.2717786266654244E-2</v>
      </c>
      <c r="Y73" s="120">
        <v>70</v>
      </c>
      <c r="Z73" s="123">
        <v>9662</v>
      </c>
      <c r="AA73" s="123">
        <v>1089</v>
      </c>
      <c r="AB73" s="120">
        <v>366</v>
      </c>
      <c r="AC73" s="120">
        <v>220</v>
      </c>
      <c r="AD73" s="120">
        <v>122</v>
      </c>
      <c r="AE73" s="120">
        <v>27</v>
      </c>
      <c r="AF73" s="120">
        <v>10</v>
      </c>
      <c r="AG73" s="120">
        <v>3</v>
      </c>
      <c r="AH73" s="120">
        <v>2</v>
      </c>
      <c r="AI73" s="120">
        <f t="shared" si="16"/>
        <v>42</v>
      </c>
      <c r="AJ73" s="123">
        <f t="shared" si="17"/>
        <v>11501</v>
      </c>
      <c r="AK73" s="427">
        <f t="shared" si="12"/>
        <v>0.84010086079471347</v>
      </c>
      <c r="AL73" s="427">
        <f t="shared" si="12"/>
        <v>9.4687418485349104E-2</v>
      </c>
      <c r="AM73" s="427">
        <f t="shared" si="12"/>
        <v>3.1823319711329449E-2</v>
      </c>
      <c r="AN73" s="427">
        <f t="shared" si="11"/>
        <v>1.9128771411181637E-2</v>
      </c>
      <c r="AO73" s="427">
        <f t="shared" si="11"/>
        <v>1.0607773237109817E-2</v>
      </c>
      <c r="AP73" s="427">
        <f t="shared" si="11"/>
        <v>2.3476219459177463E-3</v>
      </c>
      <c r="AQ73" s="427">
        <f t="shared" si="11"/>
        <v>8.6948960959916529E-4</v>
      </c>
      <c r="AR73" s="427">
        <f t="shared" si="11"/>
        <v>2.6084688287974958E-4</v>
      </c>
      <c r="AS73" s="427">
        <f t="shared" si="11"/>
        <v>1.7389792191983307E-4</v>
      </c>
      <c r="AT73" s="427">
        <f t="shared" si="14"/>
        <v>1.9565825025621912E-3</v>
      </c>
    </row>
    <row r="74" spans="1:46">
      <c r="A74" s="120">
        <v>71</v>
      </c>
      <c r="C74" s="123">
        <v>14603</v>
      </c>
      <c r="D74" s="123">
        <v>3228</v>
      </c>
      <c r="E74" s="123">
        <v>1447</v>
      </c>
      <c r="F74" s="123">
        <v>1164</v>
      </c>
      <c r="G74" s="120">
        <v>709</v>
      </c>
      <c r="H74" s="120">
        <v>162</v>
      </c>
      <c r="I74" s="120">
        <v>63</v>
      </c>
      <c r="J74" s="120">
        <v>34</v>
      </c>
      <c r="K74" s="120">
        <v>53</v>
      </c>
      <c r="L74" s="120">
        <f t="shared" si="15"/>
        <v>312</v>
      </c>
      <c r="M74" s="123">
        <f t="shared" si="13"/>
        <v>21463</v>
      </c>
      <c r="N74" s="427">
        <f t="shared" si="10"/>
        <v>0.68038018916274523</v>
      </c>
      <c r="O74" s="427">
        <f t="shared" si="10"/>
        <v>0.15039835996831757</v>
      </c>
      <c r="P74" s="427">
        <f t="shared" si="10"/>
        <v>6.7418347854447183E-2</v>
      </c>
      <c r="Q74" s="427">
        <f t="shared" si="10"/>
        <v>5.4232865862181429E-2</v>
      </c>
      <c r="R74" s="427">
        <f t="shared" si="10"/>
        <v>3.3033592694404326E-2</v>
      </c>
      <c r="S74" s="427">
        <f t="shared" si="9"/>
        <v>7.547873083911848E-3</v>
      </c>
      <c r="T74" s="427">
        <f t="shared" si="9"/>
        <v>2.9352839770768299E-3</v>
      </c>
      <c r="U74" s="427">
        <f t="shared" si="9"/>
        <v>1.5841215114382893E-3</v>
      </c>
      <c r="V74" s="427">
        <f t="shared" si="9"/>
        <v>2.4693658854773332E-3</v>
      </c>
      <c r="W74" s="427">
        <f t="shared" si="9"/>
        <v>1.4536644457904301E-2</v>
      </c>
      <c r="Y74" s="120">
        <v>71</v>
      </c>
      <c r="Z74" s="123">
        <v>9749</v>
      </c>
      <c r="AA74" s="123">
        <v>1034</v>
      </c>
      <c r="AB74" s="120">
        <v>331</v>
      </c>
      <c r="AC74" s="120">
        <v>211</v>
      </c>
      <c r="AD74" s="120">
        <v>135</v>
      </c>
      <c r="AE74" s="120">
        <v>24</v>
      </c>
      <c r="AF74" s="120">
        <v>8</v>
      </c>
      <c r="AG74" s="120">
        <v>2</v>
      </c>
      <c r="AH74" s="120">
        <v>5</v>
      </c>
      <c r="AI74" s="120">
        <f t="shared" si="16"/>
        <v>39</v>
      </c>
      <c r="AJ74" s="123">
        <f t="shared" si="17"/>
        <v>11499</v>
      </c>
      <c r="AK74" s="427">
        <f t="shared" si="12"/>
        <v>0.84781285329159062</v>
      </c>
      <c r="AL74" s="427">
        <f t="shared" si="12"/>
        <v>8.9920862683711633E-2</v>
      </c>
      <c r="AM74" s="427">
        <f t="shared" si="12"/>
        <v>2.8785111748847726E-2</v>
      </c>
      <c r="AN74" s="427">
        <f t="shared" si="11"/>
        <v>1.8349421688842509E-2</v>
      </c>
      <c r="AO74" s="427">
        <f t="shared" si="11"/>
        <v>1.174015131750587E-2</v>
      </c>
      <c r="AP74" s="427">
        <f t="shared" si="11"/>
        <v>2.0871380120010435E-3</v>
      </c>
      <c r="AQ74" s="427">
        <f t="shared" si="11"/>
        <v>6.9571267066701457E-4</v>
      </c>
      <c r="AR74" s="427">
        <f t="shared" si="11"/>
        <v>1.7392816766675364E-4</v>
      </c>
      <c r="AS74" s="427">
        <f t="shared" si="11"/>
        <v>4.3482041916688408E-4</v>
      </c>
      <c r="AT74" s="427">
        <f t="shared" si="14"/>
        <v>1.8170805572380376E-3</v>
      </c>
    </row>
    <row r="75" spans="1:46">
      <c r="A75" s="120">
        <v>72</v>
      </c>
      <c r="C75" s="123">
        <v>14199</v>
      </c>
      <c r="D75" s="123">
        <v>3378</v>
      </c>
      <c r="E75" s="123">
        <v>1500</v>
      </c>
      <c r="F75" s="123">
        <v>1240</v>
      </c>
      <c r="G75" s="120">
        <v>820</v>
      </c>
      <c r="H75" s="120">
        <v>189</v>
      </c>
      <c r="I75" s="120">
        <v>62</v>
      </c>
      <c r="J75" s="120">
        <v>25</v>
      </c>
      <c r="K75" s="120">
        <v>53</v>
      </c>
      <c r="L75" s="120">
        <f t="shared" si="15"/>
        <v>329</v>
      </c>
      <c r="M75" s="123">
        <f t="shared" si="13"/>
        <v>21466</v>
      </c>
      <c r="N75" s="427">
        <f t="shared" si="10"/>
        <v>0.66146464175906083</v>
      </c>
      <c r="O75" s="427">
        <f t="shared" si="10"/>
        <v>0.15736513556321624</v>
      </c>
      <c r="P75" s="427">
        <f t="shared" si="10"/>
        <v>6.9877946520078268E-2</v>
      </c>
      <c r="Q75" s="427">
        <f t="shared" si="10"/>
        <v>5.7765769123264699E-2</v>
      </c>
      <c r="R75" s="427">
        <f t="shared" si="10"/>
        <v>3.8199944097642782E-2</v>
      </c>
      <c r="S75" s="427">
        <f t="shared" si="9"/>
        <v>8.8046212615298606E-3</v>
      </c>
      <c r="T75" s="427">
        <f t="shared" si="9"/>
        <v>2.8882884561632349E-3</v>
      </c>
      <c r="U75" s="427">
        <f t="shared" si="9"/>
        <v>1.1646324420013043E-3</v>
      </c>
      <c r="V75" s="427">
        <f t="shared" si="9"/>
        <v>2.4690207770427654E-3</v>
      </c>
      <c r="W75" s="427">
        <f t="shared" si="9"/>
        <v>1.5326562936737165E-2</v>
      </c>
      <c r="Y75" s="120">
        <v>72</v>
      </c>
      <c r="Z75" s="123">
        <v>9714</v>
      </c>
      <c r="AA75" s="123">
        <v>1062</v>
      </c>
      <c r="AB75" s="120">
        <v>319</v>
      </c>
      <c r="AC75" s="120">
        <v>234</v>
      </c>
      <c r="AD75" s="120">
        <v>140</v>
      </c>
      <c r="AE75" s="120">
        <v>14</v>
      </c>
      <c r="AF75" s="120">
        <v>11</v>
      </c>
      <c r="AG75" s="120">
        <v>4</v>
      </c>
      <c r="AH75" s="120">
        <v>4</v>
      </c>
      <c r="AI75" s="120">
        <f t="shared" si="16"/>
        <v>33</v>
      </c>
      <c r="AJ75" s="123">
        <f t="shared" si="17"/>
        <v>11502</v>
      </c>
      <c r="AK75" s="427">
        <f t="shared" si="12"/>
        <v>0.84454877412623897</v>
      </c>
      <c r="AL75" s="427">
        <f t="shared" si="12"/>
        <v>9.2331768388106417E-2</v>
      </c>
      <c r="AM75" s="427">
        <f t="shared" si="12"/>
        <v>2.7734307077030083E-2</v>
      </c>
      <c r="AN75" s="427">
        <f t="shared" si="11"/>
        <v>2.0344287949921751E-2</v>
      </c>
      <c r="AO75" s="427">
        <f t="shared" si="11"/>
        <v>1.2171796209354895E-2</v>
      </c>
      <c r="AP75" s="427">
        <f t="shared" si="11"/>
        <v>1.2171796209354895E-3</v>
      </c>
      <c r="AQ75" s="427">
        <f t="shared" si="11"/>
        <v>9.5635541644931317E-4</v>
      </c>
      <c r="AR75" s="427">
        <f t="shared" si="11"/>
        <v>3.4776560598156841E-4</v>
      </c>
      <c r="AS75" s="427">
        <f t="shared" si="11"/>
        <v>3.4776560598156841E-4</v>
      </c>
      <c r="AT75" s="427">
        <f t="shared" si="14"/>
        <v>1.5373148234417218E-3</v>
      </c>
    </row>
    <row r="76" spans="1:46">
      <c r="A76" s="120">
        <v>73</v>
      </c>
      <c r="C76" s="123">
        <v>14147</v>
      </c>
      <c r="D76" s="123">
        <v>3378</v>
      </c>
      <c r="E76" s="123">
        <v>1516</v>
      </c>
      <c r="F76" s="123">
        <v>1275</v>
      </c>
      <c r="G76" s="120">
        <v>808</v>
      </c>
      <c r="H76" s="120">
        <v>170</v>
      </c>
      <c r="I76" s="120">
        <v>73</v>
      </c>
      <c r="J76" s="120">
        <v>46</v>
      </c>
      <c r="K76" s="120">
        <v>52</v>
      </c>
      <c r="L76" s="120">
        <f t="shared" si="15"/>
        <v>341</v>
      </c>
      <c r="M76" s="123">
        <f t="shared" si="13"/>
        <v>21465</v>
      </c>
      <c r="N76" s="427">
        <f t="shared" si="10"/>
        <v>0.65907290938737484</v>
      </c>
      <c r="O76" s="427">
        <f t="shared" si="10"/>
        <v>0.15737246680642908</v>
      </c>
      <c r="P76" s="427">
        <f t="shared" si="10"/>
        <v>7.0626601444211512E-2</v>
      </c>
      <c r="Q76" s="427">
        <f t="shared" si="10"/>
        <v>5.9399021663172603E-2</v>
      </c>
      <c r="R76" s="427">
        <f t="shared" si="10"/>
        <v>3.7642674120661544E-2</v>
      </c>
      <c r="S76" s="427">
        <f t="shared" si="9"/>
        <v>7.9198695550896803E-3</v>
      </c>
      <c r="T76" s="427">
        <f t="shared" si="9"/>
        <v>3.4008851618914514E-3</v>
      </c>
      <c r="U76" s="427">
        <f t="shared" si="9"/>
        <v>2.1430235266713255E-3</v>
      </c>
      <c r="V76" s="427">
        <f t="shared" si="9"/>
        <v>2.4225483344980201E-3</v>
      </c>
      <c r="W76" s="427">
        <f t="shared" si="9"/>
        <v>1.5886326578150478E-2</v>
      </c>
      <c r="Y76" s="120">
        <v>73</v>
      </c>
      <c r="Z76" s="123">
        <v>9712</v>
      </c>
      <c r="AA76" s="123">
        <v>1058</v>
      </c>
      <c r="AB76" s="120">
        <v>306</v>
      </c>
      <c r="AC76" s="120">
        <v>227</v>
      </c>
      <c r="AD76" s="120">
        <v>142</v>
      </c>
      <c r="AE76" s="120">
        <v>28</v>
      </c>
      <c r="AF76" s="120">
        <v>12</v>
      </c>
      <c r="AG76" s="120">
        <v>8</v>
      </c>
      <c r="AH76" s="120">
        <v>7</v>
      </c>
      <c r="AI76" s="120">
        <f t="shared" si="16"/>
        <v>55</v>
      </c>
      <c r="AJ76" s="123">
        <f t="shared" si="17"/>
        <v>11500</v>
      </c>
      <c r="AK76" s="427">
        <f t="shared" si="12"/>
        <v>0.84452173913043482</v>
      </c>
      <c r="AL76" s="427">
        <f t="shared" si="12"/>
        <v>9.1999999999999998E-2</v>
      </c>
      <c r="AM76" s="427">
        <f t="shared" si="12"/>
        <v>2.6608695652173914E-2</v>
      </c>
      <c r="AN76" s="427">
        <f t="shared" si="11"/>
        <v>1.973913043478261E-2</v>
      </c>
      <c r="AO76" s="427">
        <f t="shared" si="11"/>
        <v>1.2347826086956521E-2</v>
      </c>
      <c r="AP76" s="427">
        <f t="shared" si="11"/>
        <v>2.434782608695652E-3</v>
      </c>
      <c r="AQ76" s="427">
        <f t="shared" si="11"/>
        <v>1.0434782608695651E-3</v>
      </c>
      <c r="AR76" s="427">
        <f t="shared" si="11"/>
        <v>6.9565217391304353E-4</v>
      </c>
      <c r="AS76" s="427">
        <f t="shared" si="11"/>
        <v>6.0869565217391299E-4</v>
      </c>
      <c r="AT76" s="427">
        <f t="shared" si="14"/>
        <v>2.5623107384113671E-3</v>
      </c>
    </row>
    <row r="77" spans="1:46">
      <c r="A77" s="120">
        <v>74</v>
      </c>
      <c r="C77" s="123">
        <v>14000</v>
      </c>
      <c r="D77" s="123">
        <v>3276</v>
      </c>
      <c r="E77" s="123">
        <v>1536</v>
      </c>
      <c r="F77" s="123">
        <v>1397</v>
      </c>
      <c r="G77" s="120">
        <v>868</v>
      </c>
      <c r="H77" s="120">
        <v>209</v>
      </c>
      <c r="I77" s="120">
        <v>90</v>
      </c>
      <c r="J77" s="120">
        <v>31</v>
      </c>
      <c r="K77" s="120">
        <v>54</v>
      </c>
      <c r="L77" s="120">
        <f t="shared" si="15"/>
        <v>384</v>
      </c>
      <c r="M77" s="123">
        <f t="shared" si="13"/>
        <v>21461</v>
      </c>
      <c r="N77" s="427">
        <f t="shared" si="10"/>
        <v>0.65234611621080096</v>
      </c>
      <c r="O77" s="427">
        <f t="shared" si="10"/>
        <v>0.15264899119332742</v>
      </c>
      <c r="P77" s="427">
        <f t="shared" si="10"/>
        <v>7.1571688178556456E-2</v>
      </c>
      <c r="Q77" s="427">
        <f t="shared" si="10"/>
        <v>6.5094823167606355E-2</v>
      </c>
      <c r="R77" s="427">
        <f t="shared" si="10"/>
        <v>4.0445459205069659E-2</v>
      </c>
      <c r="S77" s="427">
        <f t="shared" si="10"/>
        <v>9.7385955920041012E-3</v>
      </c>
      <c r="T77" s="427">
        <f t="shared" si="10"/>
        <v>4.1936536042122925E-3</v>
      </c>
      <c r="U77" s="427">
        <f t="shared" si="10"/>
        <v>1.444480685895345E-3</v>
      </c>
      <c r="V77" s="427">
        <f t="shared" si="10"/>
        <v>2.5161921625273752E-3</v>
      </c>
      <c r="W77" s="427">
        <f t="shared" si="10"/>
        <v>1.7892922044639114E-2</v>
      </c>
      <c r="Y77" s="120">
        <v>74</v>
      </c>
      <c r="Z77" s="123">
        <v>9628</v>
      </c>
      <c r="AA77" s="123">
        <v>1084</v>
      </c>
      <c r="AB77" s="120">
        <v>340</v>
      </c>
      <c r="AC77" s="120">
        <v>267</v>
      </c>
      <c r="AD77" s="120">
        <v>133</v>
      </c>
      <c r="AE77" s="120">
        <v>28</v>
      </c>
      <c r="AF77" s="120">
        <v>5</v>
      </c>
      <c r="AG77" s="120">
        <v>5</v>
      </c>
      <c r="AH77" s="120">
        <v>9</v>
      </c>
      <c r="AI77" s="120">
        <f t="shared" si="16"/>
        <v>47</v>
      </c>
      <c r="AJ77" s="123">
        <f t="shared" si="17"/>
        <v>11499</v>
      </c>
      <c r="AK77" s="427">
        <f t="shared" si="12"/>
        <v>0.83729019914775193</v>
      </c>
      <c r="AL77" s="427">
        <f t="shared" si="12"/>
        <v>9.4269066875380461E-2</v>
      </c>
      <c r="AM77" s="427">
        <f t="shared" si="12"/>
        <v>2.9567788503348118E-2</v>
      </c>
      <c r="AN77" s="427">
        <f t="shared" si="11"/>
        <v>2.3219410383511611E-2</v>
      </c>
      <c r="AO77" s="427">
        <f t="shared" si="11"/>
        <v>1.1566223149839117E-2</v>
      </c>
      <c r="AP77" s="427">
        <f t="shared" si="11"/>
        <v>2.4349943473345507E-3</v>
      </c>
      <c r="AQ77" s="427">
        <f t="shared" si="11"/>
        <v>4.3482041916688408E-4</v>
      </c>
      <c r="AR77" s="427">
        <f t="shared" si="11"/>
        <v>4.3482041916688408E-4</v>
      </c>
      <c r="AS77" s="427">
        <f t="shared" si="11"/>
        <v>7.8267675450039136E-4</v>
      </c>
      <c r="AT77" s="427">
        <f t="shared" si="14"/>
        <v>2.1900191044219746E-3</v>
      </c>
    </row>
    <row r="78" spans="1:46">
      <c r="A78" s="120">
        <v>75</v>
      </c>
      <c r="C78" s="123">
        <v>14031</v>
      </c>
      <c r="D78" s="123">
        <v>3354</v>
      </c>
      <c r="E78" s="123">
        <v>1513</v>
      </c>
      <c r="F78" s="123">
        <v>1348</v>
      </c>
      <c r="G78" s="120">
        <v>832</v>
      </c>
      <c r="H78" s="120">
        <v>204</v>
      </c>
      <c r="I78" s="120">
        <v>92</v>
      </c>
      <c r="J78" s="120">
        <v>35</v>
      </c>
      <c r="K78" s="120">
        <v>56</v>
      </c>
      <c r="L78" s="120">
        <f t="shared" si="15"/>
        <v>387</v>
      </c>
      <c r="M78" s="123">
        <f t="shared" si="13"/>
        <v>21465</v>
      </c>
      <c r="N78" s="427">
        <f t="shared" ref="N78:W103" si="18">C78/$M78</f>
        <v>0.65366876310272537</v>
      </c>
      <c r="O78" s="427">
        <f t="shared" si="18"/>
        <v>0.15625436757512229</v>
      </c>
      <c r="P78" s="427">
        <f t="shared" si="18"/>
        <v>7.0486839040298163E-2</v>
      </c>
      <c r="Q78" s="427">
        <f t="shared" si="18"/>
        <v>6.2799906825064061E-2</v>
      </c>
      <c r="R78" s="427">
        <f t="shared" si="18"/>
        <v>3.8760773351968321E-2</v>
      </c>
      <c r="S78" s="427">
        <f t="shared" si="18"/>
        <v>9.5038434661076174E-3</v>
      </c>
      <c r="T78" s="427">
        <f t="shared" si="18"/>
        <v>4.2860470533426509E-3</v>
      </c>
      <c r="U78" s="427">
        <f t="shared" si="18"/>
        <v>1.6305613789890519E-3</v>
      </c>
      <c r="V78" s="427">
        <f t="shared" si="18"/>
        <v>2.6088982063824833E-3</v>
      </c>
      <c r="W78" s="427">
        <f t="shared" si="18"/>
        <v>1.8029350104821804E-2</v>
      </c>
      <c r="Y78" s="120">
        <v>75</v>
      </c>
      <c r="Z78" s="123">
        <v>9636</v>
      </c>
      <c r="AA78" s="123">
        <v>1019</v>
      </c>
      <c r="AB78" s="120">
        <v>372</v>
      </c>
      <c r="AC78" s="120">
        <v>286</v>
      </c>
      <c r="AD78" s="120">
        <v>129</v>
      </c>
      <c r="AE78" s="120">
        <v>31</v>
      </c>
      <c r="AF78" s="120">
        <v>12</v>
      </c>
      <c r="AG78" s="120">
        <v>6</v>
      </c>
      <c r="AH78" s="120">
        <v>10</v>
      </c>
      <c r="AI78" s="120">
        <f t="shared" si="16"/>
        <v>59</v>
      </c>
      <c r="AJ78" s="123">
        <f t="shared" si="17"/>
        <v>11501</v>
      </c>
      <c r="AK78" s="427">
        <f t="shared" si="12"/>
        <v>0.83784018780975567</v>
      </c>
      <c r="AL78" s="427">
        <f t="shared" si="12"/>
        <v>8.8600991218154942E-2</v>
      </c>
      <c r="AM78" s="427">
        <f t="shared" si="12"/>
        <v>3.2345013477088951E-2</v>
      </c>
      <c r="AN78" s="427">
        <f t="shared" si="11"/>
        <v>2.4867402834536128E-2</v>
      </c>
      <c r="AO78" s="427">
        <f t="shared" si="11"/>
        <v>1.1216415963829232E-2</v>
      </c>
      <c r="AP78" s="427">
        <f t="shared" si="11"/>
        <v>2.6954177897574125E-3</v>
      </c>
      <c r="AQ78" s="427">
        <f t="shared" si="11"/>
        <v>1.0433875315189983E-3</v>
      </c>
      <c r="AR78" s="427">
        <f t="shared" si="11"/>
        <v>5.2169376575949915E-4</v>
      </c>
      <c r="AS78" s="427">
        <f t="shared" si="11"/>
        <v>8.6948960959916529E-4</v>
      </c>
      <c r="AT78" s="427">
        <f t="shared" si="14"/>
        <v>2.7486606102958304E-3</v>
      </c>
    </row>
    <row r="79" spans="1:46">
      <c r="A79" s="120">
        <v>76</v>
      </c>
      <c r="C79" s="123">
        <v>13841</v>
      </c>
      <c r="D79" s="123">
        <v>3372</v>
      </c>
      <c r="E79" s="123">
        <v>1549</v>
      </c>
      <c r="F79" s="123">
        <v>1431</v>
      </c>
      <c r="G79" s="120">
        <v>908</v>
      </c>
      <c r="H79" s="120">
        <v>198</v>
      </c>
      <c r="I79" s="120">
        <v>82</v>
      </c>
      <c r="J79" s="120">
        <v>26</v>
      </c>
      <c r="K79" s="120">
        <v>55</v>
      </c>
      <c r="L79" s="120">
        <f t="shared" si="15"/>
        <v>361</v>
      </c>
      <c r="M79" s="123">
        <f t="shared" si="13"/>
        <v>21462</v>
      </c>
      <c r="N79" s="427">
        <f t="shared" si="18"/>
        <v>0.64490727797968506</v>
      </c>
      <c r="O79" s="427">
        <f t="shared" si="18"/>
        <v>0.15711490075482248</v>
      </c>
      <c r="P79" s="427">
        <f t="shared" si="18"/>
        <v>7.2174075109495847E-2</v>
      </c>
      <c r="Q79" s="427">
        <f t="shared" si="18"/>
        <v>6.6675985462678222E-2</v>
      </c>
      <c r="R79" s="427">
        <f t="shared" si="18"/>
        <v>4.2307333892461094E-2</v>
      </c>
      <c r="S79" s="427">
        <f t="shared" si="18"/>
        <v>9.2256080514397532E-3</v>
      </c>
      <c r="T79" s="427">
        <f t="shared" si="18"/>
        <v>3.8207063647376759E-3</v>
      </c>
      <c r="U79" s="427">
        <f t="shared" si="18"/>
        <v>1.2114434815021899E-3</v>
      </c>
      <c r="V79" s="427">
        <f t="shared" si="18"/>
        <v>2.5626689031777094E-3</v>
      </c>
      <c r="W79" s="427">
        <f t="shared" si="18"/>
        <v>1.6820426800857328E-2</v>
      </c>
      <c r="Y79" s="120">
        <v>76</v>
      </c>
      <c r="Z79" s="123">
        <v>9561</v>
      </c>
      <c r="AA79" s="123">
        <v>1110</v>
      </c>
      <c r="AB79" s="120">
        <v>373</v>
      </c>
      <c r="AC79" s="120">
        <v>264</v>
      </c>
      <c r="AD79" s="120">
        <v>140</v>
      </c>
      <c r="AE79" s="120">
        <v>34</v>
      </c>
      <c r="AF79" s="120">
        <v>9</v>
      </c>
      <c r="AG79" s="120">
        <v>3</v>
      </c>
      <c r="AH79" s="120">
        <v>6</v>
      </c>
      <c r="AI79" s="120">
        <f t="shared" si="16"/>
        <v>52</v>
      </c>
      <c r="AJ79" s="123">
        <f t="shared" si="17"/>
        <v>11500</v>
      </c>
      <c r="AK79" s="427">
        <f t="shared" si="12"/>
        <v>0.83139130434782604</v>
      </c>
      <c r="AL79" s="427">
        <f t="shared" si="12"/>
        <v>9.6521739130434783E-2</v>
      </c>
      <c r="AM79" s="427">
        <f t="shared" si="12"/>
        <v>3.2434782608695652E-2</v>
      </c>
      <c r="AN79" s="427">
        <f t="shared" si="11"/>
        <v>2.2956521739130435E-2</v>
      </c>
      <c r="AO79" s="427">
        <f t="shared" si="11"/>
        <v>1.2173913043478261E-2</v>
      </c>
      <c r="AP79" s="427">
        <f t="shared" si="11"/>
        <v>2.956521739130435E-3</v>
      </c>
      <c r="AQ79" s="427">
        <f t="shared" si="11"/>
        <v>7.8260869565217395E-4</v>
      </c>
      <c r="AR79" s="427">
        <f t="shared" si="11"/>
        <v>2.6086956521739128E-4</v>
      </c>
      <c r="AS79" s="427">
        <f t="shared" si="11"/>
        <v>5.2173913043478256E-4</v>
      </c>
      <c r="AT79" s="427">
        <f t="shared" si="14"/>
        <v>2.4228869630043798E-3</v>
      </c>
    </row>
    <row r="80" spans="1:46">
      <c r="A80" s="120">
        <v>77</v>
      </c>
      <c r="C80" s="123">
        <v>13946</v>
      </c>
      <c r="D80" s="123">
        <v>3380</v>
      </c>
      <c r="E80" s="123">
        <v>1498</v>
      </c>
      <c r="F80" s="123">
        <v>1323</v>
      </c>
      <c r="G80" s="120">
        <v>922</v>
      </c>
      <c r="H80" s="120">
        <v>208</v>
      </c>
      <c r="I80" s="120">
        <v>91</v>
      </c>
      <c r="J80" s="120">
        <v>29</v>
      </c>
      <c r="K80" s="120">
        <v>67</v>
      </c>
      <c r="L80" s="120">
        <f t="shared" si="15"/>
        <v>395</v>
      </c>
      <c r="M80" s="123">
        <f t="shared" si="13"/>
        <v>21464</v>
      </c>
      <c r="N80" s="427">
        <f t="shared" si="18"/>
        <v>0.64973909802459928</v>
      </c>
      <c r="O80" s="427">
        <f t="shared" si="18"/>
        <v>0.15747297800969065</v>
      </c>
      <c r="P80" s="427">
        <f t="shared" si="18"/>
        <v>6.979127841967947E-2</v>
      </c>
      <c r="Q80" s="427">
        <f t="shared" si="18"/>
        <v>6.1638091688408496E-2</v>
      </c>
      <c r="R80" s="427">
        <f t="shared" si="18"/>
        <v>4.2955646664181883E-2</v>
      </c>
      <c r="S80" s="427">
        <f t="shared" si="18"/>
        <v>9.6906448005963479E-3</v>
      </c>
      <c r="T80" s="427">
        <f t="shared" si="18"/>
        <v>4.239657100260902E-3</v>
      </c>
      <c r="U80" s="427">
        <f t="shared" si="18"/>
        <v>1.35109951546776E-3</v>
      </c>
      <c r="V80" s="427">
        <f t="shared" si="18"/>
        <v>3.1215057771151696E-3</v>
      </c>
      <c r="W80" s="427">
        <f t="shared" si="18"/>
        <v>1.840290719344018E-2</v>
      </c>
      <c r="Y80" s="120">
        <v>77</v>
      </c>
      <c r="Z80" s="123">
        <v>9459</v>
      </c>
      <c r="AA80" s="123">
        <v>1161</v>
      </c>
      <c r="AB80" s="120">
        <v>374</v>
      </c>
      <c r="AC80" s="120">
        <v>298</v>
      </c>
      <c r="AD80" s="120">
        <v>149</v>
      </c>
      <c r="AE80" s="120">
        <v>22</v>
      </c>
      <c r="AF80" s="120">
        <v>12</v>
      </c>
      <c r="AG80" s="120">
        <v>7</v>
      </c>
      <c r="AH80" s="120">
        <v>18</v>
      </c>
      <c r="AI80" s="120">
        <f t="shared" si="16"/>
        <v>59</v>
      </c>
      <c r="AJ80" s="123">
        <f t="shared" si="17"/>
        <v>11500</v>
      </c>
      <c r="AK80" s="427">
        <f t="shared" si="12"/>
        <v>0.8225217391304348</v>
      </c>
      <c r="AL80" s="427">
        <f t="shared" si="12"/>
        <v>0.10095652173913043</v>
      </c>
      <c r="AM80" s="427">
        <f t="shared" si="12"/>
        <v>3.2521739130434782E-2</v>
      </c>
      <c r="AN80" s="427">
        <f t="shared" si="11"/>
        <v>2.5913043478260869E-2</v>
      </c>
      <c r="AO80" s="427">
        <f t="shared" si="11"/>
        <v>1.2956521739130434E-2</v>
      </c>
      <c r="AP80" s="427">
        <f t="shared" si="11"/>
        <v>1.9130434782608696E-3</v>
      </c>
      <c r="AQ80" s="427">
        <f t="shared" si="11"/>
        <v>1.0434782608695651E-3</v>
      </c>
      <c r="AR80" s="427">
        <f t="shared" si="11"/>
        <v>6.0869565217391299E-4</v>
      </c>
      <c r="AS80" s="427">
        <f t="shared" si="11"/>
        <v>1.5652173913043479E-3</v>
      </c>
      <c r="AT80" s="427">
        <f t="shared" si="14"/>
        <v>2.7487886693999255E-3</v>
      </c>
    </row>
    <row r="81" spans="1:46">
      <c r="A81" s="120">
        <v>78</v>
      </c>
      <c r="C81" s="123">
        <v>13790</v>
      </c>
      <c r="D81" s="123">
        <v>3429</v>
      </c>
      <c r="E81" s="123">
        <v>1583</v>
      </c>
      <c r="F81" s="123">
        <v>1330</v>
      </c>
      <c r="G81" s="120">
        <v>913</v>
      </c>
      <c r="H81" s="120">
        <v>209</v>
      </c>
      <c r="I81" s="120">
        <v>90</v>
      </c>
      <c r="J81" s="120">
        <v>48</v>
      </c>
      <c r="K81" s="120">
        <v>72</v>
      </c>
      <c r="L81" s="120">
        <f t="shared" si="15"/>
        <v>419</v>
      </c>
      <c r="M81" s="123">
        <f t="shared" si="13"/>
        <v>21464</v>
      </c>
      <c r="N81" s="427">
        <f t="shared" si="18"/>
        <v>0.64247111442415206</v>
      </c>
      <c r="O81" s="427">
        <f t="shared" si="18"/>
        <v>0.15975587029444652</v>
      </c>
      <c r="P81" s="427">
        <f t="shared" si="18"/>
        <v>7.3751397689153939E-2</v>
      </c>
      <c r="Q81" s="427">
        <f t="shared" si="18"/>
        <v>6.1964219157659338E-2</v>
      </c>
      <c r="R81" s="427">
        <f t="shared" si="18"/>
        <v>4.2536339918002236E-2</v>
      </c>
      <c r="S81" s="427">
        <f t="shared" si="18"/>
        <v>9.7372344390607522E-3</v>
      </c>
      <c r="T81" s="427">
        <f t="shared" si="18"/>
        <v>4.1930674617964969E-3</v>
      </c>
      <c r="U81" s="427">
        <f t="shared" si="18"/>
        <v>2.2363026462914647E-3</v>
      </c>
      <c r="V81" s="427">
        <f t="shared" si="18"/>
        <v>3.354453969437197E-3</v>
      </c>
      <c r="W81" s="427">
        <f t="shared" si="18"/>
        <v>1.952105851658591E-2</v>
      </c>
      <c r="Y81" s="120">
        <v>78</v>
      </c>
      <c r="Z81" s="123">
        <v>9566</v>
      </c>
      <c r="AA81" s="123">
        <v>1085</v>
      </c>
      <c r="AB81" s="120">
        <v>360</v>
      </c>
      <c r="AC81" s="120">
        <v>289</v>
      </c>
      <c r="AD81" s="120">
        <v>148</v>
      </c>
      <c r="AE81" s="120">
        <v>31</v>
      </c>
      <c r="AF81" s="120">
        <v>13</v>
      </c>
      <c r="AG81" s="120">
        <v>2</v>
      </c>
      <c r="AH81" s="120">
        <v>7</v>
      </c>
      <c r="AI81" s="120">
        <f t="shared" si="16"/>
        <v>53</v>
      </c>
      <c r="AJ81" s="123">
        <f t="shared" si="17"/>
        <v>11501</v>
      </c>
      <c r="AK81" s="427">
        <f t="shared" si="12"/>
        <v>0.83175376054256156</v>
      </c>
      <c r="AL81" s="427">
        <f t="shared" si="12"/>
        <v>9.4339622641509441E-2</v>
      </c>
      <c r="AM81" s="427">
        <f t="shared" si="12"/>
        <v>3.1301625945569948E-2</v>
      </c>
      <c r="AN81" s="427">
        <f t="shared" si="11"/>
        <v>2.5128249717415879E-2</v>
      </c>
      <c r="AO81" s="427">
        <f t="shared" si="11"/>
        <v>1.2868446222067646E-2</v>
      </c>
      <c r="AP81" s="427">
        <f t="shared" si="11"/>
        <v>2.6954177897574125E-3</v>
      </c>
      <c r="AQ81" s="427">
        <f t="shared" si="11"/>
        <v>1.1303364924789149E-3</v>
      </c>
      <c r="AR81" s="427">
        <f t="shared" si="11"/>
        <v>1.7389792191983307E-4</v>
      </c>
      <c r="AS81" s="427">
        <f t="shared" si="11"/>
        <v>6.0864272671941571E-4</v>
      </c>
      <c r="AT81" s="427">
        <f t="shared" si="14"/>
        <v>2.4692508386134925E-3</v>
      </c>
    </row>
    <row r="82" spans="1:46">
      <c r="A82" s="120">
        <v>79</v>
      </c>
      <c r="C82" s="123">
        <v>13673</v>
      </c>
      <c r="D82" s="123">
        <v>3459</v>
      </c>
      <c r="E82" s="123">
        <v>1565</v>
      </c>
      <c r="F82" s="123">
        <v>1395</v>
      </c>
      <c r="G82" s="120">
        <v>899</v>
      </c>
      <c r="H82" s="120">
        <v>268</v>
      </c>
      <c r="I82" s="120">
        <v>100</v>
      </c>
      <c r="J82" s="120">
        <v>50</v>
      </c>
      <c r="K82" s="120">
        <v>56</v>
      </c>
      <c r="L82" s="120">
        <f t="shared" si="15"/>
        <v>474</v>
      </c>
      <c r="M82" s="123">
        <f t="shared" si="13"/>
        <v>21465</v>
      </c>
      <c r="N82" s="427">
        <f t="shared" si="18"/>
        <v>0.63699044956906592</v>
      </c>
      <c r="O82" s="427">
        <f t="shared" si="18"/>
        <v>0.16114605171208946</v>
      </c>
      <c r="P82" s="427">
        <f t="shared" si="18"/>
        <v>7.2909387374796186E-2</v>
      </c>
      <c r="Q82" s="427">
        <f t="shared" si="18"/>
        <v>6.4989517819706494E-2</v>
      </c>
      <c r="R82" s="427">
        <f t="shared" si="18"/>
        <v>4.1882133706033074E-2</v>
      </c>
      <c r="S82" s="427">
        <f t="shared" si="18"/>
        <v>1.2485441416259027E-2</v>
      </c>
      <c r="T82" s="427">
        <f t="shared" si="18"/>
        <v>4.6587467971115773E-3</v>
      </c>
      <c r="U82" s="427">
        <f t="shared" si="18"/>
        <v>2.3293733985557887E-3</v>
      </c>
      <c r="V82" s="427">
        <f t="shared" si="18"/>
        <v>2.6088982063824833E-3</v>
      </c>
      <c r="W82" s="427">
        <f t="shared" si="18"/>
        <v>2.2082459818308874E-2</v>
      </c>
      <c r="Y82" s="120">
        <v>79</v>
      </c>
      <c r="Z82" s="123">
        <v>9552</v>
      </c>
      <c r="AA82" s="123">
        <v>1111</v>
      </c>
      <c r="AB82" s="120">
        <v>374</v>
      </c>
      <c r="AC82" s="120">
        <v>265</v>
      </c>
      <c r="AD82" s="120">
        <v>149</v>
      </c>
      <c r="AE82" s="120">
        <v>29</v>
      </c>
      <c r="AF82" s="120">
        <v>11</v>
      </c>
      <c r="AG82" s="120">
        <v>5</v>
      </c>
      <c r="AH82" s="120">
        <v>5</v>
      </c>
      <c r="AI82" s="120">
        <f t="shared" si="16"/>
        <v>50</v>
      </c>
      <c r="AJ82" s="123">
        <f t="shared" si="17"/>
        <v>11501</v>
      </c>
      <c r="AK82" s="427">
        <f t="shared" si="12"/>
        <v>0.83053647508912265</v>
      </c>
      <c r="AL82" s="427">
        <f t="shared" si="12"/>
        <v>9.660029562646727E-2</v>
      </c>
      <c r="AM82" s="427">
        <f t="shared" si="12"/>
        <v>3.2518911399008782E-2</v>
      </c>
      <c r="AN82" s="427">
        <f t="shared" si="11"/>
        <v>2.3041474654377881E-2</v>
      </c>
      <c r="AO82" s="427">
        <f t="shared" si="11"/>
        <v>1.2955395183027563E-2</v>
      </c>
      <c r="AP82" s="427">
        <f t="shared" si="11"/>
        <v>2.5215198678375794E-3</v>
      </c>
      <c r="AQ82" s="427">
        <f t="shared" si="11"/>
        <v>9.5643857055908185E-4</v>
      </c>
      <c r="AR82" s="427">
        <f t="shared" si="11"/>
        <v>4.3474480479958265E-4</v>
      </c>
      <c r="AS82" s="427">
        <f t="shared" si="11"/>
        <v>4.3474480479958265E-4</v>
      </c>
      <c r="AT82" s="427">
        <f t="shared" si="14"/>
        <v>2.3293733985557887E-3</v>
      </c>
    </row>
    <row r="83" spans="1:46">
      <c r="A83" s="120">
        <v>80</v>
      </c>
      <c r="B83" s="120">
        <v>80</v>
      </c>
      <c r="C83" s="123">
        <v>13491</v>
      </c>
      <c r="D83" s="123">
        <v>3448</v>
      </c>
      <c r="E83" s="123">
        <v>1593</v>
      </c>
      <c r="F83" s="123">
        <v>1493</v>
      </c>
      <c r="G83" s="120">
        <v>992</v>
      </c>
      <c r="H83" s="120">
        <v>248</v>
      </c>
      <c r="I83" s="120">
        <v>87</v>
      </c>
      <c r="J83" s="120">
        <v>43</v>
      </c>
      <c r="K83" s="120">
        <v>73</v>
      </c>
      <c r="L83" s="120">
        <f t="shared" si="15"/>
        <v>451</v>
      </c>
      <c r="M83" s="123">
        <f t="shared" si="13"/>
        <v>21468</v>
      </c>
      <c r="N83" s="427">
        <f t="shared" si="18"/>
        <v>0.62842370039128004</v>
      </c>
      <c r="O83" s="427">
        <f t="shared" si="18"/>
        <v>0.1606111421650829</v>
      </c>
      <c r="P83" s="427">
        <f t="shared" si="18"/>
        <v>7.4203465623253209E-2</v>
      </c>
      <c r="Q83" s="427">
        <f t="shared" si="18"/>
        <v>6.954536985280417E-2</v>
      </c>
      <c r="R83" s="427">
        <f t="shared" si="18"/>
        <v>4.6208310042854479E-2</v>
      </c>
      <c r="S83" s="427">
        <f t="shared" si="18"/>
        <v>1.155207751071362E-2</v>
      </c>
      <c r="T83" s="427">
        <f t="shared" si="18"/>
        <v>4.0525433202906651E-3</v>
      </c>
      <c r="U83" s="427">
        <f t="shared" si="18"/>
        <v>2.0029811812930873E-3</v>
      </c>
      <c r="V83" s="427">
        <f t="shared" si="18"/>
        <v>3.4004099124277996E-3</v>
      </c>
      <c r="W83" s="427">
        <f t="shared" si="18"/>
        <v>2.1008011924725171E-2</v>
      </c>
      <c r="Y83" s="120">
        <v>80</v>
      </c>
      <c r="Z83" s="123">
        <v>9512</v>
      </c>
      <c r="AA83" s="123">
        <v>1141</v>
      </c>
      <c r="AB83" s="120">
        <v>377</v>
      </c>
      <c r="AC83" s="120">
        <v>263</v>
      </c>
      <c r="AD83" s="120">
        <v>152</v>
      </c>
      <c r="AE83" s="120">
        <v>30</v>
      </c>
      <c r="AF83" s="120">
        <v>10</v>
      </c>
      <c r="AG83" s="120">
        <v>13</v>
      </c>
      <c r="AH83" s="120">
        <v>3</v>
      </c>
      <c r="AI83" s="120">
        <f t="shared" si="16"/>
        <v>56</v>
      </c>
      <c r="AJ83" s="123">
        <f t="shared" si="17"/>
        <v>11501</v>
      </c>
      <c r="AK83" s="427">
        <f t="shared" si="12"/>
        <v>0.82705851665072605</v>
      </c>
      <c r="AL83" s="427">
        <f t="shared" si="12"/>
        <v>9.9208764455264761E-2</v>
      </c>
      <c r="AM83" s="427">
        <f t="shared" si="12"/>
        <v>3.2779758281888532E-2</v>
      </c>
      <c r="AN83" s="427">
        <f t="shared" si="11"/>
        <v>2.2867576732458046E-2</v>
      </c>
      <c r="AO83" s="427">
        <f t="shared" si="11"/>
        <v>1.3216242065907312E-2</v>
      </c>
      <c r="AP83" s="427">
        <f t="shared" si="11"/>
        <v>2.608468828797496E-3</v>
      </c>
      <c r="AQ83" s="427">
        <f t="shared" si="11"/>
        <v>8.6948960959916529E-4</v>
      </c>
      <c r="AR83" s="427">
        <f t="shared" si="11"/>
        <v>1.1303364924789149E-3</v>
      </c>
      <c r="AS83" s="427">
        <f t="shared" si="11"/>
        <v>2.6084688287974958E-4</v>
      </c>
      <c r="AT83" s="427">
        <f t="shared" si="14"/>
        <v>2.6085336314514629E-3</v>
      </c>
    </row>
    <row r="84" spans="1:46">
      <c r="A84" s="120">
        <v>81</v>
      </c>
      <c r="C84" s="123">
        <v>13407</v>
      </c>
      <c r="D84" s="123">
        <v>3579</v>
      </c>
      <c r="E84" s="123">
        <v>1597</v>
      </c>
      <c r="F84" s="123">
        <v>1428</v>
      </c>
      <c r="G84" s="120">
        <v>994</v>
      </c>
      <c r="H84" s="120">
        <v>221</v>
      </c>
      <c r="I84" s="120">
        <v>91</v>
      </c>
      <c r="J84" s="120">
        <v>49</v>
      </c>
      <c r="K84" s="120">
        <v>95</v>
      </c>
      <c r="L84" s="120">
        <f t="shared" si="15"/>
        <v>456</v>
      </c>
      <c r="M84" s="123">
        <f t="shared" si="13"/>
        <v>21461</v>
      </c>
      <c r="N84" s="427">
        <f t="shared" si="18"/>
        <v>0.62471459857415779</v>
      </c>
      <c r="O84" s="427">
        <f t="shared" si="18"/>
        <v>0.16676762499417547</v>
      </c>
      <c r="P84" s="427">
        <f t="shared" si="18"/>
        <v>7.4414053399189231E-2</v>
      </c>
      <c r="Q84" s="427">
        <f t="shared" si="18"/>
        <v>6.6539303853501694E-2</v>
      </c>
      <c r="R84" s="427">
        <f t="shared" si="18"/>
        <v>4.6316574250966872E-2</v>
      </c>
      <c r="S84" s="427">
        <f t="shared" si="18"/>
        <v>1.0297749405899073E-2</v>
      </c>
      <c r="T84" s="427">
        <f t="shared" si="18"/>
        <v>4.2402497553702062E-3</v>
      </c>
      <c r="U84" s="427">
        <f t="shared" si="18"/>
        <v>2.2832114067378034E-3</v>
      </c>
      <c r="V84" s="427">
        <f t="shared" si="18"/>
        <v>4.4266343600018639E-3</v>
      </c>
      <c r="W84" s="427">
        <f t="shared" si="18"/>
        <v>2.1247844928008946E-2</v>
      </c>
      <c r="Y84" s="120">
        <v>81</v>
      </c>
      <c r="Z84" s="123">
        <v>9553</v>
      </c>
      <c r="AA84" s="123">
        <v>1079</v>
      </c>
      <c r="AB84" s="120">
        <v>365</v>
      </c>
      <c r="AC84" s="120">
        <v>279</v>
      </c>
      <c r="AD84" s="120">
        <v>179</v>
      </c>
      <c r="AE84" s="120">
        <v>28</v>
      </c>
      <c r="AF84" s="120">
        <v>9</v>
      </c>
      <c r="AG84" s="120">
        <v>1</v>
      </c>
      <c r="AH84" s="120">
        <v>7</v>
      </c>
      <c r="AI84" s="120">
        <f t="shared" si="16"/>
        <v>45</v>
      </c>
      <c r="AJ84" s="123">
        <f t="shared" si="17"/>
        <v>11500</v>
      </c>
      <c r="AK84" s="427">
        <f t="shared" si="12"/>
        <v>0.83069565217391306</v>
      </c>
      <c r="AL84" s="427">
        <f t="shared" si="12"/>
        <v>9.382608695652174E-2</v>
      </c>
      <c r="AM84" s="427">
        <f t="shared" si="12"/>
        <v>3.173913043478261E-2</v>
      </c>
      <c r="AN84" s="427">
        <f t="shared" si="11"/>
        <v>2.4260869565217391E-2</v>
      </c>
      <c r="AO84" s="427">
        <f t="shared" si="11"/>
        <v>1.5565217391304348E-2</v>
      </c>
      <c r="AP84" s="427">
        <f t="shared" si="11"/>
        <v>2.434782608695652E-3</v>
      </c>
      <c r="AQ84" s="427">
        <f t="shared" si="11"/>
        <v>7.8260869565217395E-4</v>
      </c>
      <c r="AR84" s="427">
        <f t="shared" si="11"/>
        <v>8.6956521739130441E-5</v>
      </c>
      <c r="AS84" s="427">
        <f t="shared" si="11"/>
        <v>6.0869565217391299E-4</v>
      </c>
      <c r="AT84" s="427">
        <f t="shared" si="14"/>
        <v>2.0968268021061462E-3</v>
      </c>
    </row>
    <row r="85" spans="1:46">
      <c r="A85" s="120">
        <v>82</v>
      </c>
      <c r="C85" s="123">
        <v>13388</v>
      </c>
      <c r="D85" s="123">
        <v>3482</v>
      </c>
      <c r="E85" s="123">
        <v>1629</v>
      </c>
      <c r="F85" s="123">
        <v>1519</v>
      </c>
      <c r="G85" s="120">
        <v>976</v>
      </c>
      <c r="H85" s="120">
        <v>237</v>
      </c>
      <c r="I85" s="120">
        <v>98</v>
      </c>
      <c r="J85" s="120">
        <v>45</v>
      </c>
      <c r="K85" s="120">
        <v>88</v>
      </c>
      <c r="L85" s="120">
        <f t="shared" si="15"/>
        <v>468</v>
      </c>
      <c r="M85" s="123">
        <f t="shared" si="13"/>
        <v>21462</v>
      </c>
      <c r="N85" s="427">
        <f t="shared" si="18"/>
        <v>0.6238002050135123</v>
      </c>
      <c r="O85" s="427">
        <f t="shared" si="18"/>
        <v>0.16224023856117789</v>
      </c>
      <c r="P85" s="427">
        <f t="shared" si="18"/>
        <v>7.5901593514117974E-2</v>
      </c>
      <c r="Q85" s="427">
        <f t="shared" si="18"/>
        <v>7.0776255707762553E-2</v>
      </c>
      <c r="R85" s="427">
        <f t="shared" si="18"/>
        <v>4.54757245363899E-2</v>
      </c>
      <c r="S85" s="427">
        <f t="shared" si="18"/>
        <v>1.1042773273693039E-2</v>
      </c>
      <c r="T85" s="427">
        <f t="shared" si="18"/>
        <v>4.5662100456621002E-3</v>
      </c>
      <c r="U85" s="427">
        <f t="shared" si="18"/>
        <v>2.096729102599944E-3</v>
      </c>
      <c r="V85" s="427">
        <f t="shared" si="18"/>
        <v>4.1002702450843352E-3</v>
      </c>
      <c r="W85" s="427">
        <f t="shared" si="18"/>
        <v>2.1805982667039418E-2</v>
      </c>
      <c r="Y85" s="120">
        <v>82</v>
      </c>
      <c r="Z85" s="123">
        <v>9314</v>
      </c>
      <c r="AA85" s="123">
        <v>1176</v>
      </c>
      <c r="AB85" s="120">
        <v>422</v>
      </c>
      <c r="AC85" s="120">
        <v>337</v>
      </c>
      <c r="AD85" s="120">
        <v>187</v>
      </c>
      <c r="AE85" s="120">
        <v>34</v>
      </c>
      <c r="AF85" s="120">
        <v>15</v>
      </c>
      <c r="AG85" s="120">
        <v>7</v>
      </c>
      <c r="AH85" s="120">
        <v>7</v>
      </c>
      <c r="AI85" s="120">
        <f t="shared" si="16"/>
        <v>63</v>
      </c>
      <c r="AJ85" s="123">
        <f t="shared" si="17"/>
        <v>11499</v>
      </c>
      <c r="AK85" s="427">
        <f t="shared" si="12"/>
        <v>0.80998347682407168</v>
      </c>
      <c r="AL85" s="427">
        <f t="shared" si="12"/>
        <v>0.10226976258805114</v>
      </c>
      <c r="AM85" s="427">
        <f t="shared" si="12"/>
        <v>3.6698843377685017E-2</v>
      </c>
      <c r="AN85" s="427">
        <f t="shared" si="11"/>
        <v>2.9306896251847986E-2</v>
      </c>
      <c r="AO85" s="427">
        <f t="shared" si="11"/>
        <v>1.6262283676841464E-2</v>
      </c>
      <c r="AP85" s="427">
        <f t="shared" si="11"/>
        <v>2.9567788503348119E-3</v>
      </c>
      <c r="AQ85" s="427">
        <f t="shared" si="11"/>
        <v>1.3044612575006521E-3</v>
      </c>
      <c r="AR85" s="427">
        <f t="shared" si="11"/>
        <v>6.0874858683363767E-4</v>
      </c>
      <c r="AS85" s="427">
        <f t="shared" si="11"/>
        <v>6.0874858683363767E-4</v>
      </c>
      <c r="AT85" s="427">
        <f t="shared" si="14"/>
        <v>2.9354207436399216E-3</v>
      </c>
    </row>
    <row r="86" spans="1:46">
      <c r="A86" s="120">
        <v>83</v>
      </c>
      <c r="C86" s="123">
        <v>13043</v>
      </c>
      <c r="D86" s="123">
        <v>3614</v>
      </c>
      <c r="E86" s="123">
        <v>1596</v>
      </c>
      <c r="F86" s="123">
        <v>1543</v>
      </c>
      <c r="G86" s="123">
        <v>1138</v>
      </c>
      <c r="H86" s="120">
        <v>271</v>
      </c>
      <c r="I86" s="120">
        <v>119</v>
      </c>
      <c r="J86" s="120">
        <v>51</v>
      </c>
      <c r="K86" s="120">
        <v>94</v>
      </c>
      <c r="L86" s="120">
        <f t="shared" si="15"/>
        <v>535</v>
      </c>
      <c r="M86" s="123">
        <f t="shared" si="13"/>
        <v>21469</v>
      </c>
      <c r="N86" s="427">
        <f t="shared" si="18"/>
        <v>0.60752713214402165</v>
      </c>
      <c r="O86" s="427">
        <f t="shared" si="18"/>
        <v>0.16833573990404771</v>
      </c>
      <c r="P86" s="427">
        <f t="shared" si="18"/>
        <v>7.4339745679817409E-2</v>
      </c>
      <c r="Q86" s="427">
        <f t="shared" si="18"/>
        <v>7.1871069914760818E-2</v>
      </c>
      <c r="R86" s="427">
        <f t="shared" si="18"/>
        <v>5.300666076668685E-2</v>
      </c>
      <c r="S86" s="427">
        <f t="shared" si="18"/>
        <v>1.262285155340258E-2</v>
      </c>
      <c r="T86" s="427">
        <f t="shared" si="18"/>
        <v>5.542875774372351E-3</v>
      </c>
      <c r="U86" s="427">
        <f t="shared" si="18"/>
        <v>2.3755181890167216E-3</v>
      </c>
      <c r="V86" s="427">
        <f t="shared" si="18"/>
        <v>4.3784060738739578E-3</v>
      </c>
      <c r="W86" s="427">
        <f t="shared" si="18"/>
        <v>2.4919651590665611E-2</v>
      </c>
      <c r="Y86" s="120">
        <v>83</v>
      </c>
      <c r="Z86" s="123">
        <v>9248</v>
      </c>
      <c r="AA86" s="123">
        <v>1248</v>
      </c>
      <c r="AB86" s="120">
        <v>432</v>
      </c>
      <c r="AC86" s="120">
        <v>338</v>
      </c>
      <c r="AD86" s="120">
        <v>184</v>
      </c>
      <c r="AE86" s="120">
        <v>29</v>
      </c>
      <c r="AF86" s="120">
        <v>11</v>
      </c>
      <c r="AG86" s="120">
        <v>4</v>
      </c>
      <c r="AH86" s="120">
        <v>12</v>
      </c>
      <c r="AI86" s="120">
        <f t="shared" si="16"/>
        <v>56</v>
      </c>
      <c r="AJ86" s="123">
        <f t="shared" si="17"/>
        <v>11506</v>
      </c>
      <c r="AK86" s="427">
        <f t="shared" si="12"/>
        <v>0.80375456283678082</v>
      </c>
      <c r="AL86" s="427">
        <f t="shared" si="12"/>
        <v>0.10846514861811229</v>
      </c>
      <c r="AM86" s="427">
        <f t="shared" si="12"/>
        <v>3.7545628367808101E-2</v>
      </c>
      <c r="AN86" s="427">
        <f t="shared" si="11"/>
        <v>2.9375977750738747E-2</v>
      </c>
      <c r="AO86" s="427">
        <f t="shared" si="11"/>
        <v>1.5991656527029375E-2</v>
      </c>
      <c r="AP86" s="427">
        <f t="shared" si="11"/>
        <v>2.5204241265426733E-3</v>
      </c>
      <c r="AQ86" s="427">
        <f t="shared" si="11"/>
        <v>9.5602294455066918E-4</v>
      </c>
      <c r="AR86" s="427">
        <f t="shared" si="11"/>
        <v>3.4764470710933428E-4</v>
      </c>
      <c r="AS86" s="427">
        <f t="shared" si="11"/>
        <v>1.0429341213280027E-3</v>
      </c>
      <c r="AT86" s="427">
        <f t="shared" si="14"/>
        <v>2.6084121291164004E-3</v>
      </c>
    </row>
    <row r="87" spans="1:46">
      <c r="A87" s="120">
        <v>84</v>
      </c>
      <c r="C87" s="123">
        <v>13004</v>
      </c>
      <c r="D87" s="123">
        <v>3578</v>
      </c>
      <c r="E87" s="123">
        <v>1645</v>
      </c>
      <c r="F87" s="123">
        <v>1577</v>
      </c>
      <c r="G87" s="123">
        <v>1130</v>
      </c>
      <c r="H87" s="120">
        <v>267</v>
      </c>
      <c r="I87" s="120">
        <v>116</v>
      </c>
      <c r="J87" s="120">
        <v>48</v>
      </c>
      <c r="K87" s="120">
        <v>96</v>
      </c>
      <c r="L87" s="120">
        <f t="shared" si="15"/>
        <v>527</v>
      </c>
      <c r="M87" s="123">
        <f t="shared" si="13"/>
        <v>21461</v>
      </c>
      <c r="N87" s="427">
        <f t="shared" si="18"/>
        <v>0.6059363496575183</v>
      </c>
      <c r="O87" s="427">
        <f t="shared" si="18"/>
        <v>0.16672102884301757</v>
      </c>
      <c r="P87" s="427">
        <f t="shared" si="18"/>
        <v>7.6650668654769119E-2</v>
      </c>
      <c r="Q87" s="427">
        <f t="shared" si="18"/>
        <v>7.3482130376030935E-2</v>
      </c>
      <c r="R87" s="427">
        <f t="shared" si="18"/>
        <v>5.2653650808443225E-2</v>
      </c>
      <c r="S87" s="427">
        <f t="shared" si="18"/>
        <v>1.2441172359163134E-2</v>
      </c>
      <c r="T87" s="427">
        <f t="shared" si="18"/>
        <v>5.4051535343180657E-3</v>
      </c>
      <c r="U87" s="427">
        <f t="shared" si="18"/>
        <v>2.2366152555798892E-3</v>
      </c>
      <c r="V87" s="427">
        <f t="shared" si="18"/>
        <v>4.4732305111597785E-3</v>
      </c>
      <c r="W87" s="427">
        <f t="shared" si="18"/>
        <v>2.4556171660220866E-2</v>
      </c>
      <c r="Y87" s="120">
        <v>84</v>
      </c>
      <c r="Z87" s="123">
        <v>9368</v>
      </c>
      <c r="AA87" s="123">
        <v>1158</v>
      </c>
      <c r="AB87" s="120">
        <v>398</v>
      </c>
      <c r="AC87" s="120">
        <v>298</v>
      </c>
      <c r="AD87" s="120">
        <v>194</v>
      </c>
      <c r="AE87" s="120">
        <v>47</v>
      </c>
      <c r="AF87" s="120">
        <v>14</v>
      </c>
      <c r="AG87" s="120">
        <v>12</v>
      </c>
      <c r="AH87" s="120">
        <v>8</v>
      </c>
      <c r="AI87" s="120">
        <f t="shared" si="16"/>
        <v>81</v>
      </c>
      <c r="AJ87" s="123">
        <f t="shared" si="17"/>
        <v>11497</v>
      </c>
      <c r="AK87" s="427">
        <f t="shared" si="12"/>
        <v>0.81482125771940506</v>
      </c>
      <c r="AL87" s="427">
        <f t="shared" si="12"/>
        <v>0.10072192745933722</v>
      </c>
      <c r="AM87" s="427">
        <f t="shared" si="12"/>
        <v>3.4617726363399146E-2</v>
      </c>
      <c r="AN87" s="427">
        <f t="shared" si="11"/>
        <v>2.5919805166565189E-2</v>
      </c>
      <c r="AO87" s="427">
        <f t="shared" si="11"/>
        <v>1.6873967121857875E-2</v>
      </c>
      <c r="AP87" s="427">
        <f t="shared" si="11"/>
        <v>4.0880229625119601E-3</v>
      </c>
      <c r="AQ87" s="427">
        <f t="shared" si="11"/>
        <v>1.217708967556754E-3</v>
      </c>
      <c r="AR87" s="427">
        <f t="shared" si="11"/>
        <v>1.0437505436200747E-3</v>
      </c>
      <c r="AS87" s="427">
        <f t="shared" si="11"/>
        <v>6.9583369574671651E-4</v>
      </c>
      <c r="AT87" s="427">
        <f t="shared" si="14"/>
        <v>3.7742882437910631E-3</v>
      </c>
    </row>
    <row r="88" spans="1:46">
      <c r="A88" s="120">
        <v>85</v>
      </c>
      <c r="C88" s="123">
        <v>12866</v>
      </c>
      <c r="D88" s="123">
        <v>3638</v>
      </c>
      <c r="E88" s="123">
        <v>1711</v>
      </c>
      <c r="F88" s="123">
        <v>1582</v>
      </c>
      <c r="G88" s="123">
        <v>1115</v>
      </c>
      <c r="H88" s="120">
        <v>284</v>
      </c>
      <c r="I88" s="120">
        <v>118</v>
      </c>
      <c r="J88" s="120">
        <v>53</v>
      </c>
      <c r="K88" s="120">
        <v>99</v>
      </c>
      <c r="L88" s="120">
        <f t="shared" si="15"/>
        <v>554</v>
      </c>
      <c r="M88" s="123">
        <f t="shared" si="13"/>
        <v>21466</v>
      </c>
      <c r="N88" s="427">
        <f t="shared" si="18"/>
        <v>0.59936643995155126</v>
      </c>
      <c r="O88" s="427">
        <f t="shared" si="18"/>
        <v>0.16947731296002982</v>
      </c>
      <c r="P88" s="427">
        <f t="shared" si="18"/>
        <v>7.9707444330569269E-2</v>
      </c>
      <c r="Q88" s="427">
        <f t="shared" si="18"/>
        <v>7.369794092984254E-2</v>
      </c>
      <c r="R88" s="427">
        <f t="shared" si="18"/>
        <v>5.1942606913258173E-2</v>
      </c>
      <c r="S88" s="427">
        <f t="shared" si="18"/>
        <v>1.3230224541134818E-2</v>
      </c>
      <c r="T88" s="427">
        <f t="shared" si="18"/>
        <v>5.4970651262461565E-3</v>
      </c>
      <c r="U88" s="427">
        <f t="shared" si="18"/>
        <v>2.4690207770427654E-3</v>
      </c>
      <c r="V88" s="427">
        <f t="shared" si="18"/>
        <v>4.6119444703251657E-3</v>
      </c>
      <c r="W88" s="427">
        <f t="shared" si="18"/>
        <v>2.5808254914748904E-2</v>
      </c>
      <c r="Y88" s="120">
        <v>85</v>
      </c>
      <c r="Z88" s="123">
        <v>9268</v>
      </c>
      <c r="AA88" s="123">
        <v>1199</v>
      </c>
      <c r="AB88" s="120">
        <v>453</v>
      </c>
      <c r="AC88" s="120">
        <v>320</v>
      </c>
      <c r="AD88" s="120">
        <v>191</v>
      </c>
      <c r="AE88" s="120">
        <v>38</v>
      </c>
      <c r="AF88" s="120">
        <v>14</v>
      </c>
      <c r="AG88" s="120">
        <v>6</v>
      </c>
      <c r="AH88" s="120">
        <v>11</v>
      </c>
      <c r="AI88" s="120">
        <f t="shared" si="16"/>
        <v>69</v>
      </c>
      <c r="AJ88" s="123">
        <f t="shared" si="17"/>
        <v>11500</v>
      </c>
      <c r="AK88" s="427">
        <f t="shared" si="12"/>
        <v>0.80591304347826087</v>
      </c>
      <c r="AL88" s="427">
        <f t="shared" si="12"/>
        <v>0.10426086956521739</v>
      </c>
      <c r="AM88" s="427">
        <f t="shared" si="12"/>
        <v>3.9391304347826089E-2</v>
      </c>
      <c r="AN88" s="427">
        <f t="shared" si="11"/>
        <v>2.782608695652174E-2</v>
      </c>
      <c r="AO88" s="427">
        <f t="shared" si="11"/>
        <v>1.6608695652173912E-2</v>
      </c>
      <c r="AP88" s="427">
        <f t="shared" si="11"/>
        <v>3.3043478260869567E-3</v>
      </c>
      <c r="AQ88" s="427">
        <f t="shared" si="11"/>
        <v>1.217391304347826E-3</v>
      </c>
      <c r="AR88" s="427">
        <f t="shared" si="11"/>
        <v>5.2173913043478256E-4</v>
      </c>
      <c r="AS88" s="427">
        <f t="shared" si="11"/>
        <v>9.5652173913043481E-4</v>
      </c>
      <c r="AT88" s="427">
        <f t="shared" si="14"/>
        <v>3.2143855399235999E-3</v>
      </c>
    </row>
    <row r="89" spans="1:46">
      <c r="A89" s="120">
        <v>86</v>
      </c>
      <c r="C89" s="123">
        <v>13008</v>
      </c>
      <c r="D89" s="123">
        <v>3509</v>
      </c>
      <c r="E89" s="123">
        <v>1678</v>
      </c>
      <c r="F89" s="123">
        <v>1578</v>
      </c>
      <c r="G89" s="123">
        <v>1114</v>
      </c>
      <c r="H89" s="120">
        <v>306</v>
      </c>
      <c r="I89" s="120">
        <v>124</v>
      </c>
      <c r="J89" s="120">
        <v>43</v>
      </c>
      <c r="K89" s="120">
        <v>104</v>
      </c>
      <c r="L89" s="120">
        <f t="shared" si="15"/>
        <v>577</v>
      </c>
      <c r="M89" s="123">
        <f t="shared" si="13"/>
        <v>21464</v>
      </c>
      <c r="N89" s="427">
        <f t="shared" si="18"/>
        <v>0.60603801714498695</v>
      </c>
      <c r="O89" s="427">
        <f t="shared" si="18"/>
        <v>0.16348304137159897</v>
      </c>
      <c r="P89" s="427">
        <f t="shared" si="18"/>
        <v>7.8177413343272453E-2</v>
      </c>
      <c r="Q89" s="427">
        <f t="shared" si="18"/>
        <v>7.3518449496831909E-2</v>
      </c>
      <c r="R89" s="427">
        <f t="shared" si="18"/>
        <v>5.1900857249347745E-2</v>
      </c>
      <c r="S89" s="427">
        <f t="shared" si="18"/>
        <v>1.4256429370108088E-2</v>
      </c>
      <c r="T89" s="427">
        <f t="shared" si="18"/>
        <v>5.7771151695862836E-3</v>
      </c>
      <c r="U89" s="427">
        <f t="shared" si="18"/>
        <v>2.0033544539694373E-3</v>
      </c>
      <c r="V89" s="427">
        <f t="shared" si="18"/>
        <v>4.8453224002981739E-3</v>
      </c>
      <c r="W89" s="427">
        <f t="shared" si="18"/>
        <v>2.6882221393961982E-2</v>
      </c>
      <c r="Y89" s="120">
        <v>86</v>
      </c>
      <c r="Z89" s="123">
        <v>9269</v>
      </c>
      <c r="AA89" s="123">
        <v>1272</v>
      </c>
      <c r="AB89" s="120">
        <v>412</v>
      </c>
      <c r="AC89" s="120">
        <v>285</v>
      </c>
      <c r="AD89" s="120">
        <v>182</v>
      </c>
      <c r="AE89" s="120">
        <v>49</v>
      </c>
      <c r="AF89" s="120">
        <v>14</v>
      </c>
      <c r="AG89" s="120">
        <v>7</v>
      </c>
      <c r="AH89" s="120">
        <v>11</v>
      </c>
      <c r="AI89" s="120">
        <f t="shared" si="16"/>
        <v>81</v>
      </c>
      <c r="AJ89" s="123">
        <f t="shared" si="17"/>
        <v>11501</v>
      </c>
      <c r="AK89" s="427">
        <f t="shared" si="12"/>
        <v>0.80592991913746626</v>
      </c>
      <c r="AL89" s="427">
        <f t="shared" si="12"/>
        <v>0.11059907834101383</v>
      </c>
      <c r="AM89" s="427">
        <f t="shared" si="12"/>
        <v>3.5822971915485613E-2</v>
      </c>
      <c r="AN89" s="427">
        <f t="shared" si="11"/>
        <v>2.4780453873576212E-2</v>
      </c>
      <c r="AO89" s="427">
        <f t="shared" si="11"/>
        <v>1.5824710894704809E-2</v>
      </c>
      <c r="AP89" s="427">
        <f t="shared" si="11"/>
        <v>4.2604990870359098E-3</v>
      </c>
      <c r="AQ89" s="427">
        <f t="shared" si="11"/>
        <v>1.2172854534388314E-3</v>
      </c>
      <c r="AR89" s="427">
        <f t="shared" si="11"/>
        <v>6.0864272671941571E-4</v>
      </c>
      <c r="AS89" s="427">
        <f t="shared" si="11"/>
        <v>9.5643857055908185E-4</v>
      </c>
      <c r="AT89" s="427">
        <f t="shared" si="14"/>
        <v>3.7737607156168467E-3</v>
      </c>
    </row>
    <row r="90" spans="1:46">
      <c r="A90" s="120">
        <v>87</v>
      </c>
      <c r="C90" s="123">
        <v>12581</v>
      </c>
      <c r="D90" s="123">
        <v>3684</v>
      </c>
      <c r="E90" s="123">
        <v>1800</v>
      </c>
      <c r="F90" s="123">
        <v>1594</v>
      </c>
      <c r="G90" s="123">
        <v>1192</v>
      </c>
      <c r="H90" s="120">
        <v>302</v>
      </c>
      <c r="I90" s="120">
        <v>130</v>
      </c>
      <c r="J90" s="120">
        <v>61</v>
      </c>
      <c r="K90" s="120">
        <v>118</v>
      </c>
      <c r="L90" s="120">
        <f t="shared" si="15"/>
        <v>611</v>
      </c>
      <c r="M90" s="123">
        <f t="shared" si="13"/>
        <v>21462</v>
      </c>
      <c r="N90" s="427">
        <f t="shared" si="18"/>
        <v>0.58619886310688663</v>
      </c>
      <c r="O90" s="427">
        <f t="shared" si="18"/>
        <v>0.17165222253284876</v>
      </c>
      <c r="P90" s="427">
        <f t="shared" si="18"/>
        <v>8.3869164103997765E-2</v>
      </c>
      <c r="Q90" s="427">
        <f t="shared" si="18"/>
        <v>7.4270804212095795E-2</v>
      </c>
      <c r="R90" s="427">
        <f t="shared" si="18"/>
        <v>5.5540024228869632E-2</v>
      </c>
      <c r="S90" s="427">
        <f t="shared" si="18"/>
        <v>1.4071381977448514E-2</v>
      </c>
      <c r="T90" s="427">
        <f t="shared" si="18"/>
        <v>6.0572174075109496E-3</v>
      </c>
      <c r="U90" s="427">
        <f t="shared" si="18"/>
        <v>2.8422327835243687E-3</v>
      </c>
      <c r="V90" s="427">
        <f t="shared" si="18"/>
        <v>5.498089646817631E-3</v>
      </c>
      <c r="W90" s="427">
        <f t="shared" si="18"/>
        <v>2.8468921815301463E-2</v>
      </c>
      <c r="Y90" s="120">
        <v>87</v>
      </c>
      <c r="Z90" s="123">
        <v>9157</v>
      </c>
      <c r="AA90" s="123">
        <v>1259</v>
      </c>
      <c r="AB90" s="120">
        <v>435</v>
      </c>
      <c r="AC90" s="120">
        <v>367</v>
      </c>
      <c r="AD90" s="120">
        <v>195</v>
      </c>
      <c r="AE90" s="120">
        <v>46</v>
      </c>
      <c r="AF90" s="120">
        <v>18</v>
      </c>
      <c r="AG90" s="120">
        <v>12</v>
      </c>
      <c r="AH90" s="120">
        <v>9</v>
      </c>
      <c r="AI90" s="120">
        <f t="shared" si="16"/>
        <v>85</v>
      </c>
      <c r="AJ90" s="123">
        <f t="shared" si="17"/>
        <v>11498</v>
      </c>
      <c r="AK90" s="427">
        <f t="shared" si="12"/>
        <v>0.79639937380413983</v>
      </c>
      <c r="AL90" s="427">
        <f t="shared" si="12"/>
        <v>0.10949730387893547</v>
      </c>
      <c r="AM90" s="427">
        <f t="shared" si="12"/>
        <v>3.7832666550704469E-2</v>
      </c>
      <c r="AN90" s="427">
        <f t="shared" si="11"/>
        <v>3.191859453818055E-2</v>
      </c>
      <c r="AO90" s="427">
        <f t="shared" si="11"/>
        <v>1.6959471212384763E-2</v>
      </c>
      <c r="AP90" s="427">
        <f t="shared" si="11"/>
        <v>4.0006957731779438E-3</v>
      </c>
      <c r="AQ90" s="427">
        <f t="shared" ref="AQ90:AS103" si="19">AF90/$AJ90</f>
        <v>1.5654896503739782E-3</v>
      </c>
      <c r="AR90" s="427">
        <f t="shared" si="19"/>
        <v>1.0436597669159853E-3</v>
      </c>
      <c r="AS90" s="427">
        <f t="shared" si="19"/>
        <v>7.8274482518698909E-4</v>
      </c>
      <c r="AT90" s="427">
        <f t="shared" si="14"/>
        <v>3.9604883049110052E-3</v>
      </c>
    </row>
    <row r="91" spans="1:46">
      <c r="A91" s="120">
        <v>88</v>
      </c>
      <c r="C91" s="123">
        <v>12466</v>
      </c>
      <c r="D91" s="123">
        <v>3717</v>
      </c>
      <c r="E91" s="123">
        <v>1742</v>
      </c>
      <c r="F91" s="123">
        <v>1699</v>
      </c>
      <c r="G91" s="123">
        <v>1241</v>
      </c>
      <c r="H91" s="120">
        <v>297</v>
      </c>
      <c r="I91" s="120">
        <v>127</v>
      </c>
      <c r="J91" s="120">
        <v>70</v>
      </c>
      <c r="K91" s="120">
        <v>106</v>
      </c>
      <c r="L91" s="120">
        <f t="shared" si="15"/>
        <v>600</v>
      </c>
      <c r="M91" s="123">
        <f t="shared" si="13"/>
        <v>21465</v>
      </c>
      <c r="N91" s="427">
        <f t="shared" si="18"/>
        <v>0.58075937572792924</v>
      </c>
      <c r="O91" s="427">
        <f t="shared" si="18"/>
        <v>0.17316561844863732</v>
      </c>
      <c r="P91" s="427">
        <f t="shared" si="18"/>
        <v>8.115536920568367E-2</v>
      </c>
      <c r="Q91" s="427">
        <f t="shared" si="18"/>
        <v>7.9152108082925693E-2</v>
      </c>
      <c r="R91" s="427">
        <f t="shared" si="18"/>
        <v>5.7815047752154673E-2</v>
      </c>
      <c r="S91" s="427">
        <f t="shared" si="18"/>
        <v>1.3836477987421384E-2</v>
      </c>
      <c r="T91" s="427">
        <f t="shared" si="18"/>
        <v>5.9166084323317028E-3</v>
      </c>
      <c r="U91" s="427">
        <f t="shared" si="18"/>
        <v>3.2611227579781039E-3</v>
      </c>
      <c r="V91" s="427">
        <f t="shared" si="18"/>
        <v>4.9382716049382715E-3</v>
      </c>
      <c r="W91" s="427">
        <f t="shared" si="18"/>
        <v>2.7952480782669462E-2</v>
      </c>
      <c r="Y91" s="120">
        <v>88</v>
      </c>
      <c r="Z91" s="123">
        <v>9066</v>
      </c>
      <c r="AA91" s="123">
        <v>1298</v>
      </c>
      <c r="AB91" s="120">
        <v>440</v>
      </c>
      <c r="AC91" s="120">
        <v>389</v>
      </c>
      <c r="AD91" s="120">
        <v>196</v>
      </c>
      <c r="AE91" s="120">
        <v>59</v>
      </c>
      <c r="AF91" s="120">
        <v>29</v>
      </c>
      <c r="AG91" s="120">
        <v>7</v>
      </c>
      <c r="AH91" s="120">
        <v>17</v>
      </c>
      <c r="AI91" s="120">
        <f t="shared" si="16"/>
        <v>112</v>
      </c>
      <c r="AJ91" s="123">
        <f t="shared" si="17"/>
        <v>11501</v>
      </c>
      <c r="AK91" s="427">
        <f t="shared" si="12"/>
        <v>0.78827928006260328</v>
      </c>
      <c r="AL91" s="427">
        <f t="shared" si="12"/>
        <v>0.11285975132597166</v>
      </c>
      <c r="AM91" s="427">
        <f t="shared" si="12"/>
        <v>3.8257542822363273E-2</v>
      </c>
      <c r="AN91" s="427">
        <f t="shared" si="12"/>
        <v>3.3823145813407528E-2</v>
      </c>
      <c r="AO91" s="427">
        <f t="shared" si="12"/>
        <v>1.7041996348143639E-2</v>
      </c>
      <c r="AP91" s="427">
        <f t="shared" si="12"/>
        <v>5.1299886966350754E-3</v>
      </c>
      <c r="AQ91" s="427">
        <f t="shared" si="19"/>
        <v>2.5215198678375794E-3</v>
      </c>
      <c r="AR91" s="427">
        <f t="shared" si="19"/>
        <v>6.0864272671941571E-4</v>
      </c>
      <c r="AS91" s="427">
        <f t="shared" si="19"/>
        <v>1.4781323363185809E-3</v>
      </c>
      <c r="AT91" s="427">
        <f t="shared" si="14"/>
        <v>5.2177964127649665E-3</v>
      </c>
    </row>
    <row r="92" spans="1:46">
      <c r="A92" s="120">
        <v>89</v>
      </c>
      <c r="C92" s="123">
        <v>12513</v>
      </c>
      <c r="D92" s="123">
        <v>3674</v>
      </c>
      <c r="E92" s="123">
        <v>1738</v>
      </c>
      <c r="F92" s="123">
        <v>1622</v>
      </c>
      <c r="G92" s="123">
        <v>1310</v>
      </c>
      <c r="H92" s="120">
        <v>292</v>
      </c>
      <c r="I92" s="120">
        <v>126</v>
      </c>
      <c r="J92" s="120">
        <v>59</v>
      </c>
      <c r="K92" s="120">
        <v>127</v>
      </c>
      <c r="L92" s="120">
        <f t="shared" si="15"/>
        <v>604</v>
      </c>
      <c r="M92" s="123">
        <f t="shared" si="13"/>
        <v>21461</v>
      </c>
      <c r="N92" s="427">
        <f t="shared" si="18"/>
        <v>0.58305763943898237</v>
      </c>
      <c r="O92" s="427">
        <f t="shared" si="18"/>
        <v>0.17119425935417734</v>
      </c>
      <c r="P92" s="427">
        <f t="shared" si="18"/>
        <v>8.0984110712455148E-2</v>
      </c>
      <c r="Q92" s="427">
        <f t="shared" si="18"/>
        <v>7.5578957178137091E-2</v>
      </c>
      <c r="R92" s="427">
        <f t="shared" si="18"/>
        <v>6.1040958016867805E-2</v>
      </c>
      <c r="S92" s="427">
        <f t="shared" si="18"/>
        <v>1.3606076138110991E-2</v>
      </c>
      <c r="T92" s="427">
        <f t="shared" si="18"/>
        <v>5.8711150458972093E-3</v>
      </c>
      <c r="U92" s="427">
        <f t="shared" si="18"/>
        <v>2.749172918316947E-3</v>
      </c>
      <c r="V92" s="427">
        <f t="shared" si="18"/>
        <v>5.9177111970551231E-3</v>
      </c>
      <c r="W92" s="427">
        <f t="shared" si="18"/>
        <v>2.8144075299380272E-2</v>
      </c>
      <c r="Y92" s="120">
        <v>89</v>
      </c>
      <c r="Z92" s="123">
        <v>9218</v>
      </c>
      <c r="AA92" s="123">
        <v>1209</v>
      </c>
      <c r="AB92" s="120">
        <v>446</v>
      </c>
      <c r="AC92" s="120">
        <v>321</v>
      </c>
      <c r="AD92" s="120">
        <v>216</v>
      </c>
      <c r="AE92" s="120">
        <v>47</v>
      </c>
      <c r="AF92" s="120">
        <v>24</v>
      </c>
      <c r="AG92" s="120">
        <v>9</v>
      </c>
      <c r="AH92" s="120">
        <v>12</v>
      </c>
      <c r="AI92" s="120">
        <f t="shared" si="16"/>
        <v>92</v>
      </c>
      <c r="AJ92" s="123">
        <f t="shared" si="17"/>
        <v>11502</v>
      </c>
      <c r="AK92" s="427">
        <f t="shared" si="12"/>
        <v>0.80142583898452446</v>
      </c>
      <c r="AL92" s="427">
        <f t="shared" si="12"/>
        <v>0.10511215440792905</v>
      </c>
      <c r="AM92" s="427">
        <f t="shared" si="12"/>
        <v>3.877586506694488E-2</v>
      </c>
      <c r="AN92" s="427">
        <f t="shared" si="12"/>
        <v>2.7908189880020865E-2</v>
      </c>
      <c r="AO92" s="427">
        <f t="shared" si="12"/>
        <v>1.8779342723004695E-2</v>
      </c>
      <c r="AP92" s="427">
        <f t="shared" si="12"/>
        <v>4.0862458702834292E-3</v>
      </c>
      <c r="AQ92" s="427">
        <f t="shared" si="19"/>
        <v>2.0865936358894104E-3</v>
      </c>
      <c r="AR92" s="427">
        <f t="shared" si="19"/>
        <v>7.8247261345852897E-4</v>
      </c>
      <c r="AS92" s="427">
        <f t="shared" si="19"/>
        <v>1.0432968179447052E-3</v>
      </c>
      <c r="AT92" s="427">
        <f t="shared" si="14"/>
        <v>4.2868459065281209E-3</v>
      </c>
    </row>
    <row r="93" spans="1:46">
      <c r="A93" s="120">
        <v>90</v>
      </c>
      <c r="B93" s="120">
        <v>90</v>
      </c>
      <c r="C93" s="123">
        <v>12084</v>
      </c>
      <c r="D93" s="123">
        <v>3696</v>
      </c>
      <c r="E93" s="123">
        <v>1905</v>
      </c>
      <c r="F93" s="123">
        <v>1772</v>
      </c>
      <c r="G93" s="123">
        <v>1276</v>
      </c>
      <c r="H93" s="120">
        <v>361</v>
      </c>
      <c r="I93" s="120">
        <v>147</v>
      </c>
      <c r="J93" s="120">
        <v>91</v>
      </c>
      <c r="K93" s="120">
        <v>133</v>
      </c>
      <c r="L93" s="120">
        <f t="shared" si="15"/>
        <v>732</v>
      </c>
      <c r="M93" s="123">
        <f t="shared" si="13"/>
        <v>21465</v>
      </c>
      <c r="N93" s="427">
        <f t="shared" si="18"/>
        <v>0.562962962962963</v>
      </c>
      <c r="O93" s="427">
        <f t="shared" si="18"/>
        <v>0.17218728162124389</v>
      </c>
      <c r="P93" s="427">
        <f t="shared" si="18"/>
        <v>8.8749126484975543E-2</v>
      </c>
      <c r="Q93" s="427">
        <f t="shared" si="18"/>
        <v>8.2552993244817144E-2</v>
      </c>
      <c r="R93" s="427">
        <f t="shared" si="18"/>
        <v>5.9445609131143724E-2</v>
      </c>
      <c r="S93" s="427">
        <f t="shared" si="18"/>
        <v>1.6818075937572792E-2</v>
      </c>
      <c r="T93" s="427">
        <f t="shared" si="18"/>
        <v>6.8483577917540185E-3</v>
      </c>
      <c r="U93" s="427">
        <f t="shared" si="18"/>
        <v>4.2394595853715352E-3</v>
      </c>
      <c r="V93" s="427">
        <f t="shared" si="18"/>
        <v>6.196133240158397E-3</v>
      </c>
      <c r="W93" s="427">
        <f t="shared" si="18"/>
        <v>3.4102026554856744E-2</v>
      </c>
      <c r="Y93" s="120">
        <v>90</v>
      </c>
      <c r="Z93" s="123">
        <v>9057</v>
      </c>
      <c r="AA93" s="123">
        <v>1309</v>
      </c>
      <c r="AB93" s="120">
        <v>431</v>
      </c>
      <c r="AC93" s="120">
        <v>378</v>
      </c>
      <c r="AD93" s="120">
        <v>241</v>
      </c>
      <c r="AE93" s="120">
        <v>46</v>
      </c>
      <c r="AF93" s="120">
        <v>18</v>
      </c>
      <c r="AG93" s="120">
        <v>7</v>
      </c>
      <c r="AH93" s="120">
        <v>12</v>
      </c>
      <c r="AI93" s="120">
        <f t="shared" si="16"/>
        <v>83</v>
      </c>
      <c r="AJ93" s="123">
        <f t="shared" si="17"/>
        <v>11499</v>
      </c>
      <c r="AK93" s="427">
        <f t="shared" si="12"/>
        <v>0.78763370727889381</v>
      </c>
      <c r="AL93" s="427">
        <f t="shared" si="12"/>
        <v>0.11383598573789025</v>
      </c>
      <c r="AM93" s="427">
        <f t="shared" si="12"/>
        <v>3.7481520132185406E-2</v>
      </c>
      <c r="AN93" s="427">
        <f t="shared" si="12"/>
        <v>3.2872423689016439E-2</v>
      </c>
      <c r="AO93" s="427">
        <f t="shared" si="12"/>
        <v>2.0958344203843814E-2</v>
      </c>
      <c r="AP93" s="427">
        <f t="shared" si="12"/>
        <v>4.0003478563353338E-3</v>
      </c>
      <c r="AQ93" s="427">
        <f t="shared" si="19"/>
        <v>1.5653535090007827E-3</v>
      </c>
      <c r="AR93" s="427">
        <f t="shared" si="19"/>
        <v>6.0874858683363767E-4</v>
      </c>
      <c r="AS93" s="427">
        <f t="shared" si="19"/>
        <v>1.0435690060005217E-3</v>
      </c>
      <c r="AT93" s="427">
        <f t="shared" si="14"/>
        <v>3.8667598416026088E-3</v>
      </c>
    </row>
    <row r="94" spans="1:46">
      <c r="A94" s="120">
        <v>91</v>
      </c>
      <c r="C94" s="123">
        <v>11979</v>
      </c>
      <c r="D94" s="123">
        <v>3741</v>
      </c>
      <c r="E94" s="123">
        <v>1849</v>
      </c>
      <c r="F94" s="123">
        <v>1784</v>
      </c>
      <c r="G94" s="123">
        <v>1354</v>
      </c>
      <c r="H94" s="120">
        <v>356</v>
      </c>
      <c r="I94" s="120">
        <v>164</v>
      </c>
      <c r="J94" s="120">
        <v>78</v>
      </c>
      <c r="K94" s="120">
        <v>158</v>
      </c>
      <c r="L94" s="120">
        <f t="shared" si="15"/>
        <v>756</v>
      </c>
      <c r="M94" s="123">
        <f t="shared" si="13"/>
        <v>21463</v>
      </c>
      <c r="N94" s="427">
        <f t="shared" si="18"/>
        <v>0.5581232819270372</v>
      </c>
      <c r="O94" s="427">
        <f t="shared" si="18"/>
        <v>0.17429995806737175</v>
      </c>
      <c r="P94" s="427">
        <f t="shared" si="18"/>
        <v>8.6148255136746954E-2</v>
      </c>
      <c r="Q94" s="427">
        <f t="shared" si="18"/>
        <v>8.3119787541350229E-2</v>
      </c>
      <c r="R94" s="427">
        <f t="shared" si="18"/>
        <v>6.3085309602571873E-2</v>
      </c>
      <c r="S94" s="427">
        <f t="shared" si="18"/>
        <v>1.6586684060942086E-2</v>
      </c>
      <c r="T94" s="427">
        <f t="shared" si="18"/>
        <v>7.6410567022317478E-3</v>
      </c>
      <c r="U94" s="427">
        <f t="shared" si="18"/>
        <v>3.6341611144760752E-3</v>
      </c>
      <c r="V94" s="427">
        <f t="shared" si="18"/>
        <v>7.3615058472720494E-3</v>
      </c>
      <c r="W94" s="427">
        <f t="shared" si="18"/>
        <v>3.5223407724921961E-2</v>
      </c>
      <c r="Y94" s="120">
        <v>91</v>
      </c>
      <c r="Z94" s="123">
        <v>9029</v>
      </c>
      <c r="AA94" s="123">
        <v>1300</v>
      </c>
      <c r="AB94" s="120">
        <v>427</v>
      </c>
      <c r="AC94" s="120">
        <v>388</v>
      </c>
      <c r="AD94" s="120">
        <v>259</v>
      </c>
      <c r="AE94" s="120">
        <v>52</v>
      </c>
      <c r="AF94" s="120">
        <v>24</v>
      </c>
      <c r="AG94" s="120">
        <v>9</v>
      </c>
      <c r="AH94" s="120">
        <v>11</v>
      </c>
      <c r="AI94" s="120">
        <f t="shared" si="16"/>
        <v>96</v>
      </c>
      <c r="AJ94" s="123">
        <f t="shared" si="17"/>
        <v>11499</v>
      </c>
      <c r="AK94" s="427">
        <f t="shared" si="12"/>
        <v>0.7851987129315593</v>
      </c>
      <c r="AL94" s="427">
        <f t="shared" si="12"/>
        <v>0.11305330898338986</v>
      </c>
      <c r="AM94" s="427">
        <f t="shared" si="12"/>
        <v>3.7133663796851901E-2</v>
      </c>
      <c r="AN94" s="427">
        <f t="shared" si="12"/>
        <v>3.3742064527350207E-2</v>
      </c>
      <c r="AO94" s="427">
        <f t="shared" si="12"/>
        <v>2.2523697712844595E-2</v>
      </c>
      <c r="AP94" s="427">
        <f t="shared" si="12"/>
        <v>4.5221323593355942E-3</v>
      </c>
      <c r="AQ94" s="427">
        <f t="shared" si="19"/>
        <v>2.0871380120010435E-3</v>
      </c>
      <c r="AR94" s="427">
        <f t="shared" si="19"/>
        <v>7.8267675450039136E-4</v>
      </c>
      <c r="AS94" s="427">
        <f t="shared" si="19"/>
        <v>9.5660492216714495E-4</v>
      </c>
      <c r="AT94" s="427">
        <f t="shared" si="14"/>
        <v>4.4728136793551693E-3</v>
      </c>
    </row>
    <row r="95" spans="1:46">
      <c r="A95" s="120">
        <v>92</v>
      </c>
      <c r="C95" s="123">
        <v>11834</v>
      </c>
      <c r="D95" s="123">
        <v>3736</v>
      </c>
      <c r="E95" s="123">
        <v>1878</v>
      </c>
      <c r="F95" s="123">
        <v>1839</v>
      </c>
      <c r="G95" s="123">
        <v>1346</v>
      </c>
      <c r="H95" s="120">
        <v>399</v>
      </c>
      <c r="I95" s="120">
        <v>157</v>
      </c>
      <c r="J95" s="120">
        <v>86</v>
      </c>
      <c r="K95" s="120">
        <v>191</v>
      </c>
      <c r="L95" s="120">
        <f t="shared" si="15"/>
        <v>833</v>
      </c>
      <c r="M95" s="123">
        <f t="shared" si="13"/>
        <v>21466</v>
      </c>
      <c r="N95" s="427">
        <f t="shared" si="18"/>
        <v>0.55129041274573742</v>
      </c>
      <c r="O95" s="427">
        <f t="shared" si="18"/>
        <v>0.17404267213267494</v>
      </c>
      <c r="P95" s="427">
        <f t="shared" si="18"/>
        <v>8.7487189043137986E-2</v>
      </c>
      <c r="Q95" s="427">
        <f t="shared" si="18"/>
        <v>8.5670362433615949E-2</v>
      </c>
      <c r="R95" s="427">
        <f t="shared" si="18"/>
        <v>6.270381067735023E-2</v>
      </c>
      <c r="S95" s="427">
        <f t="shared" si="18"/>
        <v>1.8587533774340817E-2</v>
      </c>
      <c r="T95" s="427">
        <f t="shared" si="18"/>
        <v>7.3138917357681915E-3</v>
      </c>
      <c r="U95" s="427">
        <f t="shared" si="18"/>
        <v>4.0063356004844874E-3</v>
      </c>
      <c r="V95" s="427">
        <f t="shared" si="18"/>
        <v>8.8977918568899656E-3</v>
      </c>
      <c r="W95" s="427">
        <f t="shared" si="18"/>
        <v>3.8805552967483462E-2</v>
      </c>
      <c r="Y95" s="120">
        <v>92</v>
      </c>
      <c r="Z95" s="123">
        <v>9011</v>
      </c>
      <c r="AA95" s="123">
        <v>1321</v>
      </c>
      <c r="AB95" s="120">
        <v>481</v>
      </c>
      <c r="AC95" s="120">
        <v>349</v>
      </c>
      <c r="AD95" s="120">
        <v>250</v>
      </c>
      <c r="AE95" s="120">
        <v>50</v>
      </c>
      <c r="AF95" s="120">
        <v>21</v>
      </c>
      <c r="AG95" s="120">
        <v>7</v>
      </c>
      <c r="AH95" s="120">
        <v>12</v>
      </c>
      <c r="AI95" s="120">
        <f t="shared" si="16"/>
        <v>90</v>
      </c>
      <c r="AJ95" s="123">
        <f t="shared" si="17"/>
        <v>11502</v>
      </c>
      <c r="AK95" s="427">
        <f t="shared" si="12"/>
        <v>0.78342896887497826</v>
      </c>
      <c r="AL95" s="427">
        <f t="shared" si="12"/>
        <v>0.11484959137541297</v>
      </c>
      <c r="AM95" s="427">
        <f t="shared" si="12"/>
        <v>4.18188141192836E-2</v>
      </c>
      <c r="AN95" s="427">
        <f t="shared" si="12"/>
        <v>3.0342549121891844E-2</v>
      </c>
      <c r="AO95" s="427">
        <f t="shared" si="12"/>
        <v>2.1735350373848026E-2</v>
      </c>
      <c r="AP95" s="427">
        <f t="shared" si="12"/>
        <v>4.3470700747696052E-3</v>
      </c>
      <c r="AQ95" s="427">
        <f t="shared" si="19"/>
        <v>1.8257694314032342E-3</v>
      </c>
      <c r="AR95" s="427">
        <f t="shared" si="19"/>
        <v>6.0858981046774477E-4</v>
      </c>
      <c r="AS95" s="427">
        <f t="shared" si="19"/>
        <v>1.0432968179447052E-3</v>
      </c>
      <c r="AT95" s="427">
        <f t="shared" si="14"/>
        <v>4.1926767912046957E-3</v>
      </c>
    </row>
    <row r="96" spans="1:46">
      <c r="A96" s="120">
        <v>93</v>
      </c>
      <c r="C96" s="123">
        <v>11787</v>
      </c>
      <c r="D96" s="123">
        <v>3663</v>
      </c>
      <c r="E96" s="123">
        <v>1884</v>
      </c>
      <c r="F96" s="123">
        <v>1835</v>
      </c>
      <c r="G96" s="123">
        <v>1413</v>
      </c>
      <c r="H96" s="120">
        <v>414</v>
      </c>
      <c r="I96" s="120">
        <v>183</v>
      </c>
      <c r="J96" s="120">
        <v>103</v>
      </c>
      <c r="K96" s="120">
        <v>182</v>
      </c>
      <c r="L96" s="120">
        <f t="shared" si="15"/>
        <v>882</v>
      </c>
      <c r="M96" s="123">
        <f t="shared" si="13"/>
        <v>21464</v>
      </c>
      <c r="N96" s="427">
        <f t="shared" si="18"/>
        <v>0.54915206857994781</v>
      </c>
      <c r="O96" s="427">
        <f t="shared" si="18"/>
        <v>0.17065784569511741</v>
      </c>
      <c r="P96" s="427">
        <f t="shared" si="18"/>
        <v>8.7774878866939993E-2</v>
      </c>
      <c r="Q96" s="427">
        <f t="shared" si="18"/>
        <v>8.5491986582184126E-2</v>
      </c>
      <c r="R96" s="427">
        <f t="shared" si="18"/>
        <v>6.5831159150204988E-2</v>
      </c>
      <c r="S96" s="427">
        <f t="shared" si="18"/>
        <v>1.9288110324263884E-2</v>
      </c>
      <c r="T96" s="427">
        <f t="shared" si="18"/>
        <v>8.52590383898621E-3</v>
      </c>
      <c r="U96" s="427">
        <f t="shared" si="18"/>
        <v>4.7987327618337679E-3</v>
      </c>
      <c r="V96" s="427">
        <f t="shared" si="18"/>
        <v>8.479314200521804E-3</v>
      </c>
      <c r="W96" s="427">
        <f t="shared" si="18"/>
        <v>4.1092061125605664E-2</v>
      </c>
      <c r="Y96" s="120">
        <v>93</v>
      </c>
      <c r="Z96" s="123">
        <v>8984</v>
      </c>
      <c r="AA96" s="123">
        <v>1353</v>
      </c>
      <c r="AB96" s="120">
        <v>464</v>
      </c>
      <c r="AC96" s="120">
        <v>356</v>
      </c>
      <c r="AD96" s="120">
        <v>231</v>
      </c>
      <c r="AE96" s="120">
        <v>61</v>
      </c>
      <c r="AF96" s="120">
        <v>23</v>
      </c>
      <c r="AG96" s="120">
        <v>7</v>
      </c>
      <c r="AH96" s="120">
        <v>21</v>
      </c>
      <c r="AI96" s="120">
        <f t="shared" si="16"/>
        <v>112</v>
      </c>
      <c r="AJ96" s="123">
        <f t="shared" si="17"/>
        <v>11500</v>
      </c>
      <c r="AK96" s="427">
        <f t="shared" si="12"/>
        <v>0.78121739130434786</v>
      </c>
      <c r="AL96" s="427">
        <f t="shared" si="12"/>
        <v>0.11765217391304347</v>
      </c>
      <c r="AM96" s="427">
        <f t="shared" si="12"/>
        <v>4.0347826086956522E-2</v>
      </c>
      <c r="AN96" s="427">
        <f t="shared" si="12"/>
        <v>3.0956521739130435E-2</v>
      </c>
      <c r="AO96" s="427">
        <f t="shared" si="12"/>
        <v>2.0086956521739131E-2</v>
      </c>
      <c r="AP96" s="427">
        <f t="shared" si="12"/>
        <v>5.3043478260869567E-3</v>
      </c>
      <c r="AQ96" s="427">
        <f t="shared" si="19"/>
        <v>2E-3</v>
      </c>
      <c r="AR96" s="427">
        <f t="shared" si="19"/>
        <v>6.0869565217391299E-4</v>
      </c>
      <c r="AS96" s="427">
        <f t="shared" si="19"/>
        <v>1.8260869565217392E-3</v>
      </c>
      <c r="AT96" s="427">
        <f t="shared" si="14"/>
        <v>5.2180395080134176E-3</v>
      </c>
    </row>
    <row r="97" spans="1:46">
      <c r="A97" s="120">
        <v>94</v>
      </c>
      <c r="C97" s="123">
        <v>11448</v>
      </c>
      <c r="D97" s="123">
        <v>3797</v>
      </c>
      <c r="E97" s="123">
        <v>1932</v>
      </c>
      <c r="F97" s="123">
        <v>1912</v>
      </c>
      <c r="G97" s="123">
        <v>1458</v>
      </c>
      <c r="H97" s="120">
        <v>410</v>
      </c>
      <c r="I97" s="120">
        <v>184</v>
      </c>
      <c r="J97" s="120">
        <v>100</v>
      </c>
      <c r="K97" s="120">
        <v>221</v>
      </c>
      <c r="L97" s="120">
        <f t="shared" si="15"/>
        <v>915</v>
      </c>
      <c r="M97" s="123">
        <f t="shared" si="13"/>
        <v>21462</v>
      </c>
      <c r="N97" s="427">
        <f t="shared" si="18"/>
        <v>0.53340788370142578</v>
      </c>
      <c r="O97" s="427">
        <f t="shared" si="18"/>
        <v>0.1769173422793775</v>
      </c>
      <c r="P97" s="427">
        <f t="shared" si="18"/>
        <v>9.0019569471624261E-2</v>
      </c>
      <c r="Q97" s="427">
        <f t="shared" si="18"/>
        <v>8.9087689870468736E-2</v>
      </c>
      <c r="R97" s="427">
        <f t="shared" si="18"/>
        <v>6.7934022924238183E-2</v>
      </c>
      <c r="S97" s="427">
        <f t="shared" si="18"/>
        <v>1.9103531823688378E-2</v>
      </c>
      <c r="T97" s="427">
        <f t="shared" si="18"/>
        <v>8.5732923306308818E-3</v>
      </c>
      <c r="U97" s="427">
        <f t="shared" si="18"/>
        <v>4.6593980057776539E-3</v>
      </c>
      <c r="V97" s="427">
        <f t="shared" si="18"/>
        <v>1.0297269592768615E-2</v>
      </c>
      <c r="W97" s="427">
        <f t="shared" si="18"/>
        <v>4.2633491752865529E-2</v>
      </c>
      <c r="Y97" s="120">
        <v>94</v>
      </c>
      <c r="Z97" s="123">
        <v>8890</v>
      </c>
      <c r="AA97" s="123">
        <v>1388</v>
      </c>
      <c r="AB97" s="120">
        <v>479</v>
      </c>
      <c r="AC97" s="120">
        <v>369</v>
      </c>
      <c r="AD97" s="120">
        <v>262</v>
      </c>
      <c r="AE97" s="120">
        <v>59</v>
      </c>
      <c r="AF97" s="120">
        <v>25</v>
      </c>
      <c r="AG97" s="120">
        <v>11</v>
      </c>
      <c r="AH97" s="120">
        <v>16</v>
      </c>
      <c r="AI97" s="120">
        <f t="shared" si="16"/>
        <v>111</v>
      </c>
      <c r="AJ97" s="123">
        <f t="shared" si="17"/>
        <v>11499</v>
      </c>
      <c r="AK97" s="427">
        <f t="shared" si="12"/>
        <v>0.77311070527871983</v>
      </c>
      <c r="AL97" s="427">
        <f t="shared" si="12"/>
        <v>0.12070614836072702</v>
      </c>
      <c r="AM97" s="427">
        <f t="shared" si="12"/>
        <v>4.1655796156187495E-2</v>
      </c>
      <c r="AN97" s="427">
        <f t="shared" si="12"/>
        <v>3.2089746934516043E-2</v>
      </c>
      <c r="AO97" s="427">
        <f t="shared" si="12"/>
        <v>2.2784589964344727E-2</v>
      </c>
      <c r="AP97" s="427">
        <f t="shared" si="12"/>
        <v>5.1308809461692324E-3</v>
      </c>
      <c r="AQ97" s="427">
        <f t="shared" si="19"/>
        <v>2.1741020958344205E-3</v>
      </c>
      <c r="AR97" s="427">
        <f t="shared" si="19"/>
        <v>9.5660492216714495E-4</v>
      </c>
      <c r="AS97" s="427">
        <f t="shared" si="19"/>
        <v>1.3914253413340291E-3</v>
      </c>
      <c r="AT97" s="427">
        <f t="shared" si="14"/>
        <v>5.1719317864131953E-3</v>
      </c>
    </row>
    <row r="98" spans="1:46">
      <c r="A98" s="120">
        <v>95</v>
      </c>
      <c r="C98" s="123">
        <v>11421</v>
      </c>
      <c r="D98" s="123">
        <v>3705</v>
      </c>
      <c r="E98" s="123">
        <v>1877</v>
      </c>
      <c r="F98" s="123">
        <v>1955</v>
      </c>
      <c r="G98" s="123">
        <v>1512</v>
      </c>
      <c r="H98" s="120">
        <v>467</v>
      </c>
      <c r="I98" s="120">
        <v>208</v>
      </c>
      <c r="J98" s="120">
        <v>117</v>
      </c>
      <c r="K98" s="120">
        <v>206</v>
      </c>
      <c r="L98" s="120">
        <f t="shared" si="15"/>
        <v>998</v>
      </c>
      <c r="M98" s="123">
        <f t="shared" si="13"/>
        <v>21468</v>
      </c>
      <c r="N98" s="427">
        <f t="shared" si="18"/>
        <v>0.53200111794298488</v>
      </c>
      <c r="O98" s="427">
        <f t="shared" si="18"/>
        <v>0.17258244829513694</v>
      </c>
      <c r="P98" s="427">
        <f t="shared" si="18"/>
        <v>8.7432457611328493E-2</v>
      </c>
      <c r="Q98" s="427">
        <f t="shared" si="18"/>
        <v>9.1065772312278734E-2</v>
      </c>
      <c r="R98" s="427">
        <f t="shared" si="18"/>
        <v>7.0430408049189486E-2</v>
      </c>
      <c r="S98" s="427">
        <f t="shared" si="18"/>
        <v>2.1753307247997018E-2</v>
      </c>
      <c r="T98" s="427">
        <f t="shared" si="18"/>
        <v>9.6888392025340046E-3</v>
      </c>
      <c r="U98" s="427">
        <f t="shared" si="18"/>
        <v>5.449972051425377E-3</v>
      </c>
      <c r="V98" s="427">
        <f t="shared" si="18"/>
        <v>9.5956772871250238E-3</v>
      </c>
      <c r="W98" s="427">
        <f t="shared" si="18"/>
        <v>4.6487795789081424E-2</v>
      </c>
      <c r="Y98" s="120">
        <v>95</v>
      </c>
      <c r="Z98" s="123">
        <v>8908</v>
      </c>
      <c r="AA98" s="123">
        <v>1388</v>
      </c>
      <c r="AB98" s="120">
        <v>472</v>
      </c>
      <c r="AC98" s="120">
        <v>338</v>
      </c>
      <c r="AD98" s="120">
        <v>278</v>
      </c>
      <c r="AE98" s="120">
        <v>66</v>
      </c>
      <c r="AF98" s="120">
        <v>18</v>
      </c>
      <c r="AG98" s="120">
        <v>9</v>
      </c>
      <c r="AH98" s="120">
        <v>24</v>
      </c>
      <c r="AI98" s="120">
        <f t="shared" si="16"/>
        <v>117</v>
      </c>
      <c r="AJ98" s="123">
        <f t="shared" si="17"/>
        <v>11501</v>
      </c>
      <c r="AK98" s="427">
        <f t="shared" si="12"/>
        <v>0.77454134423093646</v>
      </c>
      <c r="AL98" s="427">
        <f t="shared" si="12"/>
        <v>0.12068515781236414</v>
      </c>
      <c r="AM98" s="427">
        <f t="shared" si="12"/>
        <v>4.1039909573080603E-2</v>
      </c>
      <c r="AN98" s="427">
        <f t="shared" si="12"/>
        <v>2.9388748804451786E-2</v>
      </c>
      <c r="AO98" s="427">
        <f t="shared" si="12"/>
        <v>2.4171811146856795E-2</v>
      </c>
      <c r="AP98" s="427">
        <f t="shared" si="12"/>
        <v>5.7386314233544913E-3</v>
      </c>
      <c r="AQ98" s="427">
        <f t="shared" si="19"/>
        <v>1.5650812972784975E-3</v>
      </c>
      <c r="AR98" s="427">
        <f t="shared" si="19"/>
        <v>7.8254064863924873E-4</v>
      </c>
      <c r="AS98" s="427">
        <f t="shared" si="19"/>
        <v>2.0867750630379966E-3</v>
      </c>
      <c r="AT98" s="427">
        <f t="shared" si="14"/>
        <v>5.449972051425377E-3</v>
      </c>
    </row>
    <row r="99" spans="1:46">
      <c r="A99" s="120">
        <v>96</v>
      </c>
      <c r="C99" s="123">
        <v>10842</v>
      </c>
      <c r="D99" s="123">
        <v>3929</v>
      </c>
      <c r="E99" s="123">
        <v>1921</v>
      </c>
      <c r="F99" s="123">
        <v>2024</v>
      </c>
      <c r="G99" s="123">
        <v>1626</v>
      </c>
      <c r="H99" s="120">
        <v>490</v>
      </c>
      <c r="I99" s="120">
        <v>213</v>
      </c>
      <c r="J99" s="120">
        <v>134</v>
      </c>
      <c r="K99" s="120">
        <v>281</v>
      </c>
      <c r="L99" s="120">
        <f t="shared" si="15"/>
        <v>1118</v>
      </c>
      <c r="M99" s="123">
        <f t="shared" si="13"/>
        <v>21460</v>
      </c>
      <c r="N99" s="427">
        <f t="shared" si="18"/>
        <v>0.50521901211556386</v>
      </c>
      <c r="O99" s="427">
        <f t="shared" si="18"/>
        <v>0.18308480894687792</v>
      </c>
      <c r="P99" s="427">
        <f t="shared" si="18"/>
        <v>8.9515377446411928E-2</v>
      </c>
      <c r="Q99" s="427">
        <f t="shared" si="18"/>
        <v>9.4315004659832252E-2</v>
      </c>
      <c r="R99" s="427">
        <f t="shared" si="18"/>
        <v>7.5768872320596453E-2</v>
      </c>
      <c r="S99" s="427">
        <f t="shared" si="18"/>
        <v>2.2833178005591797E-2</v>
      </c>
      <c r="T99" s="427">
        <f t="shared" si="18"/>
        <v>9.9254426840633733E-3</v>
      </c>
      <c r="U99" s="427">
        <f t="shared" si="18"/>
        <v>6.2441752096924511E-3</v>
      </c>
      <c r="V99" s="427">
        <f t="shared" si="18"/>
        <v>1.3094128611369991E-2</v>
      </c>
      <c r="W99" s="427">
        <f t="shared" si="18"/>
        <v>5.2096924510717617E-2</v>
      </c>
      <c r="Y99" s="120">
        <v>96</v>
      </c>
      <c r="Z99" s="123">
        <v>8750</v>
      </c>
      <c r="AA99" s="123">
        <v>1410</v>
      </c>
      <c r="AB99" s="120">
        <v>505</v>
      </c>
      <c r="AC99" s="120">
        <v>407</v>
      </c>
      <c r="AD99" s="120">
        <v>294</v>
      </c>
      <c r="AE99" s="120">
        <v>61</v>
      </c>
      <c r="AF99" s="120">
        <v>29</v>
      </c>
      <c r="AG99" s="120">
        <v>20</v>
      </c>
      <c r="AH99" s="120">
        <v>27</v>
      </c>
      <c r="AI99" s="120">
        <f t="shared" si="16"/>
        <v>137</v>
      </c>
      <c r="AJ99" s="123">
        <f t="shared" si="17"/>
        <v>11503</v>
      </c>
      <c r="AK99" s="427">
        <f t="shared" si="12"/>
        <v>0.76067112927062508</v>
      </c>
      <c r="AL99" s="427">
        <f t="shared" si="12"/>
        <v>0.12257671911675215</v>
      </c>
      <c r="AM99" s="427">
        <f t="shared" si="12"/>
        <v>4.3901590889333215E-2</v>
      </c>
      <c r="AN99" s="427">
        <f t="shared" si="12"/>
        <v>3.5382074241502214E-2</v>
      </c>
      <c r="AO99" s="427">
        <f t="shared" si="12"/>
        <v>2.5558549943493002E-2</v>
      </c>
      <c r="AP99" s="427">
        <f t="shared" si="12"/>
        <v>5.3029644440580719E-3</v>
      </c>
      <c r="AQ99" s="427">
        <f t="shared" si="19"/>
        <v>2.5210814570112146E-3</v>
      </c>
      <c r="AR99" s="427">
        <f t="shared" si="19"/>
        <v>1.7386768669042858E-3</v>
      </c>
      <c r="AS99" s="427">
        <f t="shared" si="19"/>
        <v>2.3472137703207858E-3</v>
      </c>
      <c r="AT99" s="427">
        <f t="shared" si="14"/>
        <v>6.383970177073625E-3</v>
      </c>
    </row>
    <row r="100" spans="1:46">
      <c r="A100" s="120">
        <v>97</v>
      </c>
      <c r="C100" s="123">
        <v>11002</v>
      </c>
      <c r="D100" s="123">
        <v>3720</v>
      </c>
      <c r="E100" s="123">
        <v>1957</v>
      </c>
      <c r="F100" s="123">
        <v>2056</v>
      </c>
      <c r="G100" s="123">
        <v>1582</v>
      </c>
      <c r="H100" s="120">
        <v>511</v>
      </c>
      <c r="I100" s="120">
        <v>224</v>
      </c>
      <c r="J100" s="120">
        <v>137</v>
      </c>
      <c r="K100" s="120">
        <v>277</v>
      </c>
      <c r="L100" s="120">
        <f t="shared" si="15"/>
        <v>1149</v>
      </c>
      <c r="M100" s="123">
        <f t="shared" si="13"/>
        <v>21466</v>
      </c>
      <c r="N100" s="427">
        <f t="shared" si="18"/>
        <v>0.51253144507593407</v>
      </c>
      <c r="O100" s="427">
        <f t="shared" si="18"/>
        <v>0.1732973073697941</v>
      </c>
      <c r="P100" s="427">
        <f t="shared" si="18"/>
        <v>9.116742755986211E-2</v>
      </c>
      <c r="Q100" s="427">
        <f t="shared" si="18"/>
        <v>9.5779372030187271E-2</v>
      </c>
      <c r="R100" s="427">
        <f t="shared" si="18"/>
        <v>7.369794092984254E-2</v>
      </c>
      <c r="S100" s="427">
        <f t="shared" si="18"/>
        <v>2.380508711450666E-2</v>
      </c>
      <c r="T100" s="427">
        <f t="shared" si="18"/>
        <v>1.0435106680331688E-2</v>
      </c>
      <c r="U100" s="427">
        <f t="shared" si="18"/>
        <v>6.3821857821671482E-3</v>
      </c>
      <c r="V100" s="427">
        <f t="shared" si="18"/>
        <v>1.2904127457374452E-2</v>
      </c>
      <c r="W100" s="427">
        <f t="shared" si="18"/>
        <v>5.3526507034379951E-2</v>
      </c>
      <c r="Y100" s="120">
        <v>97</v>
      </c>
      <c r="Z100" s="123">
        <v>8687</v>
      </c>
      <c r="AA100" s="123">
        <v>1428</v>
      </c>
      <c r="AB100" s="120">
        <v>500</v>
      </c>
      <c r="AC100" s="120">
        <v>422</v>
      </c>
      <c r="AD100" s="120">
        <v>295</v>
      </c>
      <c r="AE100" s="120">
        <v>95</v>
      </c>
      <c r="AF100" s="120">
        <v>34</v>
      </c>
      <c r="AG100" s="120">
        <v>15</v>
      </c>
      <c r="AH100" s="120">
        <v>26</v>
      </c>
      <c r="AI100" s="120">
        <f t="shared" si="16"/>
        <v>170</v>
      </c>
      <c r="AJ100" s="123">
        <f t="shared" si="17"/>
        <v>11502</v>
      </c>
      <c r="AK100" s="427">
        <f t="shared" si="12"/>
        <v>0.75525995479047126</v>
      </c>
      <c r="AL100" s="427">
        <f t="shared" si="12"/>
        <v>0.12415232133541992</v>
      </c>
      <c r="AM100" s="427">
        <f t="shared" si="12"/>
        <v>4.3470700747696052E-2</v>
      </c>
      <c r="AN100" s="427">
        <f t="shared" si="12"/>
        <v>3.6689271431055472E-2</v>
      </c>
      <c r="AO100" s="427">
        <f t="shared" si="12"/>
        <v>2.5647713441140672E-2</v>
      </c>
      <c r="AP100" s="427">
        <f t="shared" si="12"/>
        <v>8.2594331420622509E-3</v>
      </c>
      <c r="AQ100" s="427">
        <f t="shared" si="19"/>
        <v>2.9560076508433316E-3</v>
      </c>
      <c r="AR100" s="427">
        <f t="shared" si="19"/>
        <v>1.3041210224308817E-3</v>
      </c>
      <c r="AS100" s="427">
        <f t="shared" si="19"/>
        <v>2.2604764388801948E-3</v>
      </c>
      <c r="AT100" s="427">
        <f t="shared" si="14"/>
        <v>7.9195006056088698E-3</v>
      </c>
    </row>
    <row r="101" spans="1:46">
      <c r="A101" s="120">
        <v>98</v>
      </c>
      <c r="C101" s="123">
        <v>10668</v>
      </c>
      <c r="D101" s="123">
        <v>3839</v>
      </c>
      <c r="E101" s="123">
        <v>1949</v>
      </c>
      <c r="F101" s="123">
        <v>2099</v>
      </c>
      <c r="G101" s="123">
        <v>1660</v>
      </c>
      <c r="H101" s="120">
        <v>486</v>
      </c>
      <c r="I101" s="120">
        <v>249</v>
      </c>
      <c r="J101" s="120">
        <v>163</v>
      </c>
      <c r="K101" s="120">
        <v>352</v>
      </c>
      <c r="L101" s="120">
        <f t="shared" si="15"/>
        <v>1250</v>
      </c>
      <c r="M101" s="123">
        <f t="shared" si="13"/>
        <v>21465</v>
      </c>
      <c r="N101" s="427">
        <f t="shared" si="18"/>
        <v>0.49699510831586302</v>
      </c>
      <c r="O101" s="427">
        <f t="shared" si="18"/>
        <v>0.17884928954111345</v>
      </c>
      <c r="P101" s="427">
        <f t="shared" si="18"/>
        <v>9.0798975075704641E-2</v>
      </c>
      <c r="Q101" s="427">
        <f t="shared" si="18"/>
        <v>9.7787095271371999E-2</v>
      </c>
      <c r="R101" s="427">
        <f t="shared" si="18"/>
        <v>7.7335196832052172E-2</v>
      </c>
      <c r="S101" s="427">
        <f t="shared" si="18"/>
        <v>2.2641509433962263E-2</v>
      </c>
      <c r="T101" s="427">
        <f t="shared" si="18"/>
        <v>1.1600279524807827E-2</v>
      </c>
      <c r="U101" s="427">
        <f t="shared" si="18"/>
        <v>7.5937572792918705E-3</v>
      </c>
      <c r="V101" s="427">
        <f t="shared" si="18"/>
        <v>1.6398788725832752E-2</v>
      </c>
      <c r="W101" s="427">
        <f t="shared" si="18"/>
        <v>5.8234334963894713E-2</v>
      </c>
      <c r="Y101" s="120">
        <v>98</v>
      </c>
      <c r="Z101" s="123">
        <v>8765</v>
      </c>
      <c r="AA101" s="123">
        <v>1432</v>
      </c>
      <c r="AB101" s="120">
        <v>495</v>
      </c>
      <c r="AC101" s="120">
        <v>401</v>
      </c>
      <c r="AD101" s="120">
        <v>263</v>
      </c>
      <c r="AE101" s="120">
        <v>72</v>
      </c>
      <c r="AF101" s="120">
        <v>24</v>
      </c>
      <c r="AG101" s="120">
        <v>17</v>
      </c>
      <c r="AH101" s="120">
        <v>29</v>
      </c>
      <c r="AI101" s="120">
        <f t="shared" si="16"/>
        <v>142</v>
      </c>
      <c r="AJ101" s="123">
        <f t="shared" si="17"/>
        <v>11498</v>
      </c>
      <c r="AK101" s="427">
        <f t="shared" si="12"/>
        <v>0.76230648808488433</v>
      </c>
      <c r="AL101" s="427">
        <f t="shared" si="12"/>
        <v>0.12454339885197425</v>
      </c>
      <c r="AM101" s="427">
        <f t="shared" si="12"/>
        <v>4.3050965385284398E-2</v>
      </c>
      <c r="AN101" s="427">
        <f t="shared" si="12"/>
        <v>3.487563054444251E-2</v>
      </c>
      <c r="AO101" s="427">
        <f t="shared" si="12"/>
        <v>2.2873543224908678E-2</v>
      </c>
      <c r="AP101" s="427">
        <f t="shared" si="12"/>
        <v>6.2619586014959127E-3</v>
      </c>
      <c r="AQ101" s="427">
        <f t="shared" si="19"/>
        <v>2.0873195338319706E-3</v>
      </c>
      <c r="AR101" s="427">
        <f t="shared" si="19"/>
        <v>1.4785180031309793E-3</v>
      </c>
      <c r="AS101" s="427">
        <f t="shared" si="19"/>
        <v>2.5221777700469646E-3</v>
      </c>
      <c r="AT101" s="427">
        <f t="shared" si="14"/>
        <v>6.6154204518984391E-3</v>
      </c>
    </row>
    <row r="102" spans="1:46">
      <c r="A102" s="120">
        <v>99</v>
      </c>
      <c r="C102" s="123">
        <v>10525</v>
      </c>
      <c r="D102" s="123">
        <v>3814</v>
      </c>
      <c r="E102" s="123">
        <v>1990</v>
      </c>
      <c r="F102" s="123">
        <v>2105</v>
      </c>
      <c r="G102" s="123">
        <v>1672</v>
      </c>
      <c r="H102" s="120">
        <v>560</v>
      </c>
      <c r="I102" s="120">
        <v>227</v>
      </c>
      <c r="J102" s="120">
        <v>161</v>
      </c>
      <c r="K102" s="120">
        <v>408</v>
      </c>
      <c r="L102" s="120">
        <f t="shared" si="15"/>
        <v>1356</v>
      </c>
      <c r="M102" s="123">
        <f t="shared" si="13"/>
        <v>21462</v>
      </c>
      <c r="N102" s="427">
        <f t="shared" si="18"/>
        <v>0.49040164010809806</v>
      </c>
      <c r="O102" s="427">
        <f t="shared" si="18"/>
        <v>0.1777094399403597</v>
      </c>
      <c r="P102" s="427">
        <f t="shared" si="18"/>
        <v>9.2722020314975312E-2</v>
      </c>
      <c r="Q102" s="427">
        <f t="shared" si="18"/>
        <v>9.8080328021619603E-2</v>
      </c>
      <c r="R102" s="427">
        <f t="shared" si="18"/>
        <v>7.7905134656602371E-2</v>
      </c>
      <c r="S102" s="427">
        <f t="shared" si="18"/>
        <v>2.6092628832354858E-2</v>
      </c>
      <c r="T102" s="427">
        <f t="shared" si="18"/>
        <v>1.0576833473115273E-2</v>
      </c>
      <c r="U102" s="427">
        <f t="shared" si="18"/>
        <v>7.5016307893020218E-3</v>
      </c>
      <c r="V102" s="427">
        <f t="shared" si="18"/>
        <v>1.9010343863572827E-2</v>
      </c>
      <c r="W102" s="427">
        <f t="shared" si="18"/>
        <v>6.318143695834498E-2</v>
      </c>
      <c r="Y102" s="120">
        <v>99</v>
      </c>
      <c r="Z102" s="123">
        <v>8725</v>
      </c>
      <c r="AA102" s="123">
        <v>1437</v>
      </c>
      <c r="AB102" s="120">
        <v>470</v>
      </c>
      <c r="AC102" s="120">
        <v>410</v>
      </c>
      <c r="AD102" s="120">
        <v>286</v>
      </c>
      <c r="AE102" s="120">
        <v>87</v>
      </c>
      <c r="AF102" s="120">
        <v>31</v>
      </c>
      <c r="AG102" s="120">
        <v>22</v>
      </c>
      <c r="AH102" s="120">
        <v>32</v>
      </c>
      <c r="AI102" s="120">
        <f t="shared" si="16"/>
        <v>172</v>
      </c>
      <c r="AJ102" s="123">
        <f t="shared" si="17"/>
        <v>11500</v>
      </c>
      <c r="AK102" s="427">
        <f t="shared" si="12"/>
        <v>0.75869565217391299</v>
      </c>
      <c r="AL102" s="427">
        <f t="shared" si="12"/>
        <v>0.12495652173913044</v>
      </c>
      <c r="AM102" s="427">
        <f t="shared" si="12"/>
        <v>4.0869565217391303E-2</v>
      </c>
      <c r="AN102" s="427">
        <f t="shared" si="12"/>
        <v>3.5652173913043476E-2</v>
      </c>
      <c r="AO102" s="427">
        <f t="shared" si="12"/>
        <v>2.4869565217391306E-2</v>
      </c>
      <c r="AP102" s="427">
        <f t="shared" si="12"/>
        <v>7.5652173913043482E-3</v>
      </c>
      <c r="AQ102" s="427">
        <f t="shared" si="19"/>
        <v>2.6956521739130435E-3</v>
      </c>
      <c r="AR102" s="427">
        <f t="shared" si="19"/>
        <v>1.9130434782608696E-3</v>
      </c>
      <c r="AS102" s="427">
        <f t="shared" si="19"/>
        <v>2.7826086956521741E-3</v>
      </c>
      <c r="AT102" s="427">
        <f t="shared" si="14"/>
        <v>8.0141645699375649E-3</v>
      </c>
    </row>
    <row r="103" spans="1:46">
      <c r="A103" s="120">
        <v>100</v>
      </c>
      <c r="B103" s="120">
        <v>100</v>
      </c>
      <c r="C103" s="123">
        <v>10467</v>
      </c>
      <c r="D103" s="123">
        <v>3769</v>
      </c>
      <c r="E103" s="123">
        <v>2002</v>
      </c>
      <c r="F103" s="123">
        <v>2157</v>
      </c>
      <c r="G103" s="123">
        <v>1633</v>
      </c>
      <c r="H103" s="120">
        <v>574</v>
      </c>
      <c r="I103" s="120">
        <v>316</v>
      </c>
      <c r="J103" s="120">
        <v>174</v>
      </c>
      <c r="K103" s="120">
        <v>370</v>
      </c>
      <c r="L103" s="120">
        <f t="shared" si="15"/>
        <v>1434</v>
      </c>
      <c r="M103" s="123">
        <f t="shared" si="13"/>
        <v>21462</v>
      </c>
      <c r="N103" s="427">
        <f t="shared" si="18"/>
        <v>0.48769918926474698</v>
      </c>
      <c r="O103" s="427">
        <f t="shared" si="18"/>
        <v>0.17561271083775976</v>
      </c>
      <c r="P103" s="427">
        <f t="shared" si="18"/>
        <v>9.3281148075668618E-2</v>
      </c>
      <c r="Q103" s="427">
        <f t="shared" si="18"/>
        <v>0.10050321498462399</v>
      </c>
      <c r="R103" s="427">
        <f t="shared" si="18"/>
        <v>7.6087969434349076E-2</v>
      </c>
      <c r="S103" s="427">
        <f t="shared" ref="S103:W103" si="20">H103/$M103</f>
        <v>2.674494455316373E-2</v>
      </c>
      <c r="T103" s="427">
        <f t="shared" si="20"/>
        <v>1.4723697698257385E-2</v>
      </c>
      <c r="U103" s="427">
        <f t="shared" si="20"/>
        <v>8.1073525300531177E-3</v>
      </c>
      <c r="V103" s="427">
        <f t="shared" si="20"/>
        <v>1.7239772621377318E-2</v>
      </c>
      <c r="W103" s="427">
        <f t="shared" si="20"/>
        <v>6.6815767402851556E-2</v>
      </c>
      <c r="Y103" s="120">
        <v>100</v>
      </c>
      <c r="Z103" s="123">
        <v>8694</v>
      </c>
      <c r="AA103" s="123">
        <v>1476</v>
      </c>
      <c r="AB103" s="120">
        <v>526</v>
      </c>
      <c r="AC103" s="120">
        <v>407</v>
      </c>
      <c r="AD103" s="120">
        <v>258</v>
      </c>
      <c r="AE103" s="120">
        <v>63</v>
      </c>
      <c r="AF103" s="120">
        <v>32</v>
      </c>
      <c r="AG103" s="120">
        <v>17</v>
      </c>
      <c r="AH103" s="120">
        <v>25</v>
      </c>
      <c r="AI103" s="120">
        <f t="shared" si="16"/>
        <v>137</v>
      </c>
      <c r="AJ103" s="123">
        <f t="shared" si="17"/>
        <v>11498</v>
      </c>
      <c r="AK103" s="427">
        <f t="shared" si="12"/>
        <v>0.75613150113063143</v>
      </c>
      <c r="AL103" s="427">
        <f t="shared" si="12"/>
        <v>0.1283701513306662</v>
      </c>
      <c r="AM103" s="427">
        <f t="shared" si="12"/>
        <v>4.5747086449817356E-2</v>
      </c>
      <c r="AN103" s="427">
        <f t="shared" si="12"/>
        <v>3.5397460427900505E-2</v>
      </c>
      <c r="AO103" s="427">
        <f t="shared" si="12"/>
        <v>2.2438684988693686E-2</v>
      </c>
      <c r="AP103" s="427">
        <f t="shared" si="12"/>
        <v>5.4792137763089235E-3</v>
      </c>
      <c r="AQ103" s="427">
        <f t="shared" si="19"/>
        <v>2.7830927117759611E-3</v>
      </c>
      <c r="AR103" s="427">
        <f t="shared" si="19"/>
        <v>1.4785180031309793E-3</v>
      </c>
      <c r="AS103" s="427">
        <f t="shared" si="19"/>
        <v>2.1742911810749698E-3</v>
      </c>
      <c r="AT103" s="427">
        <f t="shared" si="14"/>
        <v>6.3833752679153853E-3</v>
      </c>
    </row>
    <row r="105" spans="1:46">
      <c r="B105" s="555" t="s">
        <v>1504</v>
      </c>
      <c r="C105" s="555"/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N105" s="555"/>
      <c r="O105" s="555"/>
      <c r="P105" s="555"/>
      <c r="Q105" s="555"/>
      <c r="R105" s="555"/>
      <c r="S105" s="555"/>
      <c r="T105" s="555"/>
      <c r="U105" s="555"/>
      <c r="V105" s="555"/>
      <c r="W105" s="481"/>
      <c r="Y105" s="555" t="s">
        <v>1505</v>
      </c>
      <c r="Z105" s="555"/>
      <c r="AA105" s="555"/>
      <c r="AB105" s="555"/>
      <c r="AC105" s="555"/>
      <c r="AD105" s="555"/>
      <c r="AE105" s="555"/>
      <c r="AF105" s="555"/>
      <c r="AG105" s="555"/>
      <c r="AH105" s="555"/>
      <c r="AI105" s="555"/>
      <c r="AJ105" s="555"/>
      <c r="AK105" s="555"/>
      <c r="AL105" s="555"/>
      <c r="AM105" s="555"/>
      <c r="AN105" s="555"/>
      <c r="AO105" s="555"/>
      <c r="AP105" s="555"/>
      <c r="AQ105" s="555"/>
      <c r="AR105" s="555"/>
      <c r="AS105" s="555"/>
      <c r="AT105" s="481"/>
    </row>
    <row r="106" spans="1:46">
      <c r="B106" s="120" t="s">
        <v>1470</v>
      </c>
      <c r="C106" s="120" t="s">
        <v>1491</v>
      </c>
      <c r="D106" s="120" t="s">
        <v>1492</v>
      </c>
      <c r="E106" s="120" t="s">
        <v>1493</v>
      </c>
      <c r="F106" s="120" t="s">
        <v>1494</v>
      </c>
      <c r="G106" s="120" t="s">
        <v>1495</v>
      </c>
      <c r="H106" s="120" t="s">
        <v>1496</v>
      </c>
      <c r="I106" s="120" t="s">
        <v>1497</v>
      </c>
      <c r="J106" s="120" t="s">
        <v>1498</v>
      </c>
      <c r="K106" s="120" t="s">
        <v>1499</v>
      </c>
      <c r="L106" s="120" t="s">
        <v>1502</v>
      </c>
      <c r="M106" s="481" t="s">
        <v>1501</v>
      </c>
      <c r="N106" s="120" t="s">
        <v>1491</v>
      </c>
      <c r="O106" s="120" t="s">
        <v>1492</v>
      </c>
      <c r="P106" s="120" t="s">
        <v>1493</v>
      </c>
      <c r="Q106" s="120" t="s">
        <v>1494</v>
      </c>
      <c r="R106" s="120" t="s">
        <v>1495</v>
      </c>
      <c r="S106" s="120" t="s">
        <v>1496</v>
      </c>
      <c r="T106" s="120" t="s">
        <v>1497</v>
      </c>
      <c r="U106" s="120" t="s">
        <v>1498</v>
      </c>
      <c r="V106" s="120" t="s">
        <v>1499</v>
      </c>
      <c r="W106" s="120" t="s">
        <v>1502</v>
      </c>
      <c r="Y106" s="120" t="s">
        <v>1470</v>
      </c>
      <c r="Z106" s="120" t="s">
        <v>1491</v>
      </c>
      <c r="AA106" s="120" t="s">
        <v>1492</v>
      </c>
      <c r="AB106" s="120" t="s">
        <v>1493</v>
      </c>
      <c r="AC106" s="120" t="s">
        <v>1494</v>
      </c>
      <c r="AD106" s="120" t="s">
        <v>1495</v>
      </c>
      <c r="AE106" s="120" t="s">
        <v>1496</v>
      </c>
      <c r="AF106" s="120" t="s">
        <v>1497</v>
      </c>
      <c r="AG106" s="120" t="s">
        <v>1498</v>
      </c>
      <c r="AH106" s="120" t="s">
        <v>1499</v>
      </c>
      <c r="AI106" s="120" t="s">
        <v>1502</v>
      </c>
      <c r="AJ106" s="481" t="s">
        <v>1501</v>
      </c>
      <c r="AK106" s="120" t="s">
        <v>1491</v>
      </c>
      <c r="AL106" s="120" t="s">
        <v>1492</v>
      </c>
      <c r="AM106" s="120" t="s">
        <v>1493</v>
      </c>
      <c r="AN106" s="120" t="s">
        <v>1494</v>
      </c>
      <c r="AO106" s="120" t="s">
        <v>1495</v>
      </c>
      <c r="AP106" s="120" t="s">
        <v>1496</v>
      </c>
      <c r="AQ106" s="120" t="s">
        <v>1497</v>
      </c>
      <c r="AR106" s="120" t="s">
        <v>1498</v>
      </c>
      <c r="AS106" s="120" t="s">
        <v>1499</v>
      </c>
      <c r="AT106" s="120" t="s">
        <v>1502</v>
      </c>
    </row>
    <row r="107" spans="1:46">
      <c r="B107" s="120">
        <v>1</v>
      </c>
      <c r="C107" s="123">
        <v>16506</v>
      </c>
      <c r="D107" s="123">
        <v>2702</v>
      </c>
      <c r="E107" s="123">
        <v>1097</v>
      </c>
      <c r="F107" s="120">
        <v>829</v>
      </c>
      <c r="G107" s="120">
        <v>285</v>
      </c>
      <c r="H107" s="120">
        <v>28</v>
      </c>
      <c r="I107" s="120">
        <v>10</v>
      </c>
      <c r="J107" s="120">
        <v>7</v>
      </c>
      <c r="K107" s="120">
        <v>0</v>
      </c>
      <c r="L107" s="120">
        <f>+SUM(H107:K107)</f>
        <v>45</v>
      </c>
      <c r="M107" s="120">
        <f t="shared" ref="M107:M170" si="21">SUM(C107:K107)</f>
        <v>21464</v>
      </c>
      <c r="N107" s="427">
        <f t="shared" ref="N107:V122" si="22">C107/$M$107</f>
        <v>0.76900857249347743</v>
      </c>
      <c r="O107" s="427">
        <f t="shared" si="22"/>
        <v>0.12588520313082371</v>
      </c>
      <c r="P107" s="427">
        <f t="shared" si="22"/>
        <v>5.110883339545285E-2</v>
      </c>
      <c r="Q107" s="427">
        <f t="shared" si="22"/>
        <v>3.8622810286992174E-2</v>
      </c>
      <c r="R107" s="427">
        <f t="shared" si="22"/>
        <v>1.3278046962355572E-2</v>
      </c>
      <c r="S107" s="427">
        <f t="shared" si="22"/>
        <v>1.3045098770033544E-3</v>
      </c>
      <c r="T107" s="427">
        <f t="shared" si="22"/>
        <v>4.6589638464405515E-4</v>
      </c>
      <c r="U107" s="427">
        <f t="shared" si="22"/>
        <v>3.261274692508386E-4</v>
      </c>
      <c r="V107" s="427">
        <f t="shared" si="22"/>
        <v>0</v>
      </c>
      <c r="W107" s="427">
        <f t="shared" ref="W107:W170" si="23">L107/$M107</f>
        <v>2.0965337308982484E-3</v>
      </c>
      <c r="Y107" s="120">
        <v>1</v>
      </c>
      <c r="Z107" s="123">
        <v>7247</v>
      </c>
      <c r="AA107" s="123">
        <v>1999</v>
      </c>
      <c r="AB107" s="120">
        <v>938</v>
      </c>
      <c r="AC107" s="120">
        <v>819</v>
      </c>
      <c r="AD107" s="120">
        <v>420</v>
      </c>
      <c r="AE107" s="120">
        <v>52</v>
      </c>
      <c r="AF107" s="120">
        <v>11</v>
      </c>
      <c r="AG107" s="120">
        <v>7</v>
      </c>
      <c r="AH107" s="120">
        <v>8</v>
      </c>
      <c r="AI107" s="120">
        <f>+SUM(AE107:AH107)</f>
        <v>78</v>
      </c>
      <c r="AJ107" s="123">
        <f>SUM(Z107:AH107)</f>
        <v>11501</v>
      </c>
      <c r="AK107" s="427">
        <f t="shared" ref="AK107:AS122" si="24">Z107/$AJ107</f>
        <v>0.63011912007651505</v>
      </c>
      <c r="AL107" s="427">
        <f t="shared" si="24"/>
        <v>0.17381097295887313</v>
      </c>
      <c r="AM107" s="427">
        <f t="shared" si="24"/>
        <v>8.1558125380401705E-2</v>
      </c>
      <c r="AN107" s="427">
        <f t="shared" si="24"/>
        <v>7.1211199026171637E-2</v>
      </c>
      <c r="AO107" s="427">
        <f t="shared" si="24"/>
        <v>3.6518563603164945E-2</v>
      </c>
      <c r="AP107" s="427">
        <f t="shared" si="24"/>
        <v>4.5213459699156595E-3</v>
      </c>
      <c r="AQ107" s="427">
        <f t="shared" si="24"/>
        <v>9.5643857055908185E-4</v>
      </c>
      <c r="AR107" s="427">
        <f t="shared" si="24"/>
        <v>6.0864272671941571E-4</v>
      </c>
      <c r="AS107" s="427">
        <f t="shared" si="24"/>
        <v>6.9559168767933228E-4</v>
      </c>
      <c r="AT107" s="427">
        <f t="shared" ref="AT107:AT170" si="25">AI107/$M107</f>
        <v>3.6339918002236305E-3</v>
      </c>
    </row>
    <row r="108" spans="1:46">
      <c r="B108" s="120">
        <v>2</v>
      </c>
      <c r="C108" s="123">
        <v>18386</v>
      </c>
      <c r="D108" s="123">
        <v>1830</v>
      </c>
      <c r="E108" s="120">
        <v>597</v>
      </c>
      <c r="F108" s="120">
        <v>472</v>
      </c>
      <c r="G108" s="120">
        <v>153</v>
      </c>
      <c r="H108" s="120">
        <v>20</v>
      </c>
      <c r="I108" s="120">
        <v>4</v>
      </c>
      <c r="J108" s="120">
        <v>1</v>
      </c>
      <c r="K108" s="120">
        <v>1</v>
      </c>
      <c r="L108" s="120">
        <f t="shared" ref="L108:L171" si="26">+SUM(H108:K108)</f>
        <v>26</v>
      </c>
      <c r="M108" s="120">
        <f t="shared" si="21"/>
        <v>21464</v>
      </c>
      <c r="N108" s="427">
        <f t="shared" si="22"/>
        <v>0.85659709280655982</v>
      </c>
      <c r="O108" s="427">
        <f t="shared" si="22"/>
        <v>8.5259038389862096E-2</v>
      </c>
      <c r="P108" s="427">
        <f t="shared" si="22"/>
        <v>2.7814014163250092E-2</v>
      </c>
      <c r="Q108" s="427">
        <f t="shared" si="22"/>
        <v>2.1990309355199404E-2</v>
      </c>
      <c r="R108" s="427">
        <f t="shared" si="22"/>
        <v>7.1282146850540438E-3</v>
      </c>
      <c r="S108" s="427">
        <f t="shared" si="22"/>
        <v>9.3179276928811029E-4</v>
      </c>
      <c r="T108" s="427">
        <f t="shared" si="22"/>
        <v>1.8635855385762206E-4</v>
      </c>
      <c r="U108" s="427">
        <f t="shared" si="22"/>
        <v>4.6589638464405515E-5</v>
      </c>
      <c r="V108" s="427">
        <f t="shared" si="22"/>
        <v>4.6589638464405515E-5</v>
      </c>
      <c r="W108" s="427">
        <f t="shared" si="23"/>
        <v>1.2113306000745435E-3</v>
      </c>
      <c r="Y108" s="120">
        <v>2</v>
      </c>
      <c r="Z108" s="123">
        <v>8533</v>
      </c>
      <c r="AA108" s="123">
        <v>1554</v>
      </c>
      <c r="AB108" s="120">
        <v>611</v>
      </c>
      <c r="AC108" s="120">
        <v>526</v>
      </c>
      <c r="AD108" s="120">
        <v>225</v>
      </c>
      <c r="AE108" s="120">
        <v>36</v>
      </c>
      <c r="AF108" s="120">
        <v>8</v>
      </c>
      <c r="AG108" s="120">
        <v>4</v>
      </c>
      <c r="AH108" s="120">
        <v>3</v>
      </c>
      <c r="AI108" s="120">
        <f t="shared" ref="AI108:AI171" si="27">+SUM(AE108:AH108)</f>
        <v>51</v>
      </c>
      <c r="AJ108" s="123">
        <f t="shared" ref="AJ108:AJ171" si="28">SUM(Z108:AH108)</f>
        <v>11500</v>
      </c>
      <c r="AK108" s="427">
        <f t="shared" si="24"/>
        <v>0.74199999999999999</v>
      </c>
      <c r="AL108" s="427">
        <f t="shared" si="24"/>
        <v>0.13513043478260869</v>
      </c>
      <c r="AM108" s="427">
        <f t="shared" si="24"/>
        <v>5.3130434782608697E-2</v>
      </c>
      <c r="AN108" s="427">
        <f t="shared" si="24"/>
        <v>4.5739130434782609E-2</v>
      </c>
      <c r="AO108" s="427">
        <f t="shared" si="24"/>
        <v>1.9565217391304349E-2</v>
      </c>
      <c r="AP108" s="427">
        <f t="shared" si="24"/>
        <v>3.1304347826086958E-3</v>
      </c>
      <c r="AQ108" s="427">
        <f t="shared" si="24"/>
        <v>6.9565217391304353E-4</v>
      </c>
      <c r="AR108" s="427">
        <f t="shared" si="24"/>
        <v>3.4782608695652176E-4</v>
      </c>
      <c r="AS108" s="427">
        <f t="shared" si="24"/>
        <v>2.6086956521739128E-4</v>
      </c>
      <c r="AT108" s="427">
        <f t="shared" si="25"/>
        <v>2.3760715616846814E-3</v>
      </c>
    </row>
    <row r="109" spans="1:46">
      <c r="B109" s="120">
        <v>3</v>
      </c>
      <c r="C109" s="123">
        <v>18428</v>
      </c>
      <c r="D109" s="123">
        <v>1774</v>
      </c>
      <c r="E109" s="120">
        <v>652</v>
      </c>
      <c r="F109" s="120">
        <v>423</v>
      </c>
      <c r="G109" s="120">
        <v>161</v>
      </c>
      <c r="H109" s="120">
        <v>20</v>
      </c>
      <c r="I109" s="120">
        <v>2</v>
      </c>
      <c r="J109" s="120">
        <v>2</v>
      </c>
      <c r="K109" s="120">
        <v>2</v>
      </c>
      <c r="L109" s="120">
        <f t="shared" si="26"/>
        <v>26</v>
      </c>
      <c r="M109" s="120">
        <f t="shared" si="21"/>
        <v>21464</v>
      </c>
      <c r="N109" s="427">
        <f t="shared" si="22"/>
        <v>0.85855385762206482</v>
      </c>
      <c r="O109" s="427">
        <f t="shared" si="22"/>
        <v>8.2650018635855388E-2</v>
      </c>
      <c r="P109" s="427">
        <f t="shared" si="22"/>
        <v>3.0376444278792398E-2</v>
      </c>
      <c r="Q109" s="427">
        <f t="shared" si="22"/>
        <v>1.9707417070443534E-2</v>
      </c>
      <c r="R109" s="427">
        <f t="shared" si="22"/>
        <v>7.5009317927692883E-3</v>
      </c>
      <c r="S109" s="427">
        <f t="shared" si="22"/>
        <v>9.3179276928811029E-4</v>
      </c>
      <c r="T109" s="427">
        <f t="shared" si="22"/>
        <v>9.3179276928811029E-5</v>
      </c>
      <c r="U109" s="427">
        <f t="shared" si="22"/>
        <v>9.3179276928811029E-5</v>
      </c>
      <c r="V109" s="427">
        <f t="shared" si="22"/>
        <v>9.3179276928811029E-5</v>
      </c>
      <c r="W109" s="427">
        <f t="shared" si="23"/>
        <v>1.2113306000745435E-3</v>
      </c>
      <c r="Y109" s="120">
        <v>3</v>
      </c>
      <c r="Z109" s="123">
        <v>8659</v>
      </c>
      <c r="AA109" s="123">
        <v>1491</v>
      </c>
      <c r="AB109" s="120">
        <v>579</v>
      </c>
      <c r="AC109" s="120">
        <v>486</v>
      </c>
      <c r="AD109" s="120">
        <v>233</v>
      </c>
      <c r="AE109" s="120">
        <v>32</v>
      </c>
      <c r="AF109" s="120">
        <v>12</v>
      </c>
      <c r="AG109" s="120">
        <v>4</v>
      </c>
      <c r="AH109" s="120">
        <v>5</v>
      </c>
      <c r="AI109" s="120">
        <f t="shared" si="27"/>
        <v>53</v>
      </c>
      <c r="AJ109" s="123">
        <f t="shared" si="28"/>
        <v>11501</v>
      </c>
      <c r="AK109" s="427">
        <f t="shared" si="24"/>
        <v>0.75289105295191727</v>
      </c>
      <c r="AL109" s="427">
        <f t="shared" si="24"/>
        <v>0.12964090079123555</v>
      </c>
      <c r="AM109" s="427">
        <f t="shared" si="24"/>
        <v>5.0343448395791669E-2</v>
      </c>
      <c r="AN109" s="427">
        <f t="shared" si="24"/>
        <v>4.225719502651943E-2</v>
      </c>
      <c r="AO109" s="427">
        <f t="shared" si="24"/>
        <v>2.0259107903660551E-2</v>
      </c>
      <c r="AP109" s="427">
        <f t="shared" si="24"/>
        <v>2.7823667507173291E-3</v>
      </c>
      <c r="AQ109" s="427">
        <f t="shared" si="24"/>
        <v>1.0433875315189983E-3</v>
      </c>
      <c r="AR109" s="427">
        <f t="shared" si="24"/>
        <v>3.4779584383966614E-4</v>
      </c>
      <c r="AS109" s="427">
        <f t="shared" si="24"/>
        <v>4.3474480479958265E-4</v>
      </c>
      <c r="AT109" s="427">
        <f t="shared" si="25"/>
        <v>2.4692508386134925E-3</v>
      </c>
    </row>
    <row r="110" spans="1:46">
      <c r="B110" s="120">
        <v>4</v>
      </c>
      <c r="C110" s="123">
        <v>18499</v>
      </c>
      <c r="D110" s="123">
        <v>1779</v>
      </c>
      <c r="E110" s="120">
        <v>591</v>
      </c>
      <c r="F110" s="120">
        <v>426</v>
      </c>
      <c r="G110" s="120">
        <v>149</v>
      </c>
      <c r="H110" s="120">
        <v>14</v>
      </c>
      <c r="I110" s="120">
        <v>5</v>
      </c>
      <c r="J110" s="120">
        <v>1</v>
      </c>
      <c r="K110" s="120">
        <v>0</v>
      </c>
      <c r="L110" s="120">
        <f t="shared" si="26"/>
        <v>20</v>
      </c>
      <c r="M110" s="120">
        <f t="shared" si="21"/>
        <v>21464</v>
      </c>
      <c r="N110" s="427">
        <f t="shared" si="22"/>
        <v>0.86186172195303767</v>
      </c>
      <c r="O110" s="427">
        <f t="shared" si="22"/>
        <v>8.2882966828177418E-2</v>
      </c>
      <c r="P110" s="427">
        <f t="shared" si="22"/>
        <v>2.7534476332463659E-2</v>
      </c>
      <c r="Q110" s="427">
        <f t="shared" si="22"/>
        <v>1.9847185985836749E-2</v>
      </c>
      <c r="R110" s="427">
        <f t="shared" si="22"/>
        <v>6.9418561311964215E-3</v>
      </c>
      <c r="S110" s="427">
        <f t="shared" si="22"/>
        <v>6.522549385016772E-4</v>
      </c>
      <c r="T110" s="427">
        <f t="shared" si="22"/>
        <v>2.3294819232202757E-4</v>
      </c>
      <c r="U110" s="427">
        <f t="shared" si="22"/>
        <v>4.6589638464405515E-5</v>
      </c>
      <c r="V110" s="427">
        <f t="shared" si="22"/>
        <v>0</v>
      </c>
      <c r="W110" s="427">
        <f t="shared" si="23"/>
        <v>9.3179276928811029E-4</v>
      </c>
      <c r="Y110" s="120">
        <v>4</v>
      </c>
      <c r="Z110" s="123">
        <v>7786</v>
      </c>
      <c r="AA110" s="123">
        <v>1864</v>
      </c>
      <c r="AB110" s="120">
        <v>718</v>
      </c>
      <c r="AC110" s="120">
        <v>722</v>
      </c>
      <c r="AD110" s="120">
        <v>319</v>
      </c>
      <c r="AE110" s="120">
        <v>60</v>
      </c>
      <c r="AF110" s="120">
        <v>18</v>
      </c>
      <c r="AG110" s="120">
        <v>6</v>
      </c>
      <c r="AH110" s="120">
        <v>7</v>
      </c>
      <c r="AI110" s="120">
        <f t="shared" si="27"/>
        <v>91</v>
      </c>
      <c r="AJ110" s="123">
        <f t="shared" si="28"/>
        <v>11500</v>
      </c>
      <c r="AK110" s="427">
        <f t="shared" si="24"/>
        <v>0.67704347826086952</v>
      </c>
      <c r="AL110" s="427">
        <f t="shared" si="24"/>
        <v>0.16208695652173913</v>
      </c>
      <c r="AM110" s="427">
        <f t="shared" si="24"/>
        <v>6.2434782608695651E-2</v>
      </c>
      <c r="AN110" s="427">
        <f t="shared" si="24"/>
        <v>6.2782608695652178E-2</v>
      </c>
      <c r="AO110" s="427">
        <f t="shared" si="24"/>
        <v>2.773913043478261E-2</v>
      </c>
      <c r="AP110" s="427">
        <f t="shared" si="24"/>
        <v>5.2173913043478265E-3</v>
      </c>
      <c r="AQ110" s="427">
        <f t="shared" si="24"/>
        <v>1.5652173913043479E-3</v>
      </c>
      <c r="AR110" s="427">
        <f t="shared" si="24"/>
        <v>5.2173913043478256E-4</v>
      </c>
      <c r="AS110" s="427">
        <f t="shared" si="24"/>
        <v>6.0869565217391299E-4</v>
      </c>
      <c r="AT110" s="427">
        <f t="shared" si="25"/>
        <v>4.239657100260902E-3</v>
      </c>
    </row>
    <row r="111" spans="1:46">
      <c r="B111" s="120">
        <v>5</v>
      </c>
      <c r="C111" s="123">
        <v>17201</v>
      </c>
      <c r="D111" s="123">
        <v>2454</v>
      </c>
      <c r="E111" s="120">
        <v>932</v>
      </c>
      <c r="F111" s="120">
        <v>637</v>
      </c>
      <c r="G111" s="120">
        <v>219</v>
      </c>
      <c r="H111" s="120">
        <v>17</v>
      </c>
      <c r="I111" s="120">
        <v>1</v>
      </c>
      <c r="J111" s="120">
        <v>2</v>
      </c>
      <c r="K111" s="120">
        <v>1</v>
      </c>
      <c r="L111" s="120">
        <f t="shared" si="26"/>
        <v>21</v>
      </c>
      <c r="M111" s="120">
        <f t="shared" si="21"/>
        <v>21464</v>
      </c>
      <c r="N111" s="427">
        <f t="shared" si="22"/>
        <v>0.80138837122623929</v>
      </c>
      <c r="O111" s="427">
        <f t="shared" si="22"/>
        <v>0.11433097279165114</v>
      </c>
      <c r="P111" s="427">
        <f t="shared" si="22"/>
        <v>4.3421543048825943E-2</v>
      </c>
      <c r="Q111" s="427">
        <f t="shared" si="22"/>
        <v>2.9677599701826315E-2</v>
      </c>
      <c r="R111" s="427">
        <f t="shared" si="22"/>
        <v>1.0203130823704809E-2</v>
      </c>
      <c r="S111" s="427">
        <f t="shared" si="22"/>
        <v>7.920238538948938E-4</v>
      </c>
      <c r="T111" s="427">
        <f t="shared" si="22"/>
        <v>4.6589638464405515E-5</v>
      </c>
      <c r="U111" s="427">
        <f t="shared" si="22"/>
        <v>9.3179276928811029E-5</v>
      </c>
      <c r="V111" s="427">
        <f t="shared" si="22"/>
        <v>4.6589638464405515E-5</v>
      </c>
      <c r="W111" s="427">
        <f t="shared" si="23"/>
        <v>9.7838240775251586E-4</v>
      </c>
      <c r="Y111" s="120">
        <v>5</v>
      </c>
      <c r="Z111" s="123">
        <v>7177</v>
      </c>
      <c r="AA111" s="123">
        <v>2202</v>
      </c>
      <c r="AB111" s="120">
        <v>910</v>
      </c>
      <c r="AC111" s="120">
        <v>779</v>
      </c>
      <c r="AD111" s="120">
        <v>346</v>
      </c>
      <c r="AE111" s="120">
        <v>52</v>
      </c>
      <c r="AF111" s="120">
        <v>16</v>
      </c>
      <c r="AG111" s="120">
        <v>8</v>
      </c>
      <c r="AH111" s="120">
        <v>12</v>
      </c>
      <c r="AI111" s="120">
        <f t="shared" si="27"/>
        <v>88</v>
      </c>
      <c r="AJ111" s="123">
        <f t="shared" si="28"/>
        <v>11502</v>
      </c>
      <c r="AK111" s="427">
        <f t="shared" si="24"/>
        <v>0.62397843853242918</v>
      </c>
      <c r="AL111" s="427">
        <f t="shared" si="24"/>
        <v>0.19144496609285341</v>
      </c>
      <c r="AM111" s="427">
        <f t="shared" si="24"/>
        <v>7.9116675360806812E-2</v>
      </c>
      <c r="AN111" s="427">
        <f t="shared" si="24"/>
        <v>6.7727351764910446E-2</v>
      </c>
      <c r="AO111" s="427">
        <f t="shared" si="24"/>
        <v>3.0081724917405669E-2</v>
      </c>
      <c r="AP111" s="427">
        <f t="shared" si="24"/>
        <v>4.5209528777603895E-3</v>
      </c>
      <c r="AQ111" s="427">
        <f t="shared" si="24"/>
        <v>1.3910624239262736E-3</v>
      </c>
      <c r="AR111" s="427">
        <f t="shared" si="24"/>
        <v>6.9553121196313681E-4</v>
      </c>
      <c r="AS111" s="427">
        <f t="shared" si="24"/>
        <v>1.0432968179447052E-3</v>
      </c>
      <c r="AT111" s="427">
        <f t="shared" si="25"/>
        <v>4.0998881848676857E-3</v>
      </c>
    </row>
    <row r="112" spans="1:46">
      <c r="B112" s="120">
        <v>6</v>
      </c>
      <c r="C112" s="123">
        <v>16695</v>
      </c>
      <c r="D112" s="123">
        <v>2676</v>
      </c>
      <c r="E112" s="123">
        <v>1051</v>
      </c>
      <c r="F112" s="120">
        <v>731</v>
      </c>
      <c r="G112" s="120">
        <v>275</v>
      </c>
      <c r="H112" s="120">
        <v>33</v>
      </c>
      <c r="I112" s="120">
        <v>4</v>
      </c>
      <c r="J112" s="120">
        <v>2</v>
      </c>
      <c r="K112" s="120">
        <v>0</v>
      </c>
      <c r="L112" s="120">
        <f t="shared" si="26"/>
        <v>39</v>
      </c>
      <c r="M112" s="120">
        <f t="shared" si="21"/>
        <v>21467</v>
      </c>
      <c r="N112" s="427">
        <f t="shared" si="22"/>
        <v>0.77781401416325013</v>
      </c>
      <c r="O112" s="427">
        <f t="shared" si="22"/>
        <v>0.12467387253074916</v>
      </c>
      <c r="P112" s="427">
        <f t="shared" si="22"/>
        <v>4.8965710026090195E-2</v>
      </c>
      <c r="Q112" s="427">
        <f t="shared" si="22"/>
        <v>3.4057025717480434E-2</v>
      </c>
      <c r="R112" s="427">
        <f t="shared" si="22"/>
        <v>1.2812150577711517E-2</v>
      </c>
      <c r="S112" s="427">
        <f t="shared" si="22"/>
        <v>1.537458069325382E-3</v>
      </c>
      <c r="T112" s="427">
        <f t="shared" si="22"/>
        <v>1.8635855385762206E-4</v>
      </c>
      <c r="U112" s="427">
        <f t="shared" si="22"/>
        <v>9.3179276928811029E-5</v>
      </c>
      <c r="V112" s="427">
        <f t="shared" si="22"/>
        <v>0</v>
      </c>
      <c r="W112" s="427">
        <f t="shared" si="23"/>
        <v>1.8167419760562725E-3</v>
      </c>
      <c r="Y112" s="120">
        <v>6</v>
      </c>
      <c r="Z112" s="123">
        <v>7280</v>
      </c>
      <c r="AA112" s="123">
        <v>2211</v>
      </c>
      <c r="AB112" s="120">
        <v>864</v>
      </c>
      <c r="AC112" s="120">
        <v>766</v>
      </c>
      <c r="AD112" s="120">
        <v>317</v>
      </c>
      <c r="AE112" s="120">
        <v>44</v>
      </c>
      <c r="AF112" s="120">
        <v>9</v>
      </c>
      <c r="AG112" s="120">
        <v>9</v>
      </c>
      <c r="AH112" s="120">
        <v>2</v>
      </c>
      <c r="AI112" s="120">
        <f t="shared" si="27"/>
        <v>64</v>
      </c>
      <c r="AJ112" s="123">
        <f t="shared" si="28"/>
        <v>11502</v>
      </c>
      <c r="AK112" s="427">
        <f t="shared" si="24"/>
        <v>0.6329334028864545</v>
      </c>
      <c r="AL112" s="427">
        <f t="shared" si="24"/>
        <v>0.19222743870631195</v>
      </c>
      <c r="AM112" s="427">
        <f t="shared" si="24"/>
        <v>7.5117370892018781E-2</v>
      </c>
      <c r="AN112" s="427">
        <f t="shared" si="24"/>
        <v>6.6597113545470349E-2</v>
      </c>
      <c r="AO112" s="427">
        <f t="shared" si="24"/>
        <v>2.7560424274039298E-2</v>
      </c>
      <c r="AP112" s="427">
        <f t="shared" si="24"/>
        <v>3.8254216657972527E-3</v>
      </c>
      <c r="AQ112" s="427">
        <f t="shared" si="24"/>
        <v>7.8247261345852897E-4</v>
      </c>
      <c r="AR112" s="427">
        <f t="shared" si="24"/>
        <v>7.8247261345852897E-4</v>
      </c>
      <c r="AS112" s="427">
        <f t="shared" si="24"/>
        <v>1.738828029907842E-4</v>
      </c>
      <c r="AT112" s="427">
        <f t="shared" si="25"/>
        <v>2.9813201658359344E-3</v>
      </c>
    </row>
    <row r="113" spans="2:46">
      <c r="B113" s="120">
        <v>7</v>
      </c>
      <c r="C113" s="123">
        <v>16895</v>
      </c>
      <c r="D113" s="123">
        <v>2648</v>
      </c>
      <c r="E113" s="120">
        <v>984</v>
      </c>
      <c r="F113" s="120">
        <v>686</v>
      </c>
      <c r="G113" s="120">
        <v>226</v>
      </c>
      <c r="H113" s="120">
        <v>19</v>
      </c>
      <c r="I113" s="120">
        <v>5</v>
      </c>
      <c r="J113" s="120">
        <v>0</v>
      </c>
      <c r="K113" s="120">
        <v>0</v>
      </c>
      <c r="L113" s="120">
        <f t="shared" si="26"/>
        <v>24</v>
      </c>
      <c r="M113" s="120">
        <f t="shared" si="21"/>
        <v>21463</v>
      </c>
      <c r="N113" s="427">
        <f t="shared" si="22"/>
        <v>0.78713194185613122</v>
      </c>
      <c r="O113" s="427">
        <f t="shared" si="22"/>
        <v>0.1233693626537458</v>
      </c>
      <c r="P113" s="427">
        <f t="shared" si="22"/>
        <v>4.5844204248975028E-2</v>
      </c>
      <c r="Q113" s="427">
        <f t="shared" si="22"/>
        <v>3.1960491986582185E-2</v>
      </c>
      <c r="R113" s="427">
        <f t="shared" si="22"/>
        <v>1.0529258292955647E-2</v>
      </c>
      <c r="S113" s="427">
        <f t="shared" si="22"/>
        <v>8.8520313082370483E-4</v>
      </c>
      <c r="T113" s="427">
        <f t="shared" si="22"/>
        <v>2.3294819232202757E-4</v>
      </c>
      <c r="U113" s="427">
        <f t="shared" si="22"/>
        <v>0</v>
      </c>
      <c r="V113" s="427">
        <f t="shared" si="22"/>
        <v>0</v>
      </c>
      <c r="W113" s="427">
        <f t="shared" si="23"/>
        <v>1.1182034198387923E-3</v>
      </c>
      <c r="Y113" s="120">
        <v>7</v>
      </c>
      <c r="Z113" s="123">
        <v>7658</v>
      </c>
      <c r="AA113" s="123">
        <v>2125</v>
      </c>
      <c r="AB113" s="120">
        <v>773</v>
      </c>
      <c r="AC113" s="120">
        <v>639</v>
      </c>
      <c r="AD113" s="120">
        <v>266</v>
      </c>
      <c r="AE113" s="120">
        <v>25</v>
      </c>
      <c r="AF113" s="120">
        <v>7</v>
      </c>
      <c r="AG113" s="120">
        <v>3</v>
      </c>
      <c r="AH113" s="120">
        <v>2</v>
      </c>
      <c r="AI113" s="120">
        <f t="shared" si="27"/>
        <v>37</v>
      </c>
      <c r="AJ113" s="123">
        <f t="shared" si="28"/>
        <v>11498</v>
      </c>
      <c r="AK113" s="427">
        <f t="shared" si="24"/>
        <v>0.66602887458688464</v>
      </c>
      <c r="AL113" s="427">
        <f t="shared" si="24"/>
        <v>0.18481475039137241</v>
      </c>
      <c r="AM113" s="427">
        <f t="shared" si="24"/>
        <v>6.7229083318838062E-2</v>
      </c>
      <c r="AN113" s="427">
        <f t="shared" si="24"/>
        <v>5.5574882588276225E-2</v>
      </c>
      <c r="AO113" s="427">
        <f t="shared" si="24"/>
        <v>2.3134458166637676E-2</v>
      </c>
      <c r="AP113" s="427">
        <f t="shared" si="24"/>
        <v>2.1742911810749698E-3</v>
      </c>
      <c r="AQ113" s="427">
        <f t="shared" si="24"/>
        <v>6.0880153070099147E-4</v>
      </c>
      <c r="AR113" s="427">
        <f t="shared" si="24"/>
        <v>2.6091494172899633E-4</v>
      </c>
      <c r="AS113" s="427">
        <f t="shared" si="24"/>
        <v>1.7394329448599757E-4</v>
      </c>
      <c r="AT113" s="427">
        <f t="shared" si="25"/>
        <v>1.7238969389181383E-3</v>
      </c>
    </row>
    <row r="114" spans="2:46">
      <c r="B114" s="120">
        <v>8</v>
      </c>
      <c r="C114" s="123">
        <v>17242</v>
      </c>
      <c r="D114" s="123">
        <v>2578</v>
      </c>
      <c r="E114" s="120">
        <v>865</v>
      </c>
      <c r="F114" s="120">
        <v>591</v>
      </c>
      <c r="G114" s="120">
        <v>173</v>
      </c>
      <c r="H114" s="120">
        <v>12</v>
      </c>
      <c r="I114" s="120">
        <v>0</v>
      </c>
      <c r="J114" s="120">
        <v>0</v>
      </c>
      <c r="K114" s="120">
        <v>1</v>
      </c>
      <c r="L114" s="120">
        <f t="shared" si="26"/>
        <v>13</v>
      </c>
      <c r="M114" s="120">
        <f t="shared" si="21"/>
        <v>21462</v>
      </c>
      <c r="N114" s="427">
        <f t="shared" si="22"/>
        <v>0.80329854640327991</v>
      </c>
      <c r="O114" s="427">
        <f t="shared" si="22"/>
        <v>0.12010808796123743</v>
      </c>
      <c r="P114" s="427">
        <f t="shared" si="22"/>
        <v>4.0300037271710769E-2</v>
      </c>
      <c r="Q114" s="427">
        <f t="shared" si="22"/>
        <v>2.7534476332463659E-2</v>
      </c>
      <c r="R114" s="427">
        <f t="shared" si="22"/>
        <v>8.0600074543421552E-3</v>
      </c>
      <c r="S114" s="427">
        <f t="shared" si="22"/>
        <v>5.5907566157286617E-4</v>
      </c>
      <c r="T114" s="427">
        <f t="shared" si="22"/>
        <v>0</v>
      </c>
      <c r="U114" s="427">
        <f t="shared" si="22"/>
        <v>0</v>
      </c>
      <c r="V114" s="427">
        <f t="shared" si="22"/>
        <v>4.6589638464405515E-5</v>
      </c>
      <c r="W114" s="427">
        <f t="shared" si="23"/>
        <v>6.0572174075109494E-4</v>
      </c>
      <c r="Y114" s="120">
        <v>8</v>
      </c>
      <c r="Z114" s="123">
        <v>7713</v>
      </c>
      <c r="AA114" s="123">
        <v>2073</v>
      </c>
      <c r="AB114" s="120">
        <v>773</v>
      </c>
      <c r="AC114" s="120">
        <v>639</v>
      </c>
      <c r="AD114" s="120">
        <v>242</v>
      </c>
      <c r="AE114" s="120">
        <v>36</v>
      </c>
      <c r="AF114" s="120">
        <v>17</v>
      </c>
      <c r="AG114" s="120">
        <v>3</v>
      </c>
      <c r="AH114" s="120">
        <v>5</v>
      </c>
      <c r="AI114" s="120">
        <f t="shared" si="27"/>
        <v>61</v>
      </c>
      <c r="AJ114" s="123">
        <f t="shared" si="28"/>
        <v>11501</v>
      </c>
      <c r="AK114" s="427">
        <f t="shared" si="24"/>
        <v>0.67063733588383623</v>
      </c>
      <c r="AL114" s="427">
        <f t="shared" si="24"/>
        <v>0.18024519606990697</v>
      </c>
      <c r="AM114" s="427">
        <f t="shared" si="24"/>
        <v>6.721154682201548E-2</v>
      </c>
      <c r="AN114" s="427">
        <f t="shared" si="24"/>
        <v>5.5560386053386659E-2</v>
      </c>
      <c r="AO114" s="427">
        <f t="shared" si="24"/>
        <v>2.1041648552299799E-2</v>
      </c>
      <c r="AP114" s="427">
        <f t="shared" si="24"/>
        <v>3.1301625945569949E-3</v>
      </c>
      <c r="AQ114" s="427">
        <f t="shared" si="24"/>
        <v>1.4781323363185809E-3</v>
      </c>
      <c r="AR114" s="427">
        <f t="shared" si="24"/>
        <v>2.6084688287974958E-4</v>
      </c>
      <c r="AS114" s="427">
        <f t="shared" si="24"/>
        <v>4.3474480479958265E-4</v>
      </c>
      <c r="AT114" s="427">
        <f t="shared" si="25"/>
        <v>2.8422327835243687E-3</v>
      </c>
    </row>
    <row r="115" spans="2:46">
      <c r="B115" s="120">
        <v>9</v>
      </c>
      <c r="C115" s="123">
        <v>17361</v>
      </c>
      <c r="D115" s="123">
        <v>2513</v>
      </c>
      <c r="E115" s="120">
        <v>857</v>
      </c>
      <c r="F115" s="120">
        <v>557</v>
      </c>
      <c r="G115" s="120">
        <v>156</v>
      </c>
      <c r="H115" s="120">
        <v>13</v>
      </c>
      <c r="I115" s="120">
        <v>6</v>
      </c>
      <c r="J115" s="120">
        <v>0</v>
      </c>
      <c r="K115" s="120">
        <v>2</v>
      </c>
      <c r="L115" s="120">
        <f t="shared" si="26"/>
        <v>21</v>
      </c>
      <c r="M115" s="120">
        <f t="shared" si="21"/>
        <v>21465</v>
      </c>
      <c r="N115" s="427">
        <f t="shared" si="22"/>
        <v>0.80884271338054414</v>
      </c>
      <c r="O115" s="427">
        <f t="shared" si="22"/>
        <v>0.11707976146105106</v>
      </c>
      <c r="P115" s="427">
        <f t="shared" si="22"/>
        <v>3.9927320163995528E-2</v>
      </c>
      <c r="Q115" s="427">
        <f t="shared" si="22"/>
        <v>2.5950428624673873E-2</v>
      </c>
      <c r="R115" s="427">
        <f t="shared" si="22"/>
        <v>7.2679836004472609E-3</v>
      </c>
      <c r="S115" s="427">
        <f t="shared" si="22"/>
        <v>6.0566530003727174E-4</v>
      </c>
      <c r="T115" s="427">
        <f t="shared" si="22"/>
        <v>2.7953783078643309E-4</v>
      </c>
      <c r="U115" s="427">
        <f t="shared" si="22"/>
        <v>0</v>
      </c>
      <c r="V115" s="427">
        <f t="shared" si="22"/>
        <v>9.3179276928811029E-5</v>
      </c>
      <c r="W115" s="427">
        <f t="shared" si="23"/>
        <v>9.7833682739343112E-4</v>
      </c>
      <c r="Y115" s="120">
        <v>9</v>
      </c>
      <c r="Z115" s="123">
        <v>7667</v>
      </c>
      <c r="AA115" s="123">
        <v>2122</v>
      </c>
      <c r="AB115" s="120">
        <v>839</v>
      </c>
      <c r="AC115" s="120">
        <v>589</v>
      </c>
      <c r="AD115" s="120">
        <v>243</v>
      </c>
      <c r="AE115" s="120">
        <v>33</v>
      </c>
      <c r="AF115" s="120">
        <v>3</v>
      </c>
      <c r="AG115" s="120">
        <v>2</v>
      </c>
      <c r="AH115" s="120">
        <v>2</v>
      </c>
      <c r="AI115" s="120">
        <f t="shared" si="27"/>
        <v>40</v>
      </c>
      <c r="AJ115" s="123">
        <f t="shared" si="28"/>
        <v>11500</v>
      </c>
      <c r="AK115" s="427">
        <f t="shared" si="24"/>
        <v>0.66669565217391302</v>
      </c>
      <c r="AL115" s="427">
        <f t="shared" si="24"/>
        <v>0.18452173913043479</v>
      </c>
      <c r="AM115" s="427">
        <f t="shared" si="24"/>
        <v>7.2956521739130434E-2</v>
      </c>
      <c r="AN115" s="427">
        <f t="shared" si="24"/>
        <v>5.1217391304347826E-2</v>
      </c>
      <c r="AO115" s="427">
        <f t="shared" si="24"/>
        <v>2.1130434782608697E-2</v>
      </c>
      <c r="AP115" s="427">
        <f t="shared" si="24"/>
        <v>2.8695652173913043E-3</v>
      </c>
      <c r="AQ115" s="427">
        <f t="shared" si="24"/>
        <v>2.6086956521739128E-4</v>
      </c>
      <c r="AR115" s="427">
        <f t="shared" si="24"/>
        <v>1.7391304347826088E-4</v>
      </c>
      <c r="AS115" s="427">
        <f t="shared" si="24"/>
        <v>1.7391304347826088E-4</v>
      </c>
      <c r="AT115" s="427">
        <f t="shared" si="25"/>
        <v>1.8634987188446308E-3</v>
      </c>
    </row>
    <row r="116" spans="2:46">
      <c r="B116" s="120">
        <v>10</v>
      </c>
      <c r="C116" s="123">
        <v>17458</v>
      </c>
      <c r="D116" s="123">
        <v>2458</v>
      </c>
      <c r="E116" s="120">
        <v>887</v>
      </c>
      <c r="F116" s="120">
        <v>502</v>
      </c>
      <c r="G116" s="120">
        <v>134</v>
      </c>
      <c r="H116" s="120">
        <v>8</v>
      </c>
      <c r="I116" s="120">
        <v>11</v>
      </c>
      <c r="J116" s="120">
        <v>5</v>
      </c>
      <c r="K116" s="120">
        <v>1</v>
      </c>
      <c r="L116" s="120">
        <f t="shared" si="26"/>
        <v>25</v>
      </c>
      <c r="M116" s="120">
        <f t="shared" si="21"/>
        <v>21464</v>
      </c>
      <c r="N116" s="427">
        <f t="shared" si="22"/>
        <v>0.8133619083115915</v>
      </c>
      <c r="O116" s="427">
        <f t="shared" si="22"/>
        <v>0.11451733134550876</v>
      </c>
      <c r="P116" s="427">
        <f t="shared" si="22"/>
        <v>4.1325009317927694E-2</v>
      </c>
      <c r="Q116" s="427">
        <f t="shared" si="22"/>
        <v>2.338799850913157E-2</v>
      </c>
      <c r="R116" s="427">
        <f t="shared" si="22"/>
        <v>6.2430115542303393E-3</v>
      </c>
      <c r="S116" s="427">
        <f t="shared" si="22"/>
        <v>3.7271710771524412E-4</v>
      </c>
      <c r="T116" s="427">
        <f t="shared" si="22"/>
        <v>5.1248602310846071E-4</v>
      </c>
      <c r="U116" s="427">
        <f t="shared" si="22"/>
        <v>2.3294819232202757E-4</v>
      </c>
      <c r="V116" s="427">
        <f t="shared" si="22"/>
        <v>4.6589638464405515E-5</v>
      </c>
      <c r="W116" s="427">
        <f t="shared" si="23"/>
        <v>1.1647409616101379E-3</v>
      </c>
      <c r="Y116" s="120">
        <v>10</v>
      </c>
      <c r="Z116" s="123">
        <v>7689</v>
      </c>
      <c r="AA116" s="123">
        <v>2048</v>
      </c>
      <c r="AB116" s="120">
        <v>797</v>
      </c>
      <c r="AC116" s="120">
        <v>641</v>
      </c>
      <c r="AD116" s="120">
        <v>273</v>
      </c>
      <c r="AE116" s="120">
        <v>38</v>
      </c>
      <c r="AF116" s="120">
        <v>9</v>
      </c>
      <c r="AG116" s="120">
        <v>2</v>
      </c>
      <c r="AH116" s="120">
        <v>4</v>
      </c>
      <c r="AI116" s="120">
        <f t="shared" si="27"/>
        <v>53</v>
      </c>
      <c r="AJ116" s="123">
        <f t="shared" si="28"/>
        <v>11501</v>
      </c>
      <c r="AK116" s="427">
        <f t="shared" si="24"/>
        <v>0.66855056082079822</v>
      </c>
      <c r="AL116" s="427">
        <f t="shared" si="24"/>
        <v>0.17807147204590906</v>
      </c>
      <c r="AM116" s="427">
        <f t="shared" si="24"/>
        <v>6.9298321885053471E-2</v>
      </c>
      <c r="AN116" s="427">
        <f t="shared" si="24"/>
        <v>5.5734283975306498E-2</v>
      </c>
      <c r="AO116" s="427">
        <f t="shared" si="24"/>
        <v>2.3737066342057214E-2</v>
      </c>
      <c r="AP116" s="427">
        <f t="shared" si="24"/>
        <v>3.304060516476828E-3</v>
      </c>
      <c r="AQ116" s="427">
        <f t="shared" si="24"/>
        <v>7.8254064863924873E-4</v>
      </c>
      <c r="AR116" s="427">
        <f t="shared" si="24"/>
        <v>1.7389792191983307E-4</v>
      </c>
      <c r="AS116" s="427">
        <f t="shared" si="24"/>
        <v>3.4779584383966614E-4</v>
      </c>
      <c r="AT116" s="427">
        <f t="shared" si="25"/>
        <v>2.4692508386134925E-3</v>
      </c>
    </row>
    <row r="117" spans="2:46">
      <c r="B117" s="120">
        <v>11</v>
      </c>
      <c r="C117" s="123">
        <v>17369</v>
      </c>
      <c r="D117" s="123">
        <v>2431</v>
      </c>
      <c r="E117" s="120">
        <v>908</v>
      </c>
      <c r="F117" s="120">
        <v>596</v>
      </c>
      <c r="G117" s="120">
        <v>141</v>
      </c>
      <c r="H117" s="120">
        <v>14</v>
      </c>
      <c r="I117" s="120">
        <v>4</v>
      </c>
      <c r="J117" s="120">
        <v>1</v>
      </c>
      <c r="K117" s="120">
        <v>0</v>
      </c>
      <c r="L117" s="120">
        <f t="shared" si="26"/>
        <v>19</v>
      </c>
      <c r="M117" s="120">
        <f t="shared" si="21"/>
        <v>21464</v>
      </c>
      <c r="N117" s="427">
        <f t="shared" si="22"/>
        <v>0.80921543048825939</v>
      </c>
      <c r="O117" s="427">
        <f t="shared" si="22"/>
        <v>0.11325941110696981</v>
      </c>
      <c r="P117" s="427">
        <f t="shared" si="22"/>
        <v>4.2303391725680206E-2</v>
      </c>
      <c r="Q117" s="427">
        <f t="shared" si="22"/>
        <v>2.7767424524785686E-2</v>
      </c>
      <c r="R117" s="427">
        <f t="shared" si="22"/>
        <v>6.5691390234811778E-3</v>
      </c>
      <c r="S117" s="427">
        <f t="shared" si="22"/>
        <v>6.522549385016772E-4</v>
      </c>
      <c r="T117" s="427">
        <f t="shared" si="22"/>
        <v>1.8635855385762206E-4</v>
      </c>
      <c r="U117" s="427">
        <f t="shared" si="22"/>
        <v>4.6589638464405515E-5</v>
      </c>
      <c r="V117" s="427">
        <f t="shared" si="22"/>
        <v>0</v>
      </c>
      <c r="W117" s="427">
        <f t="shared" si="23"/>
        <v>8.8520313082370483E-4</v>
      </c>
      <c r="Y117" s="120">
        <v>11</v>
      </c>
      <c r="Z117" s="123">
        <v>7508</v>
      </c>
      <c r="AA117" s="123">
        <v>2222</v>
      </c>
      <c r="AB117" s="120">
        <v>883</v>
      </c>
      <c r="AC117" s="120">
        <v>640</v>
      </c>
      <c r="AD117" s="120">
        <v>214</v>
      </c>
      <c r="AE117" s="120">
        <v>17</v>
      </c>
      <c r="AF117" s="120">
        <v>12</v>
      </c>
      <c r="AG117" s="120">
        <v>3</v>
      </c>
      <c r="AH117" s="120">
        <v>3</v>
      </c>
      <c r="AI117" s="120">
        <f t="shared" si="27"/>
        <v>35</v>
      </c>
      <c r="AJ117" s="123">
        <f t="shared" si="28"/>
        <v>11502</v>
      </c>
      <c r="AK117" s="427">
        <f t="shared" si="24"/>
        <v>0.65275604242740393</v>
      </c>
      <c r="AL117" s="427">
        <f t="shared" si="24"/>
        <v>0.19318379412276127</v>
      </c>
      <c r="AM117" s="427">
        <f t="shared" si="24"/>
        <v>7.6769257520431233E-2</v>
      </c>
      <c r="AN117" s="427">
        <f t="shared" si="24"/>
        <v>5.5642496957050945E-2</v>
      </c>
      <c r="AO117" s="427">
        <f t="shared" si="24"/>
        <v>1.860545992001391E-2</v>
      </c>
      <c r="AP117" s="427">
        <f t="shared" si="24"/>
        <v>1.4780038254216658E-3</v>
      </c>
      <c r="AQ117" s="427">
        <f t="shared" si="24"/>
        <v>1.0432968179447052E-3</v>
      </c>
      <c r="AR117" s="427">
        <f t="shared" si="24"/>
        <v>2.608242044861763E-4</v>
      </c>
      <c r="AS117" s="427">
        <f t="shared" si="24"/>
        <v>2.608242044861763E-4</v>
      </c>
      <c r="AT117" s="427">
        <f t="shared" si="25"/>
        <v>1.6306373462541932E-3</v>
      </c>
    </row>
    <row r="118" spans="2:46">
      <c r="B118" s="120">
        <v>12</v>
      </c>
      <c r="C118" s="123">
        <v>17294</v>
      </c>
      <c r="D118" s="123">
        <v>2514</v>
      </c>
      <c r="E118" s="120">
        <v>864</v>
      </c>
      <c r="F118" s="120">
        <v>590</v>
      </c>
      <c r="G118" s="120">
        <v>177</v>
      </c>
      <c r="H118" s="120">
        <v>19</v>
      </c>
      <c r="I118" s="120">
        <v>6</v>
      </c>
      <c r="J118" s="120">
        <v>1</v>
      </c>
      <c r="K118" s="120">
        <v>1</v>
      </c>
      <c r="L118" s="120">
        <f t="shared" si="26"/>
        <v>27</v>
      </c>
      <c r="M118" s="120">
        <f t="shared" si="21"/>
        <v>21466</v>
      </c>
      <c r="N118" s="427">
        <f t="shared" si="22"/>
        <v>0.80572120760342902</v>
      </c>
      <c r="O118" s="427">
        <f t="shared" si="22"/>
        <v>0.11712635109951547</v>
      </c>
      <c r="P118" s="427">
        <f t="shared" si="22"/>
        <v>4.0253447633246363E-2</v>
      </c>
      <c r="Q118" s="427">
        <f t="shared" si="22"/>
        <v>2.7487886693999253E-2</v>
      </c>
      <c r="R118" s="427">
        <f t="shared" si="22"/>
        <v>8.2463660081997757E-3</v>
      </c>
      <c r="S118" s="427">
        <f t="shared" si="22"/>
        <v>8.8520313082370483E-4</v>
      </c>
      <c r="T118" s="427">
        <f t="shared" si="22"/>
        <v>2.7953783078643309E-4</v>
      </c>
      <c r="U118" s="427">
        <f t="shared" si="22"/>
        <v>4.6589638464405515E-5</v>
      </c>
      <c r="V118" s="427">
        <f t="shared" si="22"/>
        <v>4.6589638464405515E-5</v>
      </c>
      <c r="W118" s="427">
        <f t="shared" si="23"/>
        <v>1.2578030373614087E-3</v>
      </c>
      <c r="Y118" s="120">
        <v>12</v>
      </c>
      <c r="Z118" s="123">
        <v>7475</v>
      </c>
      <c r="AA118" s="123">
        <v>2202</v>
      </c>
      <c r="AB118" s="120">
        <v>856</v>
      </c>
      <c r="AC118" s="120">
        <v>670</v>
      </c>
      <c r="AD118" s="120">
        <v>244</v>
      </c>
      <c r="AE118" s="120">
        <v>36</v>
      </c>
      <c r="AF118" s="120">
        <v>8</v>
      </c>
      <c r="AG118" s="120">
        <v>4</v>
      </c>
      <c r="AH118" s="120">
        <v>3</v>
      </c>
      <c r="AI118" s="120">
        <f t="shared" si="27"/>
        <v>51</v>
      </c>
      <c r="AJ118" s="123">
        <f t="shared" si="28"/>
        <v>11498</v>
      </c>
      <c r="AK118" s="427">
        <f t="shared" si="24"/>
        <v>0.65011306314141593</v>
      </c>
      <c r="AL118" s="427">
        <f t="shared" si="24"/>
        <v>0.19151156722908333</v>
      </c>
      <c r="AM118" s="427">
        <f t="shared" si="24"/>
        <v>7.444773004000696E-2</v>
      </c>
      <c r="AN118" s="427">
        <f t="shared" si="24"/>
        <v>5.8271003652809183E-2</v>
      </c>
      <c r="AO118" s="427">
        <f t="shared" si="24"/>
        <v>2.1221081927291705E-2</v>
      </c>
      <c r="AP118" s="427">
        <f t="shared" si="24"/>
        <v>3.1309793007479564E-3</v>
      </c>
      <c r="AQ118" s="427">
        <f t="shared" si="24"/>
        <v>6.9577317794399028E-4</v>
      </c>
      <c r="AR118" s="427">
        <f t="shared" si="24"/>
        <v>3.4788658897199514E-4</v>
      </c>
      <c r="AS118" s="427">
        <f t="shared" si="24"/>
        <v>2.6091494172899633E-4</v>
      </c>
      <c r="AT118" s="427">
        <f t="shared" si="25"/>
        <v>2.3758501816826608E-3</v>
      </c>
    </row>
    <row r="119" spans="2:46">
      <c r="B119" s="120">
        <v>13</v>
      </c>
      <c r="C119" s="123">
        <v>19001</v>
      </c>
      <c r="D119" s="123">
        <v>2167</v>
      </c>
      <c r="E119" s="120">
        <v>817</v>
      </c>
      <c r="F119" s="120">
        <v>460</v>
      </c>
      <c r="G119" s="120">
        <v>129</v>
      </c>
      <c r="H119" s="120">
        <v>13</v>
      </c>
      <c r="I119" s="120">
        <v>1</v>
      </c>
      <c r="J119" s="120">
        <v>0</v>
      </c>
      <c r="K119" s="120">
        <v>0</v>
      </c>
      <c r="L119" s="120">
        <f t="shared" si="26"/>
        <v>14</v>
      </c>
      <c r="M119" s="120">
        <f t="shared" si="21"/>
        <v>22588</v>
      </c>
      <c r="N119" s="427">
        <f t="shared" si="22"/>
        <v>0.88524972046216921</v>
      </c>
      <c r="O119" s="427">
        <f t="shared" si="22"/>
        <v>0.10095974655236675</v>
      </c>
      <c r="P119" s="427">
        <f t="shared" si="22"/>
        <v>3.8063734625419308E-2</v>
      </c>
      <c r="Q119" s="427">
        <f t="shared" si="22"/>
        <v>2.1431233693626539E-2</v>
      </c>
      <c r="R119" s="427">
        <f t="shared" si="22"/>
        <v>6.0100633619083119E-3</v>
      </c>
      <c r="S119" s="427">
        <f t="shared" si="22"/>
        <v>6.0566530003727174E-4</v>
      </c>
      <c r="T119" s="427">
        <f t="shared" si="22"/>
        <v>4.6589638464405515E-5</v>
      </c>
      <c r="U119" s="427">
        <f t="shared" si="22"/>
        <v>0</v>
      </c>
      <c r="V119" s="427">
        <f t="shared" si="22"/>
        <v>0</v>
      </c>
      <c r="W119" s="427">
        <f t="shared" si="23"/>
        <v>6.1979812289711356E-4</v>
      </c>
      <c r="Y119" s="120">
        <v>13</v>
      </c>
      <c r="Z119" s="123">
        <v>7522</v>
      </c>
      <c r="AA119" s="123">
        <v>2242</v>
      </c>
      <c r="AB119" s="120">
        <v>891</v>
      </c>
      <c r="AC119" s="120">
        <v>576</v>
      </c>
      <c r="AD119" s="120">
        <v>218</v>
      </c>
      <c r="AE119" s="120">
        <v>40</v>
      </c>
      <c r="AF119" s="120">
        <v>8</v>
      </c>
      <c r="AG119" s="120">
        <v>3</v>
      </c>
      <c r="AH119" s="120">
        <v>1</v>
      </c>
      <c r="AI119" s="120">
        <f t="shared" si="27"/>
        <v>52</v>
      </c>
      <c r="AJ119" s="123">
        <f t="shared" si="28"/>
        <v>11501</v>
      </c>
      <c r="AK119" s="427">
        <f t="shared" si="24"/>
        <v>0.65403008434049215</v>
      </c>
      <c r="AL119" s="427">
        <f t="shared" si="24"/>
        <v>0.19493957047213287</v>
      </c>
      <c r="AM119" s="427">
        <f t="shared" si="24"/>
        <v>7.7471524215285623E-2</v>
      </c>
      <c r="AN119" s="427">
        <f t="shared" si="24"/>
        <v>5.0082601512911919E-2</v>
      </c>
      <c r="AO119" s="427">
        <f t="shared" si="24"/>
        <v>1.8954873489261802E-2</v>
      </c>
      <c r="AP119" s="427">
        <f t="shared" si="24"/>
        <v>3.4779584383966612E-3</v>
      </c>
      <c r="AQ119" s="427">
        <f t="shared" si="24"/>
        <v>6.9559168767933228E-4</v>
      </c>
      <c r="AR119" s="427">
        <f t="shared" si="24"/>
        <v>2.6084688287974958E-4</v>
      </c>
      <c r="AS119" s="427">
        <f t="shared" si="24"/>
        <v>8.6948960959916535E-5</v>
      </c>
      <c r="AT119" s="427">
        <f t="shared" si="25"/>
        <v>2.3021073136178503E-3</v>
      </c>
    </row>
    <row r="120" spans="2:46">
      <c r="B120" s="120">
        <v>14</v>
      </c>
      <c r="C120" s="123">
        <v>16566</v>
      </c>
      <c r="D120" s="123">
        <v>2336</v>
      </c>
      <c r="E120" s="120">
        <v>785</v>
      </c>
      <c r="F120" s="120">
        <v>529</v>
      </c>
      <c r="G120" s="120">
        <v>136</v>
      </c>
      <c r="H120" s="120">
        <v>7</v>
      </c>
      <c r="I120" s="120">
        <v>4</v>
      </c>
      <c r="J120" s="120">
        <v>0</v>
      </c>
      <c r="K120" s="120">
        <v>2</v>
      </c>
      <c r="L120" s="120">
        <f t="shared" si="26"/>
        <v>13</v>
      </c>
      <c r="M120" s="120">
        <f t="shared" si="21"/>
        <v>20365</v>
      </c>
      <c r="N120" s="427">
        <f t="shared" si="22"/>
        <v>0.77180395080134179</v>
      </c>
      <c r="O120" s="427">
        <f t="shared" si="22"/>
        <v>0.10883339545285128</v>
      </c>
      <c r="P120" s="427">
        <f t="shared" si="22"/>
        <v>3.657286619455833E-2</v>
      </c>
      <c r="Q120" s="427">
        <f t="shared" si="22"/>
        <v>2.4645918747670519E-2</v>
      </c>
      <c r="R120" s="427">
        <f t="shared" si="22"/>
        <v>6.3361908311591504E-3</v>
      </c>
      <c r="S120" s="427">
        <f t="shared" si="22"/>
        <v>3.261274692508386E-4</v>
      </c>
      <c r="T120" s="427">
        <f t="shared" si="22"/>
        <v>1.8635855385762206E-4</v>
      </c>
      <c r="U120" s="427">
        <f t="shared" si="22"/>
        <v>0</v>
      </c>
      <c r="V120" s="427">
        <f t="shared" si="22"/>
        <v>9.3179276928811029E-5</v>
      </c>
      <c r="W120" s="427">
        <f t="shared" si="23"/>
        <v>6.3835011048367298E-4</v>
      </c>
      <c r="Y120" s="120">
        <v>14</v>
      </c>
      <c r="Z120" s="123">
        <v>7743</v>
      </c>
      <c r="AA120" s="123">
        <v>2134</v>
      </c>
      <c r="AB120" s="120">
        <v>797</v>
      </c>
      <c r="AC120" s="120">
        <v>568</v>
      </c>
      <c r="AD120" s="120">
        <v>208</v>
      </c>
      <c r="AE120" s="120">
        <v>30</v>
      </c>
      <c r="AF120" s="120">
        <v>10</v>
      </c>
      <c r="AG120" s="120">
        <v>5</v>
      </c>
      <c r="AH120" s="120">
        <v>3</v>
      </c>
      <c r="AI120" s="120">
        <f t="shared" si="27"/>
        <v>48</v>
      </c>
      <c r="AJ120" s="123">
        <f t="shared" si="28"/>
        <v>11498</v>
      </c>
      <c r="AK120" s="427">
        <f t="shared" si="24"/>
        <v>0.6734214646025396</v>
      </c>
      <c r="AL120" s="427">
        <f t="shared" si="24"/>
        <v>0.18559749521655941</v>
      </c>
      <c r="AM120" s="427">
        <f t="shared" si="24"/>
        <v>6.9316402852670031E-2</v>
      </c>
      <c r="AN120" s="427">
        <f t="shared" si="24"/>
        <v>4.9399895634023305E-2</v>
      </c>
      <c r="AO120" s="427">
        <f t="shared" si="24"/>
        <v>1.8090102626543748E-2</v>
      </c>
      <c r="AP120" s="427">
        <f t="shared" si="24"/>
        <v>2.6091494172899633E-3</v>
      </c>
      <c r="AQ120" s="427">
        <f t="shared" si="24"/>
        <v>8.697164724299878E-4</v>
      </c>
      <c r="AR120" s="427">
        <f t="shared" si="24"/>
        <v>4.348582362149939E-4</v>
      </c>
      <c r="AS120" s="427">
        <f t="shared" si="24"/>
        <v>2.6091494172899633E-4</v>
      </c>
      <c r="AT120" s="427">
        <f t="shared" si="25"/>
        <v>2.356985023324331E-3</v>
      </c>
    </row>
    <row r="121" spans="2:46">
      <c r="B121" s="120">
        <v>15</v>
      </c>
      <c r="C121" s="123">
        <v>17391</v>
      </c>
      <c r="D121" s="123">
        <v>2416</v>
      </c>
      <c r="E121" s="120">
        <v>894</v>
      </c>
      <c r="F121" s="120">
        <v>563</v>
      </c>
      <c r="G121" s="120">
        <v>153</v>
      </c>
      <c r="H121" s="120">
        <v>14</v>
      </c>
      <c r="I121" s="120">
        <v>5</v>
      </c>
      <c r="J121" s="120">
        <v>1</v>
      </c>
      <c r="K121" s="120">
        <v>0</v>
      </c>
      <c r="L121" s="120">
        <f t="shared" si="26"/>
        <v>20</v>
      </c>
      <c r="M121" s="120">
        <f t="shared" si="21"/>
        <v>21437</v>
      </c>
      <c r="N121" s="427">
        <f t="shared" si="22"/>
        <v>0.81024040253447638</v>
      </c>
      <c r="O121" s="427">
        <f t="shared" si="22"/>
        <v>0.11256056653000372</v>
      </c>
      <c r="P121" s="427">
        <f t="shared" si="22"/>
        <v>4.1651136787178529E-2</v>
      </c>
      <c r="Q121" s="427">
        <f t="shared" si="22"/>
        <v>2.6229966455460305E-2</v>
      </c>
      <c r="R121" s="427">
        <f t="shared" si="22"/>
        <v>7.1282146850540438E-3</v>
      </c>
      <c r="S121" s="427">
        <f t="shared" si="22"/>
        <v>6.522549385016772E-4</v>
      </c>
      <c r="T121" s="427">
        <f t="shared" si="22"/>
        <v>2.3294819232202757E-4</v>
      </c>
      <c r="U121" s="427">
        <f t="shared" si="22"/>
        <v>4.6589638464405515E-5</v>
      </c>
      <c r="V121" s="427">
        <f t="shared" si="22"/>
        <v>0</v>
      </c>
      <c r="W121" s="427">
        <f t="shared" si="23"/>
        <v>9.3296636656248547E-4</v>
      </c>
      <c r="Y121" s="120">
        <v>15</v>
      </c>
      <c r="Z121" s="123">
        <v>7421</v>
      </c>
      <c r="AA121" s="123">
        <v>2270</v>
      </c>
      <c r="AB121" s="120">
        <v>878</v>
      </c>
      <c r="AC121" s="120">
        <v>641</v>
      </c>
      <c r="AD121" s="120">
        <v>252</v>
      </c>
      <c r="AE121" s="120">
        <v>26</v>
      </c>
      <c r="AF121" s="120">
        <v>9</v>
      </c>
      <c r="AG121" s="120">
        <v>2</v>
      </c>
      <c r="AH121" s="120">
        <v>3</v>
      </c>
      <c r="AI121" s="120">
        <f t="shared" si="27"/>
        <v>40</v>
      </c>
      <c r="AJ121" s="123">
        <f t="shared" si="28"/>
        <v>11502</v>
      </c>
      <c r="AK121" s="427">
        <f t="shared" si="24"/>
        <v>0.64519214049730478</v>
      </c>
      <c r="AL121" s="427">
        <f t="shared" si="24"/>
        <v>0.19735698139454008</v>
      </c>
      <c r="AM121" s="427">
        <f t="shared" si="24"/>
        <v>7.6334550512954263E-2</v>
      </c>
      <c r="AN121" s="427">
        <f t="shared" si="24"/>
        <v>5.5729438358546338E-2</v>
      </c>
      <c r="AO121" s="427">
        <f t="shared" si="24"/>
        <v>2.1909233176838811E-2</v>
      </c>
      <c r="AP121" s="427">
        <f t="shared" si="24"/>
        <v>2.2604764388801948E-3</v>
      </c>
      <c r="AQ121" s="427">
        <f t="shared" si="24"/>
        <v>7.8247261345852897E-4</v>
      </c>
      <c r="AR121" s="427">
        <f t="shared" si="24"/>
        <v>1.738828029907842E-4</v>
      </c>
      <c r="AS121" s="427">
        <f t="shared" si="24"/>
        <v>2.608242044861763E-4</v>
      </c>
      <c r="AT121" s="427">
        <f t="shared" si="25"/>
        <v>1.8659327331249709E-3</v>
      </c>
    </row>
    <row r="122" spans="2:46">
      <c r="B122" s="120">
        <v>16</v>
      </c>
      <c r="C122" s="123">
        <v>17202</v>
      </c>
      <c r="D122" s="123">
        <v>2709</v>
      </c>
      <c r="E122" s="120">
        <v>877</v>
      </c>
      <c r="F122" s="120">
        <v>500</v>
      </c>
      <c r="G122" s="120">
        <v>158</v>
      </c>
      <c r="H122" s="120">
        <v>16</v>
      </c>
      <c r="I122" s="120">
        <v>2</v>
      </c>
      <c r="J122" s="120">
        <v>1</v>
      </c>
      <c r="K122" s="120">
        <v>0</v>
      </c>
      <c r="L122" s="120">
        <f t="shared" si="26"/>
        <v>19</v>
      </c>
      <c r="M122" s="120">
        <f t="shared" si="21"/>
        <v>21465</v>
      </c>
      <c r="N122" s="427">
        <f t="shared" si="22"/>
        <v>0.80143496086470367</v>
      </c>
      <c r="O122" s="427">
        <f t="shared" si="22"/>
        <v>0.12621133060007456</v>
      </c>
      <c r="P122" s="427">
        <f t="shared" si="22"/>
        <v>4.0859112933283641E-2</v>
      </c>
      <c r="Q122" s="427">
        <f t="shared" si="22"/>
        <v>2.3294819232202758E-2</v>
      </c>
      <c r="R122" s="427">
        <f t="shared" si="22"/>
        <v>7.3611628773760712E-3</v>
      </c>
      <c r="S122" s="427">
        <f t="shared" si="22"/>
        <v>7.4543421543048823E-4</v>
      </c>
      <c r="T122" s="427">
        <f t="shared" si="22"/>
        <v>9.3179276928811029E-5</v>
      </c>
      <c r="U122" s="427">
        <f t="shared" si="22"/>
        <v>4.6589638464405515E-5</v>
      </c>
      <c r="V122" s="427">
        <f t="shared" si="22"/>
        <v>0</v>
      </c>
      <c r="W122" s="427">
        <f t="shared" si="23"/>
        <v>8.8516189145119962E-4</v>
      </c>
      <c r="Y122" s="120">
        <v>16</v>
      </c>
      <c r="Z122" s="123">
        <v>7432</v>
      </c>
      <c r="AA122" s="123">
        <v>2168</v>
      </c>
      <c r="AB122" s="120">
        <v>935</v>
      </c>
      <c r="AC122" s="120">
        <v>725</v>
      </c>
      <c r="AD122" s="120">
        <v>207</v>
      </c>
      <c r="AE122" s="120">
        <v>21</v>
      </c>
      <c r="AF122" s="120">
        <v>8</v>
      </c>
      <c r="AG122" s="120">
        <v>3</v>
      </c>
      <c r="AH122" s="120">
        <v>2</v>
      </c>
      <c r="AI122" s="120">
        <f t="shared" si="27"/>
        <v>34</v>
      </c>
      <c r="AJ122" s="123">
        <f t="shared" si="28"/>
        <v>11501</v>
      </c>
      <c r="AK122" s="427">
        <f t="shared" si="24"/>
        <v>0.64620467785409963</v>
      </c>
      <c r="AL122" s="427">
        <f t="shared" si="24"/>
        <v>0.18850534736109903</v>
      </c>
      <c r="AM122" s="427">
        <f t="shared" si="24"/>
        <v>8.1297278497521955E-2</v>
      </c>
      <c r="AN122" s="427">
        <f t="shared" si="24"/>
        <v>6.3037996695939486E-2</v>
      </c>
      <c r="AO122" s="427">
        <f t="shared" si="24"/>
        <v>1.7998434918702722E-2</v>
      </c>
      <c r="AP122" s="427">
        <f t="shared" si="24"/>
        <v>1.8259281801582471E-3</v>
      </c>
      <c r="AQ122" s="427">
        <f t="shared" si="24"/>
        <v>6.9559168767933228E-4</v>
      </c>
      <c r="AR122" s="427">
        <f t="shared" si="24"/>
        <v>2.6084688287974958E-4</v>
      </c>
      <c r="AS122" s="427">
        <f t="shared" si="24"/>
        <v>1.7389792191983307E-4</v>
      </c>
      <c r="AT122" s="427">
        <f t="shared" si="25"/>
        <v>1.5839739110179362E-3</v>
      </c>
    </row>
    <row r="123" spans="2:46">
      <c r="B123" s="120">
        <v>17</v>
      </c>
      <c r="C123" s="123">
        <v>17604</v>
      </c>
      <c r="D123" s="123">
        <v>2404</v>
      </c>
      <c r="E123" s="120">
        <v>839</v>
      </c>
      <c r="F123" s="120">
        <v>467</v>
      </c>
      <c r="G123" s="120">
        <v>131</v>
      </c>
      <c r="H123" s="120">
        <v>13</v>
      </c>
      <c r="I123" s="120">
        <v>5</v>
      </c>
      <c r="J123" s="120">
        <v>2</v>
      </c>
      <c r="K123" s="120">
        <v>0</v>
      </c>
      <c r="L123" s="120">
        <f t="shared" si="26"/>
        <v>20</v>
      </c>
      <c r="M123" s="120">
        <f t="shared" si="21"/>
        <v>21465</v>
      </c>
      <c r="N123" s="427">
        <f t="shared" ref="N123:V146" si="29">C123/$M$107</f>
        <v>0.82016399552739472</v>
      </c>
      <c r="O123" s="427">
        <f t="shared" si="29"/>
        <v>0.11200149086843086</v>
      </c>
      <c r="P123" s="427">
        <f t="shared" si="29"/>
        <v>3.9088706671636227E-2</v>
      </c>
      <c r="Q123" s="427">
        <f t="shared" si="29"/>
        <v>2.1757361162877378E-2</v>
      </c>
      <c r="R123" s="427">
        <f t="shared" si="29"/>
        <v>6.103242638837123E-3</v>
      </c>
      <c r="S123" s="427">
        <f t="shared" si="29"/>
        <v>6.0566530003727174E-4</v>
      </c>
      <c r="T123" s="427">
        <f t="shared" si="29"/>
        <v>2.3294819232202757E-4</v>
      </c>
      <c r="U123" s="427">
        <f t="shared" si="29"/>
        <v>9.3179276928811029E-5</v>
      </c>
      <c r="V123" s="427">
        <f t="shared" si="29"/>
        <v>0</v>
      </c>
      <c r="W123" s="427">
        <f t="shared" si="23"/>
        <v>9.3174935942231542E-4</v>
      </c>
      <c r="Y123" s="120">
        <v>17</v>
      </c>
      <c r="Z123" s="123">
        <v>8187</v>
      </c>
      <c r="AA123" s="123">
        <v>1922</v>
      </c>
      <c r="AB123" s="120">
        <v>723</v>
      </c>
      <c r="AC123" s="120">
        <v>477</v>
      </c>
      <c r="AD123" s="120">
        <v>162</v>
      </c>
      <c r="AE123" s="120">
        <v>21</v>
      </c>
      <c r="AF123" s="120">
        <v>3</v>
      </c>
      <c r="AG123" s="120">
        <v>2</v>
      </c>
      <c r="AH123" s="120">
        <v>1</v>
      </c>
      <c r="AI123" s="120">
        <f t="shared" si="27"/>
        <v>27</v>
      </c>
      <c r="AJ123" s="123">
        <f t="shared" si="28"/>
        <v>11498</v>
      </c>
      <c r="AK123" s="427">
        <f t="shared" ref="AK123:AS151" si="30">Z123/$AJ123</f>
        <v>0.71203687597843102</v>
      </c>
      <c r="AL123" s="427">
        <f t="shared" si="30"/>
        <v>0.16715950600104365</v>
      </c>
      <c r="AM123" s="427">
        <f t="shared" si="30"/>
        <v>6.2880500956688123E-2</v>
      </c>
      <c r="AN123" s="427">
        <f t="shared" si="30"/>
        <v>4.1485475734910418E-2</v>
      </c>
      <c r="AO123" s="427">
        <f t="shared" si="30"/>
        <v>1.4089406853365802E-2</v>
      </c>
      <c r="AP123" s="427">
        <f t="shared" si="30"/>
        <v>1.8264045921029745E-3</v>
      </c>
      <c r="AQ123" s="427">
        <f t="shared" si="30"/>
        <v>2.6091494172899633E-4</v>
      </c>
      <c r="AR123" s="427">
        <f t="shared" si="30"/>
        <v>1.7394329448599757E-4</v>
      </c>
      <c r="AS123" s="427">
        <f t="shared" si="30"/>
        <v>8.6971647242998785E-5</v>
      </c>
      <c r="AT123" s="427">
        <f t="shared" si="25"/>
        <v>1.2578616352201257E-3</v>
      </c>
    </row>
    <row r="124" spans="2:46">
      <c r="B124" s="120">
        <v>18</v>
      </c>
      <c r="C124" s="123">
        <v>17374</v>
      </c>
      <c r="D124" s="123">
        <v>2545</v>
      </c>
      <c r="E124" s="120">
        <v>885</v>
      </c>
      <c r="F124" s="120">
        <v>488</v>
      </c>
      <c r="G124" s="120">
        <v>147</v>
      </c>
      <c r="H124" s="120">
        <v>19</v>
      </c>
      <c r="I124" s="120">
        <v>6</v>
      </c>
      <c r="J124" s="120">
        <v>2</v>
      </c>
      <c r="K124" s="120">
        <v>0</v>
      </c>
      <c r="L124" s="120">
        <f t="shared" si="26"/>
        <v>27</v>
      </c>
      <c r="M124" s="120">
        <f t="shared" si="21"/>
        <v>21466</v>
      </c>
      <c r="N124" s="427">
        <f t="shared" si="29"/>
        <v>0.80944837868058139</v>
      </c>
      <c r="O124" s="427">
        <f t="shared" si="29"/>
        <v>0.11857062989191204</v>
      </c>
      <c r="P124" s="427">
        <f t="shared" si="29"/>
        <v>4.1231830040998882E-2</v>
      </c>
      <c r="Q124" s="427">
        <f t="shared" si="29"/>
        <v>2.2735743570629893E-2</v>
      </c>
      <c r="R124" s="427">
        <f t="shared" si="29"/>
        <v>6.8486768542676112E-3</v>
      </c>
      <c r="S124" s="427">
        <f t="shared" si="29"/>
        <v>8.8520313082370483E-4</v>
      </c>
      <c r="T124" s="427">
        <f t="shared" si="29"/>
        <v>2.7953783078643309E-4</v>
      </c>
      <c r="U124" s="427">
        <f t="shared" si="29"/>
        <v>9.3179276928811029E-5</v>
      </c>
      <c r="V124" s="427">
        <f t="shared" si="29"/>
        <v>0</v>
      </c>
      <c r="W124" s="427">
        <f t="shared" si="23"/>
        <v>1.2578030373614087E-3</v>
      </c>
      <c r="Y124" s="120">
        <v>18</v>
      </c>
      <c r="Z124" s="123">
        <v>7442</v>
      </c>
      <c r="AA124" s="123">
        <v>2283</v>
      </c>
      <c r="AB124" s="120">
        <v>894</v>
      </c>
      <c r="AC124" s="120">
        <v>643</v>
      </c>
      <c r="AD124" s="120">
        <v>205</v>
      </c>
      <c r="AE124" s="120">
        <v>22</v>
      </c>
      <c r="AF124" s="120">
        <v>8</v>
      </c>
      <c r="AG124" s="120">
        <v>4</v>
      </c>
      <c r="AH124" s="120">
        <v>1</v>
      </c>
      <c r="AI124" s="120">
        <f t="shared" si="27"/>
        <v>35</v>
      </c>
      <c r="AJ124" s="123">
        <f t="shared" si="28"/>
        <v>11502</v>
      </c>
      <c r="AK124" s="427">
        <f t="shared" si="30"/>
        <v>0.647017909928708</v>
      </c>
      <c r="AL124" s="427">
        <f t="shared" si="30"/>
        <v>0.19848721961398016</v>
      </c>
      <c r="AM124" s="427">
        <f t="shared" si="30"/>
        <v>7.7725612936880545E-2</v>
      </c>
      <c r="AN124" s="427">
        <f t="shared" si="30"/>
        <v>5.5903321161537123E-2</v>
      </c>
      <c r="AO124" s="427">
        <f t="shared" si="30"/>
        <v>1.782298730655538E-2</v>
      </c>
      <c r="AP124" s="427">
        <f t="shared" si="30"/>
        <v>1.9127108328986263E-3</v>
      </c>
      <c r="AQ124" s="427">
        <f t="shared" si="30"/>
        <v>6.9553121196313681E-4</v>
      </c>
      <c r="AR124" s="427">
        <f t="shared" si="30"/>
        <v>3.4776560598156841E-4</v>
      </c>
      <c r="AS124" s="427">
        <f t="shared" si="30"/>
        <v>8.6941401495392102E-5</v>
      </c>
      <c r="AT124" s="427">
        <f t="shared" si="25"/>
        <v>1.6304854188018262E-3</v>
      </c>
    </row>
    <row r="125" spans="2:46">
      <c r="B125" s="120">
        <v>19</v>
      </c>
      <c r="C125" s="123">
        <v>17240</v>
      </c>
      <c r="D125" s="123">
        <v>2600</v>
      </c>
      <c r="E125" s="120">
        <v>884</v>
      </c>
      <c r="F125" s="120">
        <v>556</v>
      </c>
      <c r="G125" s="120">
        <v>159</v>
      </c>
      <c r="H125" s="120">
        <v>16</v>
      </c>
      <c r="I125" s="120">
        <v>2</v>
      </c>
      <c r="J125" s="120">
        <v>1</v>
      </c>
      <c r="K125" s="120">
        <v>1</v>
      </c>
      <c r="L125" s="120">
        <f t="shared" si="26"/>
        <v>20</v>
      </c>
      <c r="M125" s="120">
        <f t="shared" si="21"/>
        <v>21459</v>
      </c>
      <c r="N125" s="427">
        <f t="shared" si="29"/>
        <v>0.80320536712635104</v>
      </c>
      <c r="O125" s="427">
        <f t="shared" si="29"/>
        <v>0.12113306000745434</v>
      </c>
      <c r="P125" s="427">
        <f t="shared" si="29"/>
        <v>4.1185240402534476E-2</v>
      </c>
      <c r="Q125" s="427">
        <f t="shared" si="29"/>
        <v>2.5903838986209467E-2</v>
      </c>
      <c r="R125" s="427">
        <f t="shared" si="29"/>
        <v>7.4077525158404772E-3</v>
      </c>
      <c r="S125" s="427">
        <f t="shared" si="29"/>
        <v>7.4543421543048823E-4</v>
      </c>
      <c r="T125" s="427">
        <f t="shared" si="29"/>
        <v>9.3179276928811029E-5</v>
      </c>
      <c r="U125" s="427">
        <f t="shared" si="29"/>
        <v>4.6589638464405515E-5</v>
      </c>
      <c r="V125" s="427">
        <f t="shared" si="29"/>
        <v>4.6589638464405515E-5</v>
      </c>
      <c r="W125" s="427">
        <f t="shared" si="23"/>
        <v>9.3200987930472064E-4</v>
      </c>
      <c r="Y125" s="120">
        <v>19</v>
      </c>
      <c r="Z125" s="123">
        <v>7157</v>
      </c>
      <c r="AA125" s="123">
        <v>2371</v>
      </c>
      <c r="AB125" s="120">
        <v>944</v>
      </c>
      <c r="AC125" s="120">
        <v>724</v>
      </c>
      <c r="AD125" s="120">
        <v>261</v>
      </c>
      <c r="AE125" s="120">
        <v>34</v>
      </c>
      <c r="AF125" s="120">
        <v>7</v>
      </c>
      <c r="AG125" s="120">
        <v>1</v>
      </c>
      <c r="AH125" s="120">
        <v>0</v>
      </c>
      <c r="AI125" s="120">
        <f t="shared" si="27"/>
        <v>42</v>
      </c>
      <c r="AJ125" s="123">
        <f t="shared" si="28"/>
        <v>11499</v>
      </c>
      <c r="AK125" s="427">
        <f t="shared" si="30"/>
        <v>0.62240194799547788</v>
      </c>
      <c r="AL125" s="427">
        <f t="shared" si="30"/>
        <v>0.20619184276893643</v>
      </c>
      <c r="AM125" s="427">
        <f t="shared" si="30"/>
        <v>8.2094095138707718E-2</v>
      </c>
      <c r="AN125" s="427">
        <f t="shared" si="30"/>
        <v>6.2961996695364814E-2</v>
      </c>
      <c r="AO125" s="427">
        <f t="shared" si="30"/>
        <v>2.269762588051135E-2</v>
      </c>
      <c r="AP125" s="427">
        <f t="shared" si="30"/>
        <v>2.9567788503348119E-3</v>
      </c>
      <c r="AQ125" s="427">
        <f t="shared" si="30"/>
        <v>6.0874858683363767E-4</v>
      </c>
      <c r="AR125" s="427">
        <f t="shared" si="30"/>
        <v>8.6964083833376821E-5</v>
      </c>
      <c r="AS125" s="427">
        <f t="shared" si="30"/>
        <v>0</v>
      </c>
      <c r="AT125" s="427">
        <f t="shared" si="25"/>
        <v>1.9572207465399132E-3</v>
      </c>
    </row>
    <row r="126" spans="2:46">
      <c r="B126" s="120">
        <v>20</v>
      </c>
      <c r="C126" s="123">
        <v>17183</v>
      </c>
      <c r="D126" s="123">
        <v>2668</v>
      </c>
      <c r="E126" s="120">
        <v>874</v>
      </c>
      <c r="F126" s="120">
        <v>564</v>
      </c>
      <c r="G126" s="120">
        <v>159</v>
      </c>
      <c r="H126" s="120">
        <v>11</v>
      </c>
      <c r="I126" s="120">
        <v>4</v>
      </c>
      <c r="J126" s="120">
        <v>1</v>
      </c>
      <c r="K126" s="120">
        <v>0</v>
      </c>
      <c r="L126" s="120">
        <f t="shared" si="26"/>
        <v>16</v>
      </c>
      <c r="M126" s="120">
        <f t="shared" si="21"/>
        <v>21464</v>
      </c>
      <c r="N126" s="427">
        <f t="shared" si="29"/>
        <v>0.80054975773387993</v>
      </c>
      <c r="O126" s="427">
        <f t="shared" si="29"/>
        <v>0.12430115542303392</v>
      </c>
      <c r="P126" s="427">
        <f t="shared" si="29"/>
        <v>4.0719344017890423E-2</v>
      </c>
      <c r="Q126" s="427">
        <f t="shared" si="29"/>
        <v>2.6276556093924711E-2</v>
      </c>
      <c r="R126" s="427">
        <f t="shared" si="29"/>
        <v>7.4077525158404772E-3</v>
      </c>
      <c r="S126" s="427">
        <f t="shared" si="29"/>
        <v>5.1248602310846071E-4</v>
      </c>
      <c r="T126" s="427">
        <f t="shared" si="29"/>
        <v>1.8635855385762206E-4</v>
      </c>
      <c r="U126" s="427">
        <f t="shared" si="29"/>
        <v>4.6589638464405515E-5</v>
      </c>
      <c r="V126" s="427">
        <f t="shared" si="29"/>
        <v>0</v>
      </c>
      <c r="W126" s="427">
        <f t="shared" si="23"/>
        <v>7.4543421543048823E-4</v>
      </c>
      <c r="Y126" s="120">
        <v>20</v>
      </c>
      <c r="Z126" s="123">
        <v>7255</v>
      </c>
      <c r="AA126" s="123">
        <v>2368</v>
      </c>
      <c r="AB126" s="120">
        <v>909</v>
      </c>
      <c r="AC126" s="120">
        <v>681</v>
      </c>
      <c r="AD126" s="120">
        <v>244</v>
      </c>
      <c r="AE126" s="120">
        <v>34</v>
      </c>
      <c r="AF126" s="120">
        <v>8</v>
      </c>
      <c r="AG126" s="120">
        <v>2</v>
      </c>
      <c r="AH126" s="120">
        <v>2</v>
      </c>
      <c r="AI126" s="120">
        <f t="shared" si="27"/>
        <v>46</v>
      </c>
      <c r="AJ126" s="123">
        <f t="shared" si="28"/>
        <v>11503</v>
      </c>
      <c r="AK126" s="427">
        <f t="shared" si="30"/>
        <v>0.63070503346952966</v>
      </c>
      <c r="AL126" s="427">
        <f t="shared" si="30"/>
        <v>0.20585934104146744</v>
      </c>
      <c r="AM126" s="427">
        <f t="shared" si="30"/>
        <v>7.9022863600799798E-2</v>
      </c>
      <c r="AN126" s="427">
        <f t="shared" si="30"/>
        <v>5.9201947318090933E-2</v>
      </c>
      <c r="AO126" s="427">
        <f t="shared" si="30"/>
        <v>2.1211857776232287E-2</v>
      </c>
      <c r="AP126" s="427">
        <f t="shared" si="30"/>
        <v>2.9557506737372861E-3</v>
      </c>
      <c r="AQ126" s="427">
        <f t="shared" si="30"/>
        <v>6.9547074676171432E-4</v>
      </c>
      <c r="AR126" s="427">
        <f t="shared" si="30"/>
        <v>1.7386768669042858E-4</v>
      </c>
      <c r="AS126" s="427">
        <f t="shared" si="30"/>
        <v>1.7386768669042858E-4</v>
      </c>
      <c r="AT126" s="427">
        <f t="shared" si="25"/>
        <v>2.1431233693626536E-3</v>
      </c>
    </row>
    <row r="127" spans="2:46">
      <c r="B127" s="120">
        <v>21</v>
      </c>
      <c r="C127" s="123">
        <v>17328</v>
      </c>
      <c r="D127" s="123">
        <v>2524</v>
      </c>
      <c r="E127" s="120">
        <v>874</v>
      </c>
      <c r="F127" s="120">
        <v>557</v>
      </c>
      <c r="G127" s="120">
        <v>168</v>
      </c>
      <c r="H127" s="120">
        <v>12</v>
      </c>
      <c r="I127" s="120">
        <v>3</v>
      </c>
      <c r="J127" s="120">
        <v>1</v>
      </c>
      <c r="K127" s="120">
        <v>0</v>
      </c>
      <c r="L127" s="120">
        <f t="shared" si="26"/>
        <v>16</v>
      </c>
      <c r="M127" s="120">
        <f t="shared" si="21"/>
        <v>21467</v>
      </c>
      <c r="N127" s="427">
        <f t="shared" si="29"/>
        <v>0.80730525531121877</v>
      </c>
      <c r="O127" s="427">
        <f t="shared" si="29"/>
        <v>0.11759224748415953</v>
      </c>
      <c r="P127" s="427">
        <f t="shared" si="29"/>
        <v>4.0719344017890423E-2</v>
      </c>
      <c r="Q127" s="427">
        <f t="shared" si="29"/>
        <v>2.5950428624673873E-2</v>
      </c>
      <c r="R127" s="427">
        <f t="shared" si="29"/>
        <v>7.8270592620201269E-3</v>
      </c>
      <c r="S127" s="427">
        <f t="shared" si="29"/>
        <v>5.5907566157286617E-4</v>
      </c>
      <c r="T127" s="427">
        <f t="shared" si="29"/>
        <v>1.3976891539321654E-4</v>
      </c>
      <c r="U127" s="427">
        <f t="shared" si="29"/>
        <v>4.6589638464405515E-5</v>
      </c>
      <c r="V127" s="427">
        <f t="shared" si="29"/>
        <v>0</v>
      </c>
      <c r="W127" s="427">
        <f t="shared" si="23"/>
        <v>7.4533004145898359E-4</v>
      </c>
      <c r="Y127" s="120">
        <v>21</v>
      </c>
      <c r="Z127" s="123">
        <v>7315</v>
      </c>
      <c r="AA127" s="123">
        <v>2335</v>
      </c>
      <c r="AB127" s="120">
        <v>943</v>
      </c>
      <c r="AC127" s="120">
        <v>634</v>
      </c>
      <c r="AD127" s="120">
        <v>228</v>
      </c>
      <c r="AE127" s="120">
        <v>35</v>
      </c>
      <c r="AF127" s="120">
        <v>4</v>
      </c>
      <c r="AG127" s="120">
        <v>3</v>
      </c>
      <c r="AH127" s="120">
        <v>2</v>
      </c>
      <c r="AI127" s="120">
        <f t="shared" si="27"/>
        <v>44</v>
      </c>
      <c r="AJ127" s="123">
        <f t="shared" si="28"/>
        <v>11499</v>
      </c>
      <c r="AK127" s="427">
        <f t="shared" si="30"/>
        <v>0.63614227324115136</v>
      </c>
      <c r="AL127" s="427">
        <f t="shared" si="30"/>
        <v>0.20306113575093487</v>
      </c>
      <c r="AM127" s="427">
        <f t="shared" si="30"/>
        <v>8.2007131054874338E-2</v>
      </c>
      <c r="AN127" s="427">
        <f t="shared" si="30"/>
        <v>5.5135229150360898E-2</v>
      </c>
      <c r="AO127" s="427">
        <f t="shared" si="30"/>
        <v>1.9827811114009913E-2</v>
      </c>
      <c r="AP127" s="427">
        <f t="shared" si="30"/>
        <v>3.0437429341681884E-3</v>
      </c>
      <c r="AQ127" s="427">
        <f t="shared" si="30"/>
        <v>3.4785633533350728E-4</v>
      </c>
      <c r="AR127" s="427">
        <f t="shared" si="30"/>
        <v>2.6089225150013044E-4</v>
      </c>
      <c r="AS127" s="427">
        <f t="shared" si="30"/>
        <v>1.7392816766675364E-4</v>
      </c>
      <c r="AT127" s="427">
        <f t="shared" si="25"/>
        <v>2.0496576140122047E-3</v>
      </c>
    </row>
    <row r="128" spans="2:46">
      <c r="B128" s="120">
        <v>22</v>
      </c>
      <c r="C128" s="123">
        <v>17961</v>
      </c>
      <c r="D128" s="123">
        <v>2271</v>
      </c>
      <c r="E128" s="120">
        <v>714</v>
      </c>
      <c r="F128" s="120">
        <v>405</v>
      </c>
      <c r="G128" s="120">
        <v>97</v>
      </c>
      <c r="H128" s="120">
        <v>6</v>
      </c>
      <c r="I128" s="120">
        <v>5</v>
      </c>
      <c r="J128" s="120">
        <v>1</v>
      </c>
      <c r="K128" s="120">
        <v>1</v>
      </c>
      <c r="L128" s="120">
        <f t="shared" si="26"/>
        <v>13</v>
      </c>
      <c r="M128" s="120">
        <f t="shared" si="21"/>
        <v>21461</v>
      </c>
      <c r="N128" s="427">
        <f t="shared" si="29"/>
        <v>0.83679649645918752</v>
      </c>
      <c r="O128" s="427">
        <f t="shared" si="29"/>
        <v>0.10580506895266492</v>
      </c>
      <c r="P128" s="427">
        <f t="shared" si="29"/>
        <v>3.3265001863585539E-2</v>
      </c>
      <c r="Q128" s="427">
        <f t="shared" si="29"/>
        <v>1.8868803578084233E-2</v>
      </c>
      <c r="R128" s="427">
        <f t="shared" si="29"/>
        <v>4.5191949310473354E-3</v>
      </c>
      <c r="S128" s="427">
        <f t="shared" si="29"/>
        <v>2.7953783078643309E-4</v>
      </c>
      <c r="T128" s="427">
        <f t="shared" si="29"/>
        <v>2.3294819232202757E-4</v>
      </c>
      <c r="U128" s="427">
        <f t="shared" si="29"/>
        <v>4.6589638464405515E-5</v>
      </c>
      <c r="V128" s="427">
        <f t="shared" si="29"/>
        <v>4.6589638464405515E-5</v>
      </c>
      <c r="W128" s="427">
        <f t="shared" si="23"/>
        <v>6.0574996505288661E-4</v>
      </c>
      <c r="Y128" s="120">
        <v>22</v>
      </c>
      <c r="Z128" s="123">
        <v>7225</v>
      </c>
      <c r="AA128" s="123">
        <v>2340</v>
      </c>
      <c r="AB128" s="120">
        <v>963</v>
      </c>
      <c r="AC128" s="120">
        <v>653</v>
      </c>
      <c r="AD128" s="120">
        <v>266</v>
      </c>
      <c r="AE128" s="120">
        <v>41</v>
      </c>
      <c r="AF128" s="120">
        <v>8</v>
      </c>
      <c r="AG128" s="120">
        <v>2</v>
      </c>
      <c r="AH128" s="120">
        <v>1</v>
      </c>
      <c r="AI128" s="120">
        <f t="shared" si="27"/>
        <v>52</v>
      </c>
      <c r="AJ128" s="123">
        <f t="shared" si="28"/>
        <v>11499</v>
      </c>
      <c r="AK128" s="427">
        <f t="shared" si="30"/>
        <v>0.62831550569614747</v>
      </c>
      <c r="AL128" s="427">
        <f t="shared" si="30"/>
        <v>0.20349595617010174</v>
      </c>
      <c r="AM128" s="427">
        <f t="shared" si="30"/>
        <v>8.3746412731541875E-2</v>
      </c>
      <c r="AN128" s="427">
        <f t="shared" si="30"/>
        <v>5.6787546743195062E-2</v>
      </c>
      <c r="AO128" s="427">
        <f t="shared" si="30"/>
        <v>2.3132446299678235E-2</v>
      </c>
      <c r="AP128" s="427">
        <f t="shared" si="30"/>
        <v>3.5655274371684496E-3</v>
      </c>
      <c r="AQ128" s="427">
        <f t="shared" si="30"/>
        <v>6.9571267066701457E-4</v>
      </c>
      <c r="AR128" s="427">
        <f t="shared" si="30"/>
        <v>1.7392816766675364E-4</v>
      </c>
      <c r="AS128" s="427">
        <f t="shared" si="30"/>
        <v>8.6964083833376821E-5</v>
      </c>
      <c r="AT128" s="427">
        <f t="shared" si="25"/>
        <v>2.4229998602115464E-3</v>
      </c>
    </row>
    <row r="129" spans="2:46">
      <c r="B129" s="120">
        <v>23</v>
      </c>
      <c r="C129" s="123">
        <v>17214</v>
      </c>
      <c r="D129" s="123">
        <v>2696</v>
      </c>
      <c r="E129" s="120">
        <v>867</v>
      </c>
      <c r="F129" s="120">
        <v>535</v>
      </c>
      <c r="G129" s="120">
        <v>134</v>
      </c>
      <c r="H129" s="120">
        <v>9</v>
      </c>
      <c r="I129" s="120">
        <v>9</v>
      </c>
      <c r="J129" s="120">
        <v>1</v>
      </c>
      <c r="K129" s="120">
        <v>1</v>
      </c>
      <c r="L129" s="120">
        <f t="shared" si="26"/>
        <v>20</v>
      </c>
      <c r="M129" s="120">
        <f t="shared" si="21"/>
        <v>21466</v>
      </c>
      <c r="N129" s="427">
        <f t="shared" si="29"/>
        <v>0.80199403652627654</v>
      </c>
      <c r="O129" s="427">
        <f t="shared" si="29"/>
        <v>0.12560566530003728</v>
      </c>
      <c r="P129" s="427">
        <f t="shared" si="29"/>
        <v>4.0393216548639581E-2</v>
      </c>
      <c r="Q129" s="427">
        <f t="shared" si="29"/>
        <v>2.4925456578456951E-2</v>
      </c>
      <c r="R129" s="427">
        <f t="shared" si="29"/>
        <v>6.2430115542303393E-3</v>
      </c>
      <c r="S129" s="427">
        <f t="shared" si="29"/>
        <v>4.1930674617964963E-4</v>
      </c>
      <c r="T129" s="427">
        <f t="shared" si="29"/>
        <v>4.1930674617964963E-4</v>
      </c>
      <c r="U129" s="427">
        <f t="shared" si="29"/>
        <v>4.6589638464405515E-5</v>
      </c>
      <c r="V129" s="427">
        <f t="shared" si="29"/>
        <v>4.6589638464405515E-5</v>
      </c>
      <c r="W129" s="427">
        <f t="shared" si="23"/>
        <v>9.3170595360104352E-4</v>
      </c>
      <c r="Y129" s="120">
        <v>23</v>
      </c>
      <c r="Z129" s="123">
        <v>7078</v>
      </c>
      <c r="AA129" s="123">
        <v>2360</v>
      </c>
      <c r="AB129" s="120">
        <v>990</v>
      </c>
      <c r="AC129" s="120">
        <v>737</v>
      </c>
      <c r="AD129" s="120">
        <v>280</v>
      </c>
      <c r="AE129" s="120">
        <v>47</v>
      </c>
      <c r="AF129" s="120">
        <v>6</v>
      </c>
      <c r="AG129" s="120">
        <v>2</v>
      </c>
      <c r="AH129" s="120">
        <v>2</v>
      </c>
      <c r="AI129" s="120">
        <f t="shared" si="27"/>
        <v>57</v>
      </c>
      <c r="AJ129" s="123">
        <f t="shared" si="28"/>
        <v>11502</v>
      </c>
      <c r="AK129" s="427">
        <f t="shared" si="30"/>
        <v>0.61537123978438535</v>
      </c>
      <c r="AL129" s="427">
        <f t="shared" si="30"/>
        <v>0.20518170752912537</v>
      </c>
      <c r="AM129" s="427">
        <f t="shared" si="30"/>
        <v>8.6071987480438178E-2</v>
      </c>
      <c r="AN129" s="427">
        <f t="shared" si="30"/>
        <v>6.4075812902103985E-2</v>
      </c>
      <c r="AO129" s="427">
        <f t="shared" si="30"/>
        <v>2.434359241870979E-2</v>
      </c>
      <c r="AP129" s="427">
        <f t="shared" si="30"/>
        <v>4.0862458702834292E-3</v>
      </c>
      <c r="AQ129" s="427">
        <f t="shared" si="30"/>
        <v>5.2164840897235261E-4</v>
      </c>
      <c r="AR129" s="427">
        <f t="shared" si="30"/>
        <v>1.738828029907842E-4</v>
      </c>
      <c r="AS129" s="427">
        <f t="shared" si="30"/>
        <v>1.738828029907842E-4</v>
      </c>
      <c r="AT129" s="427">
        <f t="shared" si="25"/>
        <v>2.6553619677629741E-3</v>
      </c>
    </row>
    <row r="130" spans="2:46">
      <c r="B130" s="120">
        <v>24</v>
      </c>
      <c r="C130" s="123">
        <v>17184</v>
      </c>
      <c r="D130" s="123">
        <v>2634</v>
      </c>
      <c r="E130" s="120">
        <v>886</v>
      </c>
      <c r="F130" s="120">
        <v>584</v>
      </c>
      <c r="G130" s="120">
        <v>155</v>
      </c>
      <c r="H130" s="120">
        <v>12</v>
      </c>
      <c r="I130" s="120">
        <v>6</v>
      </c>
      <c r="J130" s="120">
        <v>1</v>
      </c>
      <c r="K130" s="120">
        <v>0</v>
      </c>
      <c r="L130" s="120">
        <f t="shared" si="26"/>
        <v>19</v>
      </c>
      <c r="M130" s="120">
        <f t="shared" si="21"/>
        <v>21462</v>
      </c>
      <c r="N130" s="427">
        <f t="shared" si="29"/>
        <v>0.80059634737234442</v>
      </c>
      <c r="O130" s="427">
        <f t="shared" si="29"/>
        <v>0.12271710771524413</v>
      </c>
      <c r="P130" s="427">
        <f t="shared" si="29"/>
        <v>4.1278419679463288E-2</v>
      </c>
      <c r="Q130" s="427">
        <f t="shared" si="29"/>
        <v>2.7208348863212821E-2</v>
      </c>
      <c r="R130" s="427">
        <f t="shared" si="29"/>
        <v>7.2213939619828549E-3</v>
      </c>
      <c r="S130" s="427">
        <f t="shared" si="29"/>
        <v>5.5907566157286617E-4</v>
      </c>
      <c r="T130" s="427">
        <f t="shared" si="29"/>
        <v>2.7953783078643309E-4</v>
      </c>
      <c r="U130" s="427">
        <f t="shared" si="29"/>
        <v>4.6589638464405515E-5</v>
      </c>
      <c r="V130" s="427">
        <f t="shared" si="29"/>
        <v>0</v>
      </c>
      <c r="W130" s="427">
        <f t="shared" si="23"/>
        <v>8.8528562109775415E-4</v>
      </c>
      <c r="Y130" s="120">
        <v>24</v>
      </c>
      <c r="Z130" s="123">
        <v>7051</v>
      </c>
      <c r="AA130" s="123">
        <v>2441</v>
      </c>
      <c r="AB130" s="120">
        <v>970</v>
      </c>
      <c r="AC130" s="120">
        <v>728</v>
      </c>
      <c r="AD130" s="120">
        <v>266</v>
      </c>
      <c r="AE130" s="120">
        <v>31</v>
      </c>
      <c r="AF130" s="120">
        <v>6</v>
      </c>
      <c r="AG130" s="120">
        <v>1</v>
      </c>
      <c r="AH130" s="120">
        <v>5</v>
      </c>
      <c r="AI130" s="120">
        <f t="shared" si="27"/>
        <v>43</v>
      </c>
      <c r="AJ130" s="123">
        <f t="shared" si="28"/>
        <v>11499</v>
      </c>
      <c r="AK130" s="427">
        <f t="shared" si="30"/>
        <v>0.61318375510913992</v>
      </c>
      <c r="AL130" s="427">
        <f t="shared" si="30"/>
        <v>0.21227932863727281</v>
      </c>
      <c r="AM130" s="427">
        <f t="shared" si="30"/>
        <v>8.4355161318375504E-2</v>
      </c>
      <c r="AN130" s="427">
        <f t="shared" si="30"/>
        <v>6.3309853030698318E-2</v>
      </c>
      <c r="AO130" s="427">
        <f t="shared" si="30"/>
        <v>2.3132446299678235E-2</v>
      </c>
      <c r="AP130" s="427">
        <f t="shared" si="30"/>
        <v>2.6958865988346813E-3</v>
      </c>
      <c r="AQ130" s="427">
        <f t="shared" si="30"/>
        <v>5.2178450300026087E-4</v>
      </c>
      <c r="AR130" s="427">
        <f t="shared" si="30"/>
        <v>8.6964083833376821E-5</v>
      </c>
      <c r="AS130" s="427">
        <f t="shared" si="30"/>
        <v>4.3482041916688408E-4</v>
      </c>
      <c r="AT130" s="427">
        <f t="shared" si="25"/>
        <v>2.0035411424843912E-3</v>
      </c>
    </row>
    <row r="131" spans="2:46">
      <c r="B131" s="120">
        <v>25</v>
      </c>
      <c r="C131" s="123">
        <v>17214</v>
      </c>
      <c r="D131" s="123">
        <v>2647</v>
      </c>
      <c r="E131" s="120">
        <v>905</v>
      </c>
      <c r="F131" s="120">
        <v>548</v>
      </c>
      <c r="G131" s="120">
        <v>139</v>
      </c>
      <c r="H131" s="120">
        <v>7</v>
      </c>
      <c r="I131" s="120">
        <v>2</v>
      </c>
      <c r="J131" s="120">
        <v>3</v>
      </c>
      <c r="K131" s="120">
        <v>1</v>
      </c>
      <c r="L131" s="120">
        <f t="shared" si="26"/>
        <v>13</v>
      </c>
      <c r="M131" s="120">
        <f t="shared" si="21"/>
        <v>21466</v>
      </c>
      <c r="N131" s="427">
        <f t="shared" si="29"/>
        <v>0.80199403652627654</v>
      </c>
      <c r="O131" s="427">
        <f t="shared" si="29"/>
        <v>0.1233227730152814</v>
      </c>
      <c r="P131" s="427">
        <f t="shared" si="29"/>
        <v>4.2163622810286995E-2</v>
      </c>
      <c r="Q131" s="427">
        <f t="shared" si="29"/>
        <v>2.5531121878494222E-2</v>
      </c>
      <c r="R131" s="427">
        <f t="shared" si="29"/>
        <v>6.4759597465523667E-3</v>
      </c>
      <c r="S131" s="427">
        <f t="shared" si="29"/>
        <v>3.261274692508386E-4</v>
      </c>
      <c r="T131" s="427">
        <f t="shared" si="29"/>
        <v>9.3179276928811029E-5</v>
      </c>
      <c r="U131" s="427">
        <f t="shared" si="29"/>
        <v>1.3976891539321654E-4</v>
      </c>
      <c r="V131" s="427">
        <f t="shared" si="29"/>
        <v>4.6589638464405515E-5</v>
      </c>
      <c r="W131" s="427">
        <f t="shared" si="23"/>
        <v>6.0560886984067832E-4</v>
      </c>
      <c r="Y131" s="120">
        <v>25</v>
      </c>
      <c r="Z131" s="123">
        <v>6997</v>
      </c>
      <c r="AA131" s="123">
        <v>2436</v>
      </c>
      <c r="AB131" s="123">
        <v>1046</v>
      </c>
      <c r="AC131" s="120">
        <v>726</v>
      </c>
      <c r="AD131" s="120">
        <v>256</v>
      </c>
      <c r="AE131" s="120">
        <v>24</v>
      </c>
      <c r="AF131" s="120">
        <v>10</v>
      </c>
      <c r="AG131" s="120">
        <v>6</v>
      </c>
      <c r="AH131" s="120">
        <v>1</v>
      </c>
      <c r="AI131" s="120">
        <f t="shared" si="27"/>
        <v>41</v>
      </c>
      <c r="AJ131" s="123">
        <f t="shared" si="28"/>
        <v>11502</v>
      </c>
      <c r="AK131" s="427">
        <f t="shared" si="30"/>
        <v>0.6083289862632586</v>
      </c>
      <c r="AL131" s="427">
        <f t="shared" si="30"/>
        <v>0.21178925404277518</v>
      </c>
      <c r="AM131" s="427">
        <f t="shared" si="30"/>
        <v>9.0940705964180149E-2</v>
      </c>
      <c r="AN131" s="427">
        <f t="shared" si="30"/>
        <v>6.3119457485654673E-2</v>
      </c>
      <c r="AO131" s="427">
        <f t="shared" si="30"/>
        <v>2.2256998782820378E-2</v>
      </c>
      <c r="AP131" s="427">
        <f t="shared" si="30"/>
        <v>2.0865936358894104E-3</v>
      </c>
      <c r="AQ131" s="427">
        <f t="shared" si="30"/>
        <v>8.6941401495392102E-4</v>
      </c>
      <c r="AR131" s="427">
        <f t="shared" si="30"/>
        <v>5.2164840897235261E-4</v>
      </c>
      <c r="AS131" s="427">
        <f t="shared" si="30"/>
        <v>8.6941401495392102E-5</v>
      </c>
      <c r="AT131" s="427">
        <f t="shared" si="25"/>
        <v>1.9099972048821391E-3</v>
      </c>
    </row>
    <row r="132" spans="2:46">
      <c r="B132" s="120">
        <v>26</v>
      </c>
      <c r="C132" s="123">
        <v>17587</v>
      </c>
      <c r="D132" s="123">
        <v>2475</v>
      </c>
      <c r="E132" s="120">
        <v>807</v>
      </c>
      <c r="F132" s="120">
        <v>471</v>
      </c>
      <c r="G132" s="120">
        <v>110</v>
      </c>
      <c r="H132" s="120">
        <v>10</v>
      </c>
      <c r="I132" s="120">
        <v>0</v>
      </c>
      <c r="J132" s="120">
        <v>1</v>
      </c>
      <c r="K132" s="120">
        <v>1</v>
      </c>
      <c r="L132" s="120">
        <f t="shared" si="26"/>
        <v>12</v>
      </c>
      <c r="M132" s="120">
        <f t="shared" si="21"/>
        <v>21462</v>
      </c>
      <c r="N132" s="427">
        <f>C132/$M$132</f>
        <v>0.81944832727611594</v>
      </c>
      <c r="O132" s="427">
        <f t="shared" si="29"/>
        <v>0.11530935519940365</v>
      </c>
      <c r="P132" s="427">
        <f t="shared" si="29"/>
        <v>3.7597838240775248E-2</v>
      </c>
      <c r="Q132" s="427">
        <f t="shared" si="29"/>
        <v>2.1943719716734998E-2</v>
      </c>
      <c r="R132" s="427">
        <f t="shared" si="29"/>
        <v>5.1248602310846065E-3</v>
      </c>
      <c r="S132" s="427">
        <f t="shared" si="29"/>
        <v>4.6589638464405515E-4</v>
      </c>
      <c r="T132" s="427">
        <f t="shared" si="29"/>
        <v>0</v>
      </c>
      <c r="U132" s="427">
        <f t="shared" si="29"/>
        <v>4.6589638464405515E-5</v>
      </c>
      <c r="V132" s="427">
        <f t="shared" si="29"/>
        <v>4.6589638464405515E-5</v>
      </c>
      <c r="W132" s="427">
        <f t="shared" si="23"/>
        <v>5.5912776069331842E-4</v>
      </c>
      <c r="Y132" s="120">
        <v>26</v>
      </c>
      <c r="Z132" s="123">
        <v>7119</v>
      </c>
      <c r="AA132" s="123">
        <v>2394</v>
      </c>
      <c r="AB132" s="120">
        <v>968</v>
      </c>
      <c r="AC132" s="120">
        <v>722</v>
      </c>
      <c r="AD132" s="120">
        <v>257</v>
      </c>
      <c r="AE132" s="120">
        <v>26</v>
      </c>
      <c r="AF132" s="120">
        <v>6</v>
      </c>
      <c r="AG132" s="120">
        <v>5</v>
      </c>
      <c r="AH132" s="120">
        <v>5</v>
      </c>
      <c r="AI132" s="120">
        <f t="shared" si="27"/>
        <v>42</v>
      </c>
      <c r="AJ132" s="123">
        <f t="shared" si="28"/>
        <v>11502</v>
      </c>
      <c r="AK132" s="427">
        <f t="shared" si="30"/>
        <v>0.61893583724569645</v>
      </c>
      <c r="AL132" s="427">
        <f t="shared" si="30"/>
        <v>0.20813771517996871</v>
      </c>
      <c r="AM132" s="427">
        <f t="shared" si="30"/>
        <v>8.4159276647539555E-2</v>
      </c>
      <c r="AN132" s="427">
        <f t="shared" si="30"/>
        <v>6.2771691879673103E-2</v>
      </c>
      <c r="AO132" s="427">
        <f t="shared" si="30"/>
        <v>2.2343940184315771E-2</v>
      </c>
      <c r="AP132" s="427">
        <f t="shared" si="30"/>
        <v>2.2604764388801948E-3</v>
      </c>
      <c r="AQ132" s="427">
        <f t="shared" si="30"/>
        <v>5.2164840897235261E-4</v>
      </c>
      <c r="AR132" s="427">
        <f t="shared" si="30"/>
        <v>4.3470700747696051E-4</v>
      </c>
      <c r="AS132" s="427">
        <f t="shared" si="30"/>
        <v>4.3470700747696051E-4</v>
      </c>
      <c r="AT132" s="427">
        <f t="shared" si="25"/>
        <v>1.9569471624266144E-3</v>
      </c>
    </row>
    <row r="133" spans="2:46">
      <c r="B133" s="120">
        <v>27</v>
      </c>
      <c r="C133" s="123">
        <v>17893</v>
      </c>
      <c r="D133" s="123">
        <v>2210</v>
      </c>
      <c r="E133" s="120">
        <v>746</v>
      </c>
      <c r="F133" s="120">
        <v>475</v>
      </c>
      <c r="G133" s="120">
        <v>122</v>
      </c>
      <c r="H133" s="120">
        <v>13</v>
      </c>
      <c r="I133" s="120">
        <v>3</v>
      </c>
      <c r="J133" s="120">
        <v>2</v>
      </c>
      <c r="K133" s="120">
        <v>0</v>
      </c>
      <c r="L133" s="120">
        <f t="shared" si="26"/>
        <v>18</v>
      </c>
      <c r="M133" s="120">
        <f t="shared" si="21"/>
        <v>21464</v>
      </c>
      <c r="N133" s="427">
        <f t="shared" ref="N133:V164" si="31">C133/$M$107</f>
        <v>0.83362840104360791</v>
      </c>
      <c r="O133" s="427">
        <f t="shared" si="29"/>
        <v>0.1029631010063362</v>
      </c>
      <c r="P133" s="427">
        <f t="shared" si="29"/>
        <v>3.4755870294446517E-2</v>
      </c>
      <c r="Q133" s="427">
        <f t="shared" si="29"/>
        <v>2.2130078270592619E-2</v>
      </c>
      <c r="R133" s="427">
        <f t="shared" si="29"/>
        <v>5.6839358926574733E-3</v>
      </c>
      <c r="S133" s="427">
        <f t="shared" si="29"/>
        <v>6.0566530003727174E-4</v>
      </c>
      <c r="T133" s="427">
        <f t="shared" si="29"/>
        <v>1.3976891539321654E-4</v>
      </c>
      <c r="U133" s="427">
        <f t="shared" si="29"/>
        <v>9.3179276928811029E-5</v>
      </c>
      <c r="V133" s="427">
        <f t="shared" si="29"/>
        <v>0</v>
      </c>
      <c r="W133" s="427">
        <f t="shared" si="23"/>
        <v>8.3861349235929926E-4</v>
      </c>
      <c r="Y133" s="120">
        <v>27</v>
      </c>
      <c r="Z133" s="123">
        <v>7099</v>
      </c>
      <c r="AA133" s="123">
        <v>2340</v>
      </c>
      <c r="AB133" s="120">
        <v>965</v>
      </c>
      <c r="AC133" s="120">
        <v>764</v>
      </c>
      <c r="AD133" s="120">
        <v>283</v>
      </c>
      <c r="AE133" s="120">
        <v>34</v>
      </c>
      <c r="AF133" s="120">
        <v>8</v>
      </c>
      <c r="AG133" s="120">
        <v>1</v>
      </c>
      <c r="AH133" s="120">
        <v>3</v>
      </c>
      <c r="AI133" s="120">
        <f t="shared" si="27"/>
        <v>46</v>
      </c>
      <c r="AJ133" s="123">
        <f t="shared" si="28"/>
        <v>11497</v>
      </c>
      <c r="AK133" s="427">
        <f t="shared" si="30"/>
        <v>0.61746542576324259</v>
      </c>
      <c r="AL133" s="427">
        <f t="shared" si="30"/>
        <v>0.2035313560059146</v>
      </c>
      <c r="AM133" s="427">
        <f t="shared" si="30"/>
        <v>8.3934939549447682E-2</v>
      </c>
      <c r="AN133" s="427">
        <f t="shared" si="30"/>
        <v>6.6452117943811423E-2</v>
      </c>
      <c r="AO133" s="427">
        <f t="shared" si="30"/>
        <v>2.4615116987040098E-2</v>
      </c>
      <c r="AP133" s="427">
        <f t="shared" si="30"/>
        <v>2.9572932069235453E-3</v>
      </c>
      <c r="AQ133" s="427">
        <f t="shared" si="30"/>
        <v>6.9583369574671651E-4</v>
      </c>
      <c r="AR133" s="427">
        <f t="shared" si="30"/>
        <v>8.6979211968339564E-5</v>
      </c>
      <c r="AS133" s="427">
        <f t="shared" si="30"/>
        <v>2.6093763590501868E-4</v>
      </c>
      <c r="AT133" s="427">
        <f t="shared" si="25"/>
        <v>2.1431233693626536E-3</v>
      </c>
    </row>
    <row r="134" spans="2:46">
      <c r="B134" s="120">
        <v>28</v>
      </c>
      <c r="C134" s="123">
        <v>16909</v>
      </c>
      <c r="D134" s="123">
        <v>2862</v>
      </c>
      <c r="E134" s="120">
        <v>945</v>
      </c>
      <c r="F134" s="120">
        <v>573</v>
      </c>
      <c r="G134" s="120">
        <v>162</v>
      </c>
      <c r="H134" s="120">
        <v>11</v>
      </c>
      <c r="I134" s="120">
        <v>2</v>
      </c>
      <c r="J134" s="120">
        <v>0</v>
      </c>
      <c r="K134" s="120">
        <v>1</v>
      </c>
      <c r="L134" s="120">
        <f t="shared" si="26"/>
        <v>14</v>
      </c>
      <c r="M134" s="120">
        <f t="shared" si="21"/>
        <v>21465</v>
      </c>
      <c r="N134" s="427">
        <f t="shared" si="31"/>
        <v>0.78778419679463285</v>
      </c>
      <c r="O134" s="427">
        <f t="shared" si="29"/>
        <v>0.13333954528512859</v>
      </c>
      <c r="P134" s="427">
        <f t="shared" si="29"/>
        <v>4.4027208348863214E-2</v>
      </c>
      <c r="Q134" s="427">
        <f t="shared" si="29"/>
        <v>2.6695862840104362E-2</v>
      </c>
      <c r="R134" s="427">
        <f t="shared" si="29"/>
        <v>7.5475214312336935E-3</v>
      </c>
      <c r="S134" s="427">
        <f t="shared" si="29"/>
        <v>5.1248602310846071E-4</v>
      </c>
      <c r="T134" s="427">
        <f t="shared" si="29"/>
        <v>9.3179276928811029E-5</v>
      </c>
      <c r="U134" s="427">
        <f t="shared" si="29"/>
        <v>0</v>
      </c>
      <c r="V134" s="427">
        <f t="shared" si="29"/>
        <v>4.6589638464405515E-5</v>
      </c>
      <c r="W134" s="427">
        <f t="shared" si="23"/>
        <v>6.5222455159562082E-4</v>
      </c>
      <c r="Y134" s="120">
        <v>28</v>
      </c>
      <c r="Z134" s="123">
        <v>6937</v>
      </c>
      <c r="AA134" s="123">
        <v>2490</v>
      </c>
      <c r="AB134" s="120">
        <v>999</v>
      </c>
      <c r="AC134" s="120">
        <v>770</v>
      </c>
      <c r="AD134" s="120">
        <v>266</v>
      </c>
      <c r="AE134" s="120">
        <v>25</v>
      </c>
      <c r="AF134" s="120">
        <v>8</v>
      </c>
      <c r="AG134" s="120">
        <v>4</v>
      </c>
      <c r="AH134" s="120">
        <v>3</v>
      </c>
      <c r="AI134" s="120">
        <f t="shared" si="27"/>
        <v>40</v>
      </c>
      <c r="AJ134" s="123">
        <f t="shared" si="28"/>
        <v>11502</v>
      </c>
      <c r="AK134" s="427">
        <f t="shared" si="30"/>
        <v>0.60311250217353507</v>
      </c>
      <c r="AL134" s="427">
        <f t="shared" si="30"/>
        <v>0.21648408972352634</v>
      </c>
      <c r="AM134" s="427">
        <f t="shared" si="30"/>
        <v>8.6854460093896718E-2</v>
      </c>
      <c r="AN134" s="427">
        <f t="shared" si="30"/>
        <v>6.6944879151451919E-2</v>
      </c>
      <c r="AO134" s="427">
        <f t="shared" si="30"/>
        <v>2.31264127977743E-2</v>
      </c>
      <c r="AP134" s="427">
        <f t="shared" si="30"/>
        <v>2.1735350373848026E-3</v>
      </c>
      <c r="AQ134" s="427">
        <f t="shared" si="30"/>
        <v>6.9553121196313681E-4</v>
      </c>
      <c r="AR134" s="427">
        <f t="shared" si="30"/>
        <v>3.4776560598156841E-4</v>
      </c>
      <c r="AS134" s="427">
        <f t="shared" si="30"/>
        <v>2.608242044861763E-4</v>
      </c>
      <c r="AT134" s="427">
        <f t="shared" si="25"/>
        <v>1.8634987188446308E-3</v>
      </c>
    </row>
    <row r="135" spans="2:46">
      <c r="B135" s="120">
        <v>29</v>
      </c>
      <c r="C135" s="123">
        <v>17013</v>
      </c>
      <c r="D135" s="123">
        <v>2738</v>
      </c>
      <c r="E135" s="120">
        <v>975</v>
      </c>
      <c r="F135" s="120">
        <v>566</v>
      </c>
      <c r="G135" s="120">
        <v>148</v>
      </c>
      <c r="H135" s="120">
        <v>17</v>
      </c>
      <c r="I135" s="120">
        <v>5</v>
      </c>
      <c r="J135" s="120">
        <v>3</v>
      </c>
      <c r="K135" s="120">
        <v>0</v>
      </c>
      <c r="L135" s="120">
        <f t="shared" si="26"/>
        <v>25</v>
      </c>
      <c r="M135" s="120">
        <f t="shared" si="21"/>
        <v>21465</v>
      </c>
      <c r="N135" s="427">
        <f t="shared" si="31"/>
        <v>0.79262951919493108</v>
      </c>
      <c r="O135" s="427">
        <f t="shared" si="29"/>
        <v>0.1275624301155423</v>
      </c>
      <c r="P135" s="427">
        <f t="shared" si="29"/>
        <v>4.5424897502795381E-2</v>
      </c>
      <c r="Q135" s="427">
        <f t="shared" si="29"/>
        <v>2.6369735370853523E-2</v>
      </c>
      <c r="R135" s="427">
        <f t="shared" si="29"/>
        <v>6.8952664927320164E-3</v>
      </c>
      <c r="S135" s="427">
        <f t="shared" si="29"/>
        <v>7.920238538948938E-4</v>
      </c>
      <c r="T135" s="427">
        <f t="shared" si="29"/>
        <v>2.3294819232202757E-4</v>
      </c>
      <c r="U135" s="427">
        <f t="shared" si="29"/>
        <v>1.3976891539321654E-4</v>
      </c>
      <c r="V135" s="427">
        <f t="shared" si="29"/>
        <v>0</v>
      </c>
      <c r="W135" s="427">
        <f t="shared" si="23"/>
        <v>1.1646866992778943E-3</v>
      </c>
      <c r="Y135" s="120">
        <v>29</v>
      </c>
      <c r="Z135" s="123">
        <v>6820</v>
      </c>
      <c r="AA135" s="123">
        <v>2495</v>
      </c>
      <c r="AB135" s="123">
        <v>1063</v>
      </c>
      <c r="AC135" s="120">
        <v>843</v>
      </c>
      <c r="AD135" s="120">
        <v>238</v>
      </c>
      <c r="AE135" s="120">
        <v>23</v>
      </c>
      <c r="AF135" s="120">
        <v>11</v>
      </c>
      <c r="AG135" s="120">
        <v>6</v>
      </c>
      <c r="AH135" s="120">
        <v>3</v>
      </c>
      <c r="AI135" s="120">
        <f t="shared" si="27"/>
        <v>43</v>
      </c>
      <c r="AJ135" s="123">
        <f t="shared" si="28"/>
        <v>11502</v>
      </c>
      <c r="AK135" s="427">
        <f t="shared" si="30"/>
        <v>0.59294035819857416</v>
      </c>
      <c r="AL135" s="427">
        <f t="shared" si="30"/>
        <v>0.21691879673100331</v>
      </c>
      <c r="AM135" s="427">
        <f t="shared" si="30"/>
        <v>9.2418709789601802E-2</v>
      </c>
      <c r="AN135" s="427">
        <f t="shared" si="30"/>
        <v>7.3291601460615544E-2</v>
      </c>
      <c r="AO135" s="427">
        <f t="shared" si="30"/>
        <v>2.0692053555903322E-2</v>
      </c>
      <c r="AP135" s="427">
        <f t="shared" si="30"/>
        <v>1.9996522343940183E-3</v>
      </c>
      <c r="AQ135" s="427">
        <f t="shared" si="30"/>
        <v>9.5635541644931317E-4</v>
      </c>
      <c r="AR135" s="427">
        <f t="shared" si="30"/>
        <v>5.2164840897235261E-4</v>
      </c>
      <c r="AS135" s="427">
        <f t="shared" si="30"/>
        <v>2.608242044861763E-4</v>
      </c>
      <c r="AT135" s="427">
        <f t="shared" si="25"/>
        <v>2.0032611227579779E-3</v>
      </c>
    </row>
    <row r="136" spans="2:46">
      <c r="B136" s="120">
        <v>30</v>
      </c>
      <c r="C136" s="123">
        <v>16864</v>
      </c>
      <c r="D136" s="123">
        <v>2768</v>
      </c>
      <c r="E136" s="123">
        <v>1025</v>
      </c>
      <c r="F136" s="120">
        <v>645</v>
      </c>
      <c r="G136" s="120">
        <v>143</v>
      </c>
      <c r="H136" s="120">
        <v>16</v>
      </c>
      <c r="I136" s="120">
        <v>2</v>
      </c>
      <c r="J136" s="120">
        <v>0</v>
      </c>
      <c r="K136" s="120">
        <v>0</v>
      </c>
      <c r="L136" s="120">
        <f t="shared" si="26"/>
        <v>18</v>
      </c>
      <c r="M136" s="120">
        <f t="shared" si="21"/>
        <v>21463</v>
      </c>
      <c r="N136" s="427">
        <f t="shared" si="31"/>
        <v>0.78568766306373461</v>
      </c>
      <c r="O136" s="427">
        <f t="shared" si="29"/>
        <v>0.12896011926947448</v>
      </c>
      <c r="P136" s="427">
        <f t="shared" si="29"/>
        <v>4.7754379426015653E-2</v>
      </c>
      <c r="Q136" s="427">
        <f t="shared" si="29"/>
        <v>3.0050316809541559E-2</v>
      </c>
      <c r="R136" s="427">
        <f t="shared" si="29"/>
        <v>6.662318300409989E-3</v>
      </c>
      <c r="S136" s="427">
        <f t="shared" si="29"/>
        <v>7.4543421543048823E-4</v>
      </c>
      <c r="T136" s="427">
        <f t="shared" si="29"/>
        <v>9.3179276928811029E-5</v>
      </c>
      <c r="U136" s="427">
        <f t="shared" si="29"/>
        <v>0</v>
      </c>
      <c r="V136" s="427">
        <f t="shared" si="29"/>
        <v>0</v>
      </c>
      <c r="W136" s="427">
        <f t="shared" si="23"/>
        <v>8.386525648790943E-4</v>
      </c>
      <c r="Y136" s="120">
        <v>30</v>
      </c>
      <c r="Z136" s="123">
        <v>6819</v>
      </c>
      <c r="AA136" s="123">
        <v>2581</v>
      </c>
      <c r="AB136" s="123">
        <v>1012</v>
      </c>
      <c r="AC136" s="120">
        <v>779</v>
      </c>
      <c r="AD136" s="120">
        <v>262</v>
      </c>
      <c r="AE136" s="120">
        <v>32</v>
      </c>
      <c r="AF136" s="120">
        <v>4</v>
      </c>
      <c r="AG136" s="120">
        <v>4</v>
      </c>
      <c r="AH136" s="120">
        <v>6</v>
      </c>
      <c r="AI136" s="120">
        <f t="shared" si="27"/>
        <v>46</v>
      </c>
      <c r="AJ136" s="123">
        <f t="shared" si="28"/>
        <v>11499</v>
      </c>
      <c r="AK136" s="427">
        <f t="shared" si="30"/>
        <v>0.59300808765979651</v>
      </c>
      <c r="AL136" s="427">
        <f t="shared" si="30"/>
        <v>0.22445430037394556</v>
      </c>
      <c r="AM136" s="427">
        <f t="shared" si="30"/>
        <v>8.8007652839377337E-2</v>
      </c>
      <c r="AN136" s="427">
        <f t="shared" si="30"/>
        <v>6.774502130620054E-2</v>
      </c>
      <c r="AO136" s="427">
        <f t="shared" si="30"/>
        <v>2.2784589964344727E-2</v>
      </c>
      <c r="AP136" s="427">
        <f t="shared" si="30"/>
        <v>2.7828506826680583E-3</v>
      </c>
      <c r="AQ136" s="427">
        <f t="shared" si="30"/>
        <v>3.4785633533350728E-4</v>
      </c>
      <c r="AR136" s="427">
        <f t="shared" si="30"/>
        <v>3.4785633533350728E-4</v>
      </c>
      <c r="AS136" s="427">
        <f t="shared" si="30"/>
        <v>5.2178450300026087E-4</v>
      </c>
      <c r="AT136" s="427">
        <f t="shared" si="25"/>
        <v>2.1432232213576853E-3</v>
      </c>
    </row>
    <row r="137" spans="2:46">
      <c r="B137" s="120">
        <v>31</v>
      </c>
      <c r="C137" s="123">
        <v>16888</v>
      </c>
      <c r="D137" s="123">
        <v>2785</v>
      </c>
      <c r="E137" s="120">
        <v>999</v>
      </c>
      <c r="F137" s="120">
        <v>614</v>
      </c>
      <c r="G137" s="120">
        <v>151</v>
      </c>
      <c r="H137" s="120">
        <v>17</v>
      </c>
      <c r="I137" s="120">
        <v>6</v>
      </c>
      <c r="J137" s="120">
        <v>1</v>
      </c>
      <c r="K137" s="120">
        <v>2</v>
      </c>
      <c r="L137" s="120">
        <f t="shared" si="26"/>
        <v>26</v>
      </c>
      <c r="M137" s="120">
        <f t="shared" si="21"/>
        <v>21463</v>
      </c>
      <c r="N137" s="427">
        <f t="shared" si="31"/>
        <v>0.78680581438688035</v>
      </c>
      <c r="O137" s="427">
        <f t="shared" si="29"/>
        <v>0.12975214312336936</v>
      </c>
      <c r="P137" s="427">
        <f t="shared" si="29"/>
        <v>4.6543048825941111E-2</v>
      </c>
      <c r="Q137" s="427">
        <f t="shared" si="29"/>
        <v>2.8606038017144987E-2</v>
      </c>
      <c r="R137" s="427">
        <f t="shared" si="29"/>
        <v>7.0350354081252326E-3</v>
      </c>
      <c r="S137" s="427">
        <f t="shared" si="29"/>
        <v>7.920238538948938E-4</v>
      </c>
      <c r="T137" s="427">
        <f t="shared" si="29"/>
        <v>2.7953783078643309E-4</v>
      </c>
      <c r="U137" s="427">
        <f t="shared" si="29"/>
        <v>4.6589638464405515E-5</v>
      </c>
      <c r="V137" s="427">
        <f t="shared" si="29"/>
        <v>9.3179276928811029E-5</v>
      </c>
      <c r="W137" s="427">
        <f t="shared" si="23"/>
        <v>1.2113870381586917E-3</v>
      </c>
      <c r="Y137" s="120">
        <v>31</v>
      </c>
      <c r="Z137" s="123">
        <v>6818</v>
      </c>
      <c r="AA137" s="123">
        <v>2451</v>
      </c>
      <c r="AB137" s="123">
        <v>1070</v>
      </c>
      <c r="AC137" s="120">
        <v>814</v>
      </c>
      <c r="AD137" s="120">
        <v>293</v>
      </c>
      <c r="AE137" s="120">
        <v>42</v>
      </c>
      <c r="AF137" s="120">
        <v>10</v>
      </c>
      <c r="AG137" s="120">
        <v>1</v>
      </c>
      <c r="AH137" s="120">
        <v>5</v>
      </c>
      <c r="AI137" s="120">
        <f t="shared" si="27"/>
        <v>58</v>
      </c>
      <c r="AJ137" s="123">
        <f t="shared" si="28"/>
        <v>11504</v>
      </c>
      <c r="AK137" s="427">
        <f t="shared" si="30"/>
        <v>0.59266342141863704</v>
      </c>
      <c r="AL137" s="427">
        <f t="shared" si="30"/>
        <v>0.21305632823365786</v>
      </c>
      <c r="AM137" s="427">
        <f t="shared" si="30"/>
        <v>9.3011126564673155E-2</v>
      </c>
      <c r="AN137" s="427">
        <f t="shared" si="30"/>
        <v>7.0757997218358834E-2</v>
      </c>
      <c r="AO137" s="427">
        <f t="shared" si="30"/>
        <v>2.5469401947148817E-2</v>
      </c>
      <c r="AP137" s="427">
        <f t="shared" si="30"/>
        <v>3.6509040333796939E-3</v>
      </c>
      <c r="AQ137" s="427">
        <f t="shared" si="30"/>
        <v>8.6926286509040338E-4</v>
      </c>
      <c r="AR137" s="427">
        <f t="shared" si="30"/>
        <v>8.692628650904033E-5</v>
      </c>
      <c r="AS137" s="427">
        <f t="shared" si="30"/>
        <v>4.3463143254520169E-4</v>
      </c>
      <c r="AT137" s="427">
        <f t="shared" si="25"/>
        <v>2.7023249312770814E-3</v>
      </c>
    </row>
    <row r="138" spans="2:46">
      <c r="B138" s="120">
        <v>32</v>
      </c>
      <c r="C138" s="123">
        <v>16875</v>
      </c>
      <c r="D138" s="123">
        <v>2772</v>
      </c>
      <c r="E138" s="123">
        <v>1001</v>
      </c>
      <c r="F138" s="120">
        <v>653</v>
      </c>
      <c r="G138" s="120">
        <v>152</v>
      </c>
      <c r="H138" s="120">
        <v>9</v>
      </c>
      <c r="I138" s="120">
        <v>1</v>
      </c>
      <c r="J138" s="120">
        <v>2</v>
      </c>
      <c r="K138" s="120">
        <v>3</v>
      </c>
      <c r="L138" s="120">
        <f t="shared" si="26"/>
        <v>15</v>
      </c>
      <c r="M138" s="120">
        <f t="shared" si="21"/>
        <v>21468</v>
      </c>
      <c r="N138" s="427">
        <f t="shared" si="31"/>
        <v>0.7862001490868431</v>
      </c>
      <c r="O138" s="427">
        <f t="shared" si="29"/>
        <v>0.12914647782333208</v>
      </c>
      <c r="P138" s="427">
        <f t="shared" si="29"/>
        <v>4.6636228102869923E-2</v>
      </c>
      <c r="Q138" s="427">
        <f t="shared" si="29"/>
        <v>3.04230339172568E-2</v>
      </c>
      <c r="R138" s="427">
        <f t="shared" si="29"/>
        <v>7.0816250465896386E-3</v>
      </c>
      <c r="S138" s="427">
        <f t="shared" si="29"/>
        <v>4.1930674617964963E-4</v>
      </c>
      <c r="T138" s="427">
        <f t="shared" si="29"/>
        <v>4.6589638464405515E-5</v>
      </c>
      <c r="U138" s="427">
        <f t="shared" si="29"/>
        <v>9.3179276928811029E-5</v>
      </c>
      <c r="V138" s="427">
        <f t="shared" si="29"/>
        <v>1.3976891539321654E-4</v>
      </c>
      <c r="W138" s="427">
        <f t="shared" si="23"/>
        <v>6.9871436556735603E-4</v>
      </c>
      <c r="Y138" s="120">
        <v>32</v>
      </c>
      <c r="Z138" s="123">
        <v>6644</v>
      </c>
      <c r="AA138" s="123">
        <v>2583</v>
      </c>
      <c r="AB138" s="123">
        <v>1134</v>
      </c>
      <c r="AC138" s="120">
        <v>817</v>
      </c>
      <c r="AD138" s="120">
        <v>272</v>
      </c>
      <c r="AE138" s="120">
        <v>30</v>
      </c>
      <c r="AF138" s="120">
        <v>9</v>
      </c>
      <c r="AG138" s="120">
        <v>6</v>
      </c>
      <c r="AH138" s="120">
        <v>2</v>
      </c>
      <c r="AI138" s="120">
        <f t="shared" si="27"/>
        <v>47</v>
      </c>
      <c r="AJ138" s="123">
        <f t="shared" si="28"/>
        <v>11497</v>
      </c>
      <c r="AK138" s="427">
        <f t="shared" si="30"/>
        <v>0.57788988431764809</v>
      </c>
      <c r="AL138" s="427">
        <f t="shared" si="30"/>
        <v>0.22466730451422109</v>
      </c>
      <c r="AM138" s="427">
        <f t="shared" si="30"/>
        <v>9.8634426372097073E-2</v>
      </c>
      <c r="AN138" s="427">
        <f t="shared" si="30"/>
        <v>7.106201617813343E-2</v>
      </c>
      <c r="AO138" s="427">
        <f t="shared" si="30"/>
        <v>2.3658345655388362E-2</v>
      </c>
      <c r="AP138" s="427">
        <f t="shared" si="30"/>
        <v>2.6093763590501872E-3</v>
      </c>
      <c r="AQ138" s="427">
        <f t="shared" si="30"/>
        <v>7.8281290771505614E-4</v>
      </c>
      <c r="AR138" s="427">
        <f t="shared" si="30"/>
        <v>5.2187527181003735E-4</v>
      </c>
      <c r="AS138" s="427">
        <f t="shared" si="30"/>
        <v>1.7395842393667913E-4</v>
      </c>
      <c r="AT138" s="427">
        <f t="shared" si="25"/>
        <v>2.189305012111049E-3</v>
      </c>
    </row>
    <row r="139" spans="2:46">
      <c r="B139" s="120">
        <v>33</v>
      </c>
      <c r="C139" s="123">
        <v>16521</v>
      </c>
      <c r="D139" s="123">
        <v>2917</v>
      </c>
      <c r="E139" s="123">
        <v>1085</v>
      </c>
      <c r="F139" s="120">
        <v>716</v>
      </c>
      <c r="G139" s="120">
        <v>189</v>
      </c>
      <c r="H139" s="120">
        <v>26</v>
      </c>
      <c r="I139" s="120">
        <v>1</v>
      </c>
      <c r="J139" s="120">
        <v>1</v>
      </c>
      <c r="K139" s="120">
        <v>4</v>
      </c>
      <c r="L139" s="120">
        <f t="shared" si="26"/>
        <v>32</v>
      </c>
      <c r="M139" s="120">
        <f t="shared" si="21"/>
        <v>21460</v>
      </c>
      <c r="N139" s="427">
        <f t="shared" si="31"/>
        <v>0.76970741707044354</v>
      </c>
      <c r="O139" s="427">
        <f t="shared" si="29"/>
        <v>0.13590197540067089</v>
      </c>
      <c r="P139" s="427">
        <f t="shared" si="29"/>
        <v>5.0549757733879985E-2</v>
      </c>
      <c r="Q139" s="427">
        <f t="shared" si="29"/>
        <v>3.3358181140514351E-2</v>
      </c>
      <c r="R139" s="427">
        <f t="shared" si="29"/>
        <v>8.8054416697726425E-3</v>
      </c>
      <c r="S139" s="427">
        <f t="shared" si="29"/>
        <v>1.2113306000745435E-3</v>
      </c>
      <c r="T139" s="427">
        <f t="shared" si="29"/>
        <v>4.6589638464405515E-5</v>
      </c>
      <c r="U139" s="427">
        <f t="shared" si="29"/>
        <v>4.6589638464405515E-5</v>
      </c>
      <c r="V139" s="427">
        <f t="shared" si="29"/>
        <v>1.8635855385762206E-4</v>
      </c>
      <c r="W139" s="427">
        <f t="shared" si="23"/>
        <v>1.4911463187325257E-3</v>
      </c>
      <c r="Y139" s="120">
        <v>33</v>
      </c>
      <c r="Z139" s="123">
        <v>6633</v>
      </c>
      <c r="AA139" s="123">
        <v>2605</v>
      </c>
      <c r="AB139" s="123">
        <v>1098</v>
      </c>
      <c r="AC139" s="120">
        <v>827</v>
      </c>
      <c r="AD139" s="120">
        <v>281</v>
      </c>
      <c r="AE139" s="120">
        <v>43</v>
      </c>
      <c r="AF139" s="120">
        <v>7</v>
      </c>
      <c r="AG139" s="120">
        <v>2</v>
      </c>
      <c r="AH139" s="120">
        <v>4</v>
      </c>
      <c r="AI139" s="120">
        <f t="shared" si="27"/>
        <v>56</v>
      </c>
      <c r="AJ139" s="123">
        <f t="shared" si="28"/>
        <v>11500</v>
      </c>
      <c r="AK139" s="427">
        <f t="shared" si="30"/>
        <v>0.57678260869565212</v>
      </c>
      <c r="AL139" s="427">
        <f t="shared" si="30"/>
        <v>0.22652173913043477</v>
      </c>
      <c r="AM139" s="427">
        <f t="shared" si="30"/>
        <v>9.5478260869565221E-2</v>
      </c>
      <c r="AN139" s="427">
        <f t="shared" si="30"/>
        <v>7.1913043478260871E-2</v>
      </c>
      <c r="AO139" s="427">
        <f t="shared" si="30"/>
        <v>2.4434782608695652E-2</v>
      </c>
      <c r="AP139" s="427">
        <f t="shared" si="30"/>
        <v>3.7391304347826086E-3</v>
      </c>
      <c r="AQ139" s="427">
        <f t="shared" si="30"/>
        <v>6.0869565217391299E-4</v>
      </c>
      <c r="AR139" s="427">
        <f t="shared" si="30"/>
        <v>1.7391304347826088E-4</v>
      </c>
      <c r="AS139" s="427">
        <f t="shared" si="30"/>
        <v>3.4782608695652176E-4</v>
      </c>
      <c r="AT139" s="427">
        <f t="shared" si="25"/>
        <v>2.60950605778192E-3</v>
      </c>
    </row>
    <row r="140" spans="2:46">
      <c r="B140" s="120">
        <v>34</v>
      </c>
      <c r="C140" s="123">
        <v>16709</v>
      </c>
      <c r="D140" s="123">
        <v>2900</v>
      </c>
      <c r="E140" s="123">
        <v>1036</v>
      </c>
      <c r="F140" s="120">
        <v>604</v>
      </c>
      <c r="G140" s="120">
        <v>189</v>
      </c>
      <c r="H140" s="120">
        <v>16</v>
      </c>
      <c r="I140" s="120">
        <v>10</v>
      </c>
      <c r="J140" s="120">
        <v>1</v>
      </c>
      <c r="K140" s="120">
        <v>1</v>
      </c>
      <c r="L140" s="120">
        <f t="shared" si="26"/>
        <v>28</v>
      </c>
      <c r="M140" s="120">
        <f t="shared" si="21"/>
        <v>21466</v>
      </c>
      <c r="N140" s="427">
        <f t="shared" si="31"/>
        <v>0.77846626910175176</v>
      </c>
      <c r="O140" s="427">
        <f t="shared" si="29"/>
        <v>0.13510995154677599</v>
      </c>
      <c r="P140" s="427">
        <f t="shared" si="29"/>
        <v>4.8266865449124112E-2</v>
      </c>
      <c r="Q140" s="427">
        <f t="shared" si="29"/>
        <v>2.8140141632500931E-2</v>
      </c>
      <c r="R140" s="427">
        <f t="shared" si="29"/>
        <v>8.8054416697726425E-3</v>
      </c>
      <c r="S140" s="427">
        <f t="shared" si="29"/>
        <v>7.4543421543048823E-4</v>
      </c>
      <c r="T140" s="427">
        <f t="shared" si="29"/>
        <v>4.6589638464405515E-4</v>
      </c>
      <c r="U140" s="427">
        <f t="shared" si="29"/>
        <v>4.6589638464405515E-5</v>
      </c>
      <c r="V140" s="427">
        <f t="shared" si="29"/>
        <v>4.6589638464405515E-5</v>
      </c>
      <c r="W140" s="427">
        <f t="shared" si="23"/>
        <v>1.304388335041461E-3</v>
      </c>
      <c r="Y140" s="120">
        <v>34</v>
      </c>
      <c r="Z140" s="123">
        <v>6653</v>
      </c>
      <c r="AA140" s="123">
        <v>2507</v>
      </c>
      <c r="AB140" s="123">
        <v>1098</v>
      </c>
      <c r="AC140" s="120">
        <v>863</v>
      </c>
      <c r="AD140" s="120">
        <v>325</v>
      </c>
      <c r="AE140" s="120">
        <v>33</v>
      </c>
      <c r="AF140" s="120">
        <v>12</v>
      </c>
      <c r="AG140" s="120">
        <v>3</v>
      </c>
      <c r="AH140" s="120">
        <v>7</v>
      </c>
      <c r="AI140" s="120">
        <f t="shared" si="27"/>
        <v>55</v>
      </c>
      <c r="AJ140" s="123">
        <f t="shared" si="28"/>
        <v>11501</v>
      </c>
      <c r="AK140" s="427">
        <f t="shared" si="30"/>
        <v>0.57847143726632466</v>
      </c>
      <c r="AL140" s="427">
        <f t="shared" si="30"/>
        <v>0.21798104512651073</v>
      </c>
      <c r="AM140" s="427">
        <f t="shared" si="30"/>
        <v>9.5469959133988355E-2</v>
      </c>
      <c r="AN140" s="427">
        <f t="shared" si="30"/>
        <v>7.5036953308407969E-2</v>
      </c>
      <c r="AO140" s="427">
        <f t="shared" si="30"/>
        <v>2.8258412311972871E-2</v>
      </c>
      <c r="AP140" s="427">
        <f t="shared" si="30"/>
        <v>2.8693157116772457E-3</v>
      </c>
      <c r="AQ140" s="427">
        <f t="shared" si="30"/>
        <v>1.0433875315189983E-3</v>
      </c>
      <c r="AR140" s="427">
        <f t="shared" si="30"/>
        <v>2.6084688287974958E-4</v>
      </c>
      <c r="AS140" s="427">
        <f t="shared" si="30"/>
        <v>6.0864272671941571E-4</v>
      </c>
      <c r="AT140" s="427">
        <f t="shared" si="25"/>
        <v>2.5621913724028695E-3</v>
      </c>
    </row>
    <row r="141" spans="2:46">
      <c r="B141" s="120">
        <v>35</v>
      </c>
      <c r="C141" s="123">
        <v>16542</v>
      </c>
      <c r="D141" s="123">
        <v>2991</v>
      </c>
      <c r="E141" s="123">
        <v>1047</v>
      </c>
      <c r="F141" s="120">
        <v>666</v>
      </c>
      <c r="G141" s="120">
        <v>198</v>
      </c>
      <c r="H141" s="120">
        <v>10</v>
      </c>
      <c r="I141" s="120">
        <v>4</v>
      </c>
      <c r="J141" s="120">
        <v>4</v>
      </c>
      <c r="K141" s="120">
        <v>3</v>
      </c>
      <c r="L141" s="120">
        <f t="shared" si="26"/>
        <v>21</v>
      </c>
      <c r="M141" s="120">
        <f t="shared" si="21"/>
        <v>21465</v>
      </c>
      <c r="N141" s="427">
        <f t="shared" si="31"/>
        <v>0.77068579947819604</v>
      </c>
      <c r="O141" s="427">
        <f t="shared" si="29"/>
        <v>0.13934960864703691</v>
      </c>
      <c r="P141" s="427">
        <f t="shared" si="29"/>
        <v>4.8779351472232578E-2</v>
      </c>
      <c r="Q141" s="427">
        <f t="shared" si="29"/>
        <v>3.1028699217294075E-2</v>
      </c>
      <c r="R141" s="427">
        <f t="shared" si="29"/>
        <v>9.2247484159522931E-3</v>
      </c>
      <c r="S141" s="427">
        <f t="shared" si="29"/>
        <v>4.6589638464405515E-4</v>
      </c>
      <c r="T141" s="427">
        <f t="shared" si="29"/>
        <v>1.8635855385762206E-4</v>
      </c>
      <c r="U141" s="427">
        <f t="shared" si="29"/>
        <v>1.8635855385762206E-4</v>
      </c>
      <c r="V141" s="427">
        <f t="shared" si="29"/>
        <v>1.3976891539321654E-4</v>
      </c>
      <c r="W141" s="427">
        <f t="shared" si="23"/>
        <v>9.7833682739343112E-4</v>
      </c>
      <c r="Y141" s="120">
        <v>35</v>
      </c>
      <c r="Z141" s="123">
        <v>6611</v>
      </c>
      <c r="AA141" s="123">
        <v>2512</v>
      </c>
      <c r="AB141" s="123">
        <v>1111</v>
      </c>
      <c r="AC141" s="120">
        <v>881</v>
      </c>
      <c r="AD141" s="120">
        <v>326</v>
      </c>
      <c r="AE141" s="120">
        <v>37</v>
      </c>
      <c r="AF141" s="120">
        <v>13</v>
      </c>
      <c r="AG141" s="120">
        <v>4</v>
      </c>
      <c r="AH141" s="120">
        <v>3</v>
      </c>
      <c r="AI141" s="120">
        <f t="shared" si="27"/>
        <v>57</v>
      </c>
      <c r="AJ141" s="123">
        <f t="shared" si="28"/>
        <v>11498</v>
      </c>
      <c r="AK141" s="427">
        <f t="shared" si="30"/>
        <v>0.57496955992346499</v>
      </c>
      <c r="AL141" s="427">
        <f t="shared" si="30"/>
        <v>0.21847277787441294</v>
      </c>
      <c r="AM141" s="427">
        <f t="shared" si="30"/>
        <v>9.6625500086971641E-2</v>
      </c>
      <c r="AN141" s="427">
        <f t="shared" si="30"/>
        <v>7.6622021221081929E-2</v>
      </c>
      <c r="AO141" s="427">
        <f t="shared" si="30"/>
        <v>2.8352757001217602E-2</v>
      </c>
      <c r="AP141" s="427">
        <f t="shared" si="30"/>
        <v>3.2179509479909551E-3</v>
      </c>
      <c r="AQ141" s="427">
        <f t="shared" si="30"/>
        <v>1.1306314141589842E-3</v>
      </c>
      <c r="AR141" s="427">
        <f t="shared" si="30"/>
        <v>3.4788658897199514E-4</v>
      </c>
      <c r="AS141" s="427">
        <f t="shared" si="30"/>
        <v>2.6091494172899633E-4</v>
      </c>
      <c r="AT141" s="427">
        <f t="shared" si="25"/>
        <v>2.655485674353599E-3</v>
      </c>
    </row>
    <row r="142" spans="2:46">
      <c r="B142" s="120">
        <v>36</v>
      </c>
      <c r="C142" s="123">
        <v>16421</v>
      </c>
      <c r="D142" s="123">
        <v>3008</v>
      </c>
      <c r="E142" s="123">
        <v>1086</v>
      </c>
      <c r="F142" s="120">
        <v>710</v>
      </c>
      <c r="G142" s="120">
        <v>208</v>
      </c>
      <c r="H142" s="120">
        <v>24</v>
      </c>
      <c r="I142" s="120">
        <v>2</v>
      </c>
      <c r="J142" s="120">
        <v>3</v>
      </c>
      <c r="K142" s="120">
        <v>0</v>
      </c>
      <c r="L142" s="120">
        <f t="shared" si="26"/>
        <v>29</v>
      </c>
      <c r="M142" s="120">
        <f t="shared" si="21"/>
        <v>21462</v>
      </c>
      <c r="N142" s="427">
        <f t="shared" si="31"/>
        <v>0.76504845322400294</v>
      </c>
      <c r="O142" s="427">
        <f t="shared" si="29"/>
        <v>0.14014163250093178</v>
      </c>
      <c r="P142" s="427">
        <f t="shared" si="29"/>
        <v>5.0596347372344391E-2</v>
      </c>
      <c r="Q142" s="427">
        <f t="shared" si="29"/>
        <v>3.3078643309727915E-2</v>
      </c>
      <c r="R142" s="427">
        <f t="shared" si="29"/>
        <v>9.6906448005963479E-3</v>
      </c>
      <c r="S142" s="427">
        <f t="shared" si="29"/>
        <v>1.1181513231457323E-3</v>
      </c>
      <c r="T142" s="427">
        <f t="shared" si="29"/>
        <v>9.3179276928811029E-5</v>
      </c>
      <c r="U142" s="427">
        <f t="shared" si="29"/>
        <v>1.3976891539321654E-4</v>
      </c>
      <c r="V142" s="427">
        <f t="shared" si="29"/>
        <v>0</v>
      </c>
      <c r="W142" s="427">
        <f t="shared" si="23"/>
        <v>1.3512254216755195E-3</v>
      </c>
      <c r="Y142" s="120">
        <v>36</v>
      </c>
      <c r="Z142" s="123">
        <v>6575</v>
      </c>
      <c r="AA142" s="123">
        <v>2613</v>
      </c>
      <c r="AB142" s="123">
        <v>1101</v>
      </c>
      <c r="AC142" s="120">
        <v>822</v>
      </c>
      <c r="AD142" s="120">
        <v>331</v>
      </c>
      <c r="AE142" s="120">
        <v>35</v>
      </c>
      <c r="AF142" s="120">
        <v>14</v>
      </c>
      <c r="AG142" s="120">
        <v>6</v>
      </c>
      <c r="AH142" s="120">
        <v>3</v>
      </c>
      <c r="AI142" s="120">
        <f t="shared" si="27"/>
        <v>58</v>
      </c>
      <c r="AJ142" s="123">
        <f t="shared" si="28"/>
        <v>11500</v>
      </c>
      <c r="AK142" s="427">
        <f t="shared" si="30"/>
        <v>0.57173913043478264</v>
      </c>
      <c r="AL142" s="427">
        <f t="shared" si="30"/>
        <v>0.22721739130434782</v>
      </c>
      <c r="AM142" s="427">
        <f t="shared" si="30"/>
        <v>9.5739130434782604E-2</v>
      </c>
      <c r="AN142" s="427">
        <f t="shared" si="30"/>
        <v>7.1478260869565213E-2</v>
      </c>
      <c r="AO142" s="427">
        <f t="shared" si="30"/>
        <v>2.8782608695652172E-2</v>
      </c>
      <c r="AP142" s="427">
        <f t="shared" si="30"/>
        <v>3.0434782608695652E-3</v>
      </c>
      <c r="AQ142" s="427">
        <f t="shared" si="30"/>
        <v>1.217391304347826E-3</v>
      </c>
      <c r="AR142" s="427">
        <f t="shared" si="30"/>
        <v>5.2173913043478256E-4</v>
      </c>
      <c r="AS142" s="427">
        <f t="shared" si="30"/>
        <v>2.6086956521739128E-4</v>
      </c>
      <c r="AT142" s="427">
        <f t="shared" si="25"/>
        <v>2.7024508433510391E-3</v>
      </c>
    </row>
    <row r="143" spans="2:46">
      <c r="B143" s="120">
        <v>37</v>
      </c>
      <c r="C143" s="123">
        <v>16391</v>
      </c>
      <c r="D143" s="123">
        <v>3008</v>
      </c>
      <c r="E143" s="123">
        <v>1148</v>
      </c>
      <c r="F143" s="120">
        <v>677</v>
      </c>
      <c r="G143" s="120">
        <v>212</v>
      </c>
      <c r="H143" s="120">
        <v>20</v>
      </c>
      <c r="I143" s="120">
        <v>4</v>
      </c>
      <c r="J143" s="120">
        <v>1</v>
      </c>
      <c r="K143" s="120">
        <v>4</v>
      </c>
      <c r="L143" s="120">
        <f t="shared" si="26"/>
        <v>29</v>
      </c>
      <c r="M143" s="120">
        <f t="shared" si="21"/>
        <v>21465</v>
      </c>
      <c r="N143" s="427">
        <f t="shared" si="31"/>
        <v>0.76365076407007082</v>
      </c>
      <c r="O143" s="427">
        <f t="shared" si="29"/>
        <v>0.14014163250093178</v>
      </c>
      <c r="P143" s="427">
        <f t="shared" si="29"/>
        <v>5.3484904957137536E-2</v>
      </c>
      <c r="Q143" s="427">
        <f t="shared" si="29"/>
        <v>3.1541185240402538E-2</v>
      </c>
      <c r="R143" s="427">
        <f t="shared" si="29"/>
        <v>9.8770033544539702E-3</v>
      </c>
      <c r="S143" s="427">
        <f t="shared" si="29"/>
        <v>9.3179276928811029E-4</v>
      </c>
      <c r="T143" s="427">
        <f t="shared" si="29"/>
        <v>1.8635855385762206E-4</v>
      </c>
      <c r="U143" s="427">
        <f t="shared" si="29"/>
        <v>4.6589638464405515E-5</v>
      </c>
      <c r="V143" s="427">
        <f t="shared" si="29"/>
        <v>1.8635855385762206E-4</v>
      </c>
      <c r="W143" s="427">
        <f t="shared" si="23"/>
        <v>1.3510365711623573E-3</v>
      </c>
      <c r="Y143" s="120">
        <v>37</v>
      </c>
      <c r="Z143" s="123">
        <v>6432</v>
      </c>
      <c r="AA143" s="123">
        <v>2637</v>
      </c>
      <c r="AB143" s="123">
        <v>1196</v>
      </c>
      <c r="AC143" s="120">
        <v>892</v>
      </c>
      <c r="AD143" s="120">
        <v>303</v>
      </c>
      <c r="AE143" s="120">
        <v>31</v>
      </c>
      <c r="AF143" s="120">
        <v>6</v>
      </c>
      <c r="AG143" s="120">
        <v>2</v>
      </c>
      <c r="AH143" s="120">
        <v>2</v>
      </c>
      <c r="AI143" s="120">
        <f t="shared" si="27"/>
        <v>41</v>
      </c>
      <c r="AJ143" s="123">
        <f t="shared" si="28"/>
        <v>11501</v>
      </c>
      <c r="AK143" s="427">
        <f t="shared" si="30"/>
        <v>0.55925571689418307</v>
      </c>
      <c r="AL143" s="427">
        <f t="shared" si="30"/>
        <v>0.22928441005129988</v>
      </c>
      <c r="AM143" s="427">
        <f t="shared" si="30"/>
        <v>0.10399095730806017</v>
      </c>
      <c r="AN143" s="427">
        <f t="shared" si="30"/>
        <v>7.7558473176245549E-2</v>
      </c>
      <c r="AO143" s="427">
        <f t="shared" si="30"/>
        <v>2.6345535170854709E-2</v>
      </c>
      <c r="AP143" s="427">
        <f t="shared" si="30"/>
        <v>2.6954177897574125E-3</v>
      </c>
      <c r="AQ143" s="427">
        <f t="shared" si="30"/>
        <v>5.2169376575949915E-4</v>
      </c>
      <c r="AR143" s="427">
        <f t="shared" si="30"/>
        <v>1.7389792191983307E-4</v>
      </c>
      <c r="AS143" s="427">
        <f t="shared" si="30"/>
        <v>1.7389792191983307E-4</v>
      </c>
      <c r="AT143" s="427">
        <f t="shared" si="25"/>
        <v>1.9100861868157465E-3</v>
      </c>
    </row>
    <row r="144" spans="2:46">
      <c r="B144" s="120">
        <v>38</v>
      </c>
      <c r="C144" s="123">
        <v>16308</v>
      </c>
      <c r="D144" s="123">
        <v>3183</v>
      </c>
      <c r="E144" s="123">
        <v>1080</v>
      </c>
      <c r="F144" s="120">
        <v>695</v>
      </c>
      <c r="G144" s="120">
        <v>180</v>
      </c>
      <c r="H144" s="120">
        <v>13</v>
      </c>
      <c r="I144" s="120">
        <v>4</v>
      </c>
      <c r="J144" s="120">
        <v>1</v>
      </c>
      <c r="K144" s="120">
        <v>0</v>
      </c>
      <c r="L144" s="120">
        <f t="shared" si="26"/>
        <v>18</v>
      </c>
      <c r="M144" s="120">
        <f t="shared" si="21"/>
        <v>21464</v>
      </c>
      <c r="N144" s="427">
        <f t="shared" si="31"/>
        <v>0.7597838240775252</v>
      </c>
      <c r="O144" s="427">
        <f t="shared" si="29"/>
        <v>0.14829481923220275</v>
      </c>
      <c r="P144" s="427">
        <f t="shared" si="29"/>
        <v>5.0316809541557955E-2</v>
      </c>
      <c r="Q144" s="427">
        <f t="shared" si="29"/>
        <v>3.2379798732761832E-2</v>
      </c>
      <c r="R144" s="427">
        <f t="shared" si="29"/>
        <v>8.3861349235929937E-3</v>
      </c>
      <c r="S144" s="427">
        <f t="shared" si="29"/>
        <v>6.0566530003727174E-4</v>
      </c>
      <c r="T144" s="427">
        <f t="shared" si="29"/>
        <v>1.8635855385762206E-4</v>
      </c>
      <c r="U144" s="427">
        <f t="shared" si="29"/>
        <v>4.6589638464405515E-5</v>
      </c>
      <c r="V144" s="427">
        <f t="shared" si="29"/>
        <v>0</v>
      </c>
      <c r="W144" s="427">
        <f t="shared" si="23"/>
        <v>8.3861349235929926E-4</v>
      </c>
      <c r="Y144" s="120">
        <v>38</v>
      </c>
      <c r="Z144" s="123">
        <v>6503</v>
      </c>
      <c r="AA144" s="123">
        <v>2636</v>
      </c>
      <c r="AB144" s="123">
        <v>1121</v>
      </c>
      <c r="AC144" s="120">
        <v>875</v>
      </c>
      <c r="AD144" s="120">
        <v>304</v>
      </c>
      <c r="AE144" s="120">
        <v>43</v>
      </c>
      <c r="AF144" s="120">
        <v>13</v>
      </c>
      <c r="AG144" s="120">
        <v>2</v>
      </c>
      <c r="AH144" s="120">
        <v>3</v>
      </c>
      <c r="AI144" s="120">
        <f t="shared" si="27"/>
        <v>61</v>
      </c>
      <c r="AJ144" s="123">
        <f t="shared" si="28"/>
        <v>11500</v>
      </c>
      <c r="AK144" s="427">
        <f t="shared" si="30"/>
        <v>0.56547826086956521</v>
      </c>
      <c r="AL144" s="427">
        <f t="shared" si="30"/>
        <v>0.22921739130434782</v>
      </c>
      <c r="AM144" s="427">
        <f t="shared" si="30"/>
        <v>9.7478260869565223E-2</v>
      </c>
      <c r="AN144" s="427">
        <f t="shared" si="30"/>
        <v>7.6086956521739135E-2</v>
      </c>
      <c r="AO144" s="427">
        <f t="shared" si="30"/>
        <v>2.6434782608695653E-2</v>
      </c>
      <c r="AP144" s="427">
        <f t="shared" si="30"/>
        <v>3.7391304347826086E-3</v>
      </c>
      <c r="AQ144" s="427">
        <f t="shared" si="30"/>
        <v>1.1304347826086956E-3</v>
      </c>
      <c r="AR144" s="427">
        <f t="shared" si="30"/>
        <v>1.7391304347826088E-4</v>
      </c>
      <c r="AS144" s="427">
        <f t="shared" si="30"/>
        <v>2.6086956521739128E-4</v>
      </c>
      <c r="AT144" s="427">
        <f t="shared" si="25"/>
        <v>2.8419679463287367E-3</v>
      </c>
    </row>
    <row r="145" spans="2:46">
      <c r="B145" s="120">
        <v>39</v>
      </c>
      <c r="C145" s="123">
        <v>16209</v>
      </c>
      <c r="D145" s="123">
        <v>3176</v>
      </c>
      <c r="E145" s="123">
        <v>1117</v>
      </c>
      <c r="F145" s="120">
        <v>733</v>
      </c>
      <c r="G145" s="120">
        <v>207</v>
      </c>
      <c r="H145" s="120">
        <v>16</v>
      </c>
      <c r="I145" s="120">
        <v>6</v>
      </c>
      <c r="J145" s="120">
        <v>1</v>
      </c>
      <c r="K145" s="120">
        <v>1</v>
      </c>
      <c r="L145" s="120">
        <f t="shared" si="26"/>
        <v>24</v>
      </c>
      <c r="M145" s="120">
        <f t="shared" si="21"/>
        <v>21466</v>
      </c>
      <c r="N145" s="427">
        <f t="shared" si="31"/>
        <v>0.75517144986954898</v>
      </c>
      <c r="O145" s="427">
        <f t="shared" si="29"/>
        <v>0.14796869176295191</v>
      </c>
      <c r="P145" s="427">
        <f t="shared" si="29"/>
        <v>5.2040626164740963E-2</v>
      </c>
      <c r="Q145" s="427">
        <f t="shared" si="29"/>
        <v>3.4150204994409246E-2</v>
      </c>
      <c r="R145" s="427">
        <f t="shared" si="29"/>
        <v>9.6440551621319419E-3</v>
      </c>
      <c r="S145" s="427">
        <f t="shared" si="29"/>
        <v>7.4543421543048823E-4</v>
      </c>
      <c r="T145" s="427">
        <f t="shared" si="29"/>
        <v>2.7953783078643309E-4</v>
      </c>
      <c r="U145" s="427">
        <f t="shared" si="29"/>
        <v>4.6589638464405515E-5</v>
      </c>
      <c r="V145" s="427">
        <f t="shared" si="29"/>
        <v>4.6589638464405515E-5</v>
      </c>
      <c r="W145" s="427">
        <f t="shared" si="23"/>
        <v>1.1180471443212523E-3</v>
      </c>
      <c r="Y145" s="120">
        <v>39</v>
      </c>
      <c r="Z145" s="123">
        <v>6323</v>
      </c>
      <c r="AA145" s="123">
        <v>2687</v>
      </c>
      <c r="AB145" s="123">
        <v>1177</v>
      </c>
      <c r="AC145" s="120">
        <v>947</v>
      </c>
      <c r="AD145" s="120">
        <v>307</v>
      </c>
      <c r="AE145" s="120">
        <v>45</v>
      </c>
      <c r="AF145" s="120">
        <v>11</v>
      </c>
      <c r="AG145" s="120">
        <v>4</v>
      </c>
      <c r="AH145" s="120">
        <v>3</v>
      </c>
      <c r="AI145" s="120">
        <f t="shared" si="27"/>
        <v>63</v>
      </c>
      <c r="AJ145" s="123">
        <f t="shared" si="28"/>
        <v>11504</v>
      </c>
      <c r="AK145" s="427">
        <f t="shared" si="30"/>
        <v>0.54963490959666206</v>
      </c>
      <c r="AL145" s="427">
        <f t="shared" si="30"/>
        <v>0.23357093184979139</v>
      </c>
      <c r="AM145" s="427">
        <f t="shared" si="30"/>
        <v>0.10231223922114047</v>
      </c>
      <c r="AN145" s="427">
        <f t="shared" si="30"/>
        <v>8.2319193324061193E-2</v>
      </c>
      <c r="AO145" s="427">
        <f t="shared" si="30"/>
        <v>2.6686369958275384E-2</v>
      </c>
      <c r="AP145" s="427">
        <f t="shared" si="30"/>
        <v>3.911682892906815E-3</v>
      </c>
      <c r="AQ145" s="427">
        <f t="shared" si="30"/>
        <v>9.5618915159944369E-4</v>
      </c>
      <c r="AR145" s="427">
        <f t="shared" si="30"/>
        <v>3.4770514603616132E-4</v>
      </c>
      <c r="AS145" s="427">
        <f t="shared" si="30"/>
        <v>2.60778859527121E-4</v>
      </c>
      <c r="AT145" s="427">
        <f t="shared" si="25"/>
        <v>2.934873753843287E-3</v>
      </c>
    </row>
    <row r="146" spans="2:46">
      <c r="B146" s="120">
        <v>40</v>
      </c>
      <c r="C146" s="123">
        <v>16448</v>
      </c>
      <c r="D146" s="123">
        <v>3018</v>
      </c>
      <c r="E146" s="123">
        <v>1131</v>
      </c>
      <c r="F146" s="120">
        <v>667</v>
      </c>
      <c r="G146" s="120">
        <v>179</v>
      </c>
      <c r="H146" s="120">
        <v>14</v>
      </c>
      <c r="I146" s="120">
        <v>2</v>
      </c>
      <c r="J146" s="120">
        <v>1</v>
      </c>
      <c r="K146" s="120">
        <v>1</v>
      </c>
      <c r="L146" s="120">
        <f t="shared" si="26"/>
        <v>18</v>
      </c>
      <c r="M146" s="120">
        <f t="shared" si="21"/>
        <v>21461</v>
      </c>
      <c r="N146" s="427">
        <f t="shared" si="31"/>
        <v>0.76630637346254193</v>
      </c>
      <c r="O146" s="427">
        <f t="shared" si="29"/>
        <v>0.14060752888557584</v>
      </c>
      <c r="P146" s="427">
        <f t="shared" si="29"/>
        <v>5.2692881103242641E-2</v>
      </c>
      <c r="Q146" s="427">
        <f t="shared" si="29"/>
        <v>3.1075288855758481E-2</v>
      </c>
      <c r="R146" s="427">
        <f t="shared" si="29"/>
        <v>8.3395452851285877E-3</v>
      </c>
      <c r="S146" s="427">
        <f t="shared" si="29"/>
        <v>6.522549385016772E-4</v>
      </c>
      <c r="T146" s="427">
        <f t="shared" si="29"/>
        <v>9.3179276928811029E-5</v>
      </c>
      <c r="U146" s="427">
        <f t="shared" si="29"/>
        <v>4.6589638464405515E-5</v>
      </c>
      <c r="V146" s="427">
        <f t="shared" si="29"/>
        <v>4.6589638464405515E-5</v>
      </c>
      <c r="W146" s="427">
        <f t="shared" si="23"/>
        <v>8.3873072084245841E-4</v>
      </c>
      <c r="Y146" s="120">
        <v>40</v>
      </c>
      <c r="Z146" s="123">
        <v>6437</v>
      </c>
      <c r="AA146" s="123">
        <v>2634</v>
      </c>
      <c r="AB146" s="123">
        <v>1214</v>
      </c>
      <c r="AC146" s="120">
        <v>880</v>
      </c>
      <c r="AD146" s="120">
        <v>284</v>
      </c>
      <c r="AE146" s="120">
        <v>34</v>
      </c>
      <c r="AF146" s="120">
        <v>9</v>
      </c>
      <c r="AG146" s="120">
        <v>5</v>
      </c>
      <c r="AH146" s="120">
        <v>3</v>
      </c>
      <c r="AI146" s="120">
        <f t="shared" si="27"/>
        <v>51</v>
      </c>
      <c r="AJ146" s="123">
        <f t="shared" si="28"/>
        <v>11500</v>
      </c>
      <c r="AK146" s="427">
        <f t="shared" si="30"/>
        <v>0.55973913043478263</v>
      </c>
      <c r="AL146" s="427">
        <f t="shared" si="30"/>
        <v>0.22904347826086957</v>
      </c>
      <c r="AM146" s="427">
        <f t="shared" si="30"/>
        <v>0.10556521739130435</v>
      </c>
      <c r="AN146" s="427">
        <f t="shared" si="30"/>
        <v>7.6521739130434779E-2</v>
      </c>
      <c r="AO146" s="427">
        <f t="shared" si="30"/>
        <v>2.4695652173913042E-2</v>
      </c>
      <c r="AP146" s="427">
        <f t="shared" si="30"/>
        <v>2.956521739130435E-3</v>
      </c>
      <c r="AQ146" s="427">
        <f t="shared" si="30"/>
        <v>7.8260869565217395E-4</v>
      </c>
      <c r="AR146" s="427">
        <f t="shared" si="30"/>
        <v>4.3478260869565219E-4</v>
      </c>
      <c r="AS146" s="427">
        <f t="shared" si="30"/>
        <v>2.6086956521739128E-4</v>
      </c>
      <c r="AT146" s="427">
        <f t="shared" si="25"/>
        <v>2.3764037090536322E-3</v>
      </c>
    </row>
    <row r="147" spans="2:46">
      <c r="B147" s="120">
        <v>41</v>
      </c>
      <c r="C147" s="123">
        <v>16214</v>
      </c>
      <c r="D147" s="123">
        <v>3173</v>
      </c>
      <c r="E147" s="123">
        <v>1138</v>
      </c>
      <c r="F147" s="120">
        <v>736</v>
      </c>
      <c r="G147" s="120">
        <v>182</v>
      </c>
      <c r="H147" s="120">
        <v>14</v>
      </c>
      <c r="I147" s="120">
        <v>6</v>
      </c>
      <c r="J147" s="120">
        <v>1</v>
      </c>
      <c r="K147" s="120">
        <v>2</v>
      </c>
      <c r="L147" s="120">
        <f t="shared" si="26"/>
        <v>23</v>
      </c>
      <c r="M147" s="120">
        <f t="shared" si="21"/>
        <v>21466</v>
      </c>
      <c r="N147" s="427">
        <f t="shared" si="31"/>
        <v>0.75540439806187099</v>
      </c>
      <c r="O147" s="427">
        <f t="shared" si="31"/>
        <v>0.14782892284755869</v>
      </c>
      <c r="P147" s="427">
        <f t="shared" si="31"/>
        <v>5.3019008572493476E-2</v>
      </c>
      <c r="Q147" s="427">
        <f t="shared" si="31"/>
        <v>3.4289973909802457E-2</v>
      </c>
      <c r="R147" s="427">
        <f t="shared" si="31"/>
        <v>8.479314200521804E-3</v>
      </c>
      <c r="S147" s="427">
        <f t="shared" si="31"/>
        <v>6.522549385016772E-4</v>
      </c>
      <c r="T147" s="427">
        <f t="shared" si="31"/>
        <v>2.7953783078643309E-4</v>
      </c>
      <c r="U147" s="427">
        <f t="shared" si="31"/>
        <v>4.6589638464405515E-5</v>
      </c>
      <c r="V147" s="427">
        <f t="shared" si="31"/>
        <v>9.3179276928811029E-5</v>
      </c>
      <c r="W147" s="427">
        <f t="shared" si="23"/>
        <v>1.0714618466412E-3</v>
      </c>
      <c r="Y147" s="120">
        <v>41</v>
      </c>
      <c r="Z147" s="123">
        <v>6312</v>
      </c>
      <c r="AA147" s="123">
        <v>2632</v>
      </c>
      <c r="AB147" s="123">
        <v>1218</v>
      </c>
      <c r="AC147" s="120">
        <v>930</v>
      </c>
      <c r="AD147" s="120">
        <v>344</v>
      </c>
      <c r="AE147" s="120">
        <v>44</v>
      </c>
      <c r="AF147" s="120">
        <v>11</v>
      </c>
      <c r="AG147" s="120">
        <v>7</v>
      </c>
      <c r="AH147" s="120">
        <v>3</v>
      </c>
      <c r="AI147" s="120">
        <f t="shared" si="27"/>
        <v>65</v>
      </c>
      <c r="AJ147" s="123">
        <f t="shared" si="28"/>
        <v>11501</v>
      </c>
      <c r="AK147" s="427">
        <f t="shared" si="30"/>
        <v>0.54882184157899316</v>
      </c>
      <c r="AL147" s="427">
        <f t="shared" si="30"/>
        <v>0.2288496652465003</v>
      </c>
      <c r="AM147" s="427">
        <f t="shared" si="30"/>
        <v>0.10590383444917834</v>
      </c>
      <c r="AN147" s="427">
        <f t="shared" si="30"/>
        <v>8.0862533692722366E-2</v>
      </c>
      <c r="AO147" s="427">
        <f t="shared" si="30"/>
        <v>2.9910442570211287E-2</v>
      </c>
      <c r="AP147" s="427">
        <f t="shared" si="30"/>
        <v>3.8257542822363274E-3</v>
      </c>
      <c r="AQ147" s="427">
        <f t="shared" si="30"/>
        <v>9.5643857055908185E-4</v>
      </c>
      <c r="AR147" s="427">
        <f t="shared" si="30"/>
        <v>6.0864272671941571E-4</v>
      </c>
      <c r="AS147" s="427">
        <f t="shared" si="30"/>
        <v>2.6084688287974958E-4</v>
      </c>
      <c r="AT147" s="427">
        <f t="shared" si="25"/>
        <v>3.0280443492033916E-3</v>
      </c>
    </row>
    <row r="148" spans="2:46">
      <c r="B148" s="120">
        <v>42</v>
      </c>
      <c r="C148" s="123">
        <v>16255</v>
      </c>
      <c r="D148" s="123">
        <v>3089</v>
      </c>
      <c r="E148" s="123">
        <v>1170</v>
      </c>
      <c r="F148" s="120">
        <v>748</v>
      </c>
      <c r="G148" s="120">
        <v>173</v>
      </c>
      <c r="H148" s="120">
        <v>23</v>
      </c>
      <c r="I148" s="120">
        <v>3</v>
      </c>
      <c r="J148" s="120">
        <v>0</v>
      </c>
      <c r="K148" s="120">
        <v>0</v>
      </c>
      <c r="L148" s="120">
        <f t="shared" si="26"/>
        <v>26</v>
      </c>
      <c r="M148" s="120">
        <f t="shared" si="21"/>
        <v>21461</v>
      </c>
      <c r="N148" s="427">
        <f t="shared" si="31"/>
        <v>0.75731457323891171</v>
      </c>
      <c r="O148" s="427">
        <f t="shared" si="31"/>
        <v>0.14391539321654864</v>
      </c>
      <c r="P148" s="427">
        <f t="shared" si="31"/>
        <v>5.4509877003354454E-2</v>
      </c>
      <c r="Q148" s="427">
        <f t="shared" si="31"/>
        <v>3.4849049571375329E-2</v>
      </c>
      <c r="R148" s="427">
        <f t="shared" si="31"/>
        <v>8.0600074543421552E-3</v>
      </c>
      <c r="S148" s="427">
        <f t="shared" si="31"/>
        <v>1.0715616846813268E-3</v>
      </c>
      <c r="T148" s="427">
        <f t="shared" si="31"/>
        <v>1.3976891539321654E-4</v>
      </c>
      <c r="U148" s="427">
        <f t="shared" si="31"/>
        <v>0</v>
      </c>
      <c r="V148" s="427">
        <f t="shared" si="31"/>
        <v>0</v>
      </c>
      <c r="W148" s="427">
        <f t="shared" si="23"/>
        <v>1.2114999301057732E-3</v>
      </c>
      <c r="Y148" s="120">
        <v>42</v>
      </c>
      <c r="Z148" s="123">
        <v>6232</v>
      </c>
      <c r="AA148" s="123">
        <v>2659</v>
      </c>
      <c r="AB148" s="123">
        <v>1244</v>
      </c>
      <c r="AC148" s="120">
        <v>956</v>
      </c>
      <c r="AD148" s="120">
        <v>349</v>
      </c>
      <c r="AE148" s="120">
        <v>42</v>
      </c>
      <c r="AF148" s="120">
        <v>11</v>
      </c>
      <c r="AG148" s="120">
        <v>2</v>
      </c>
      <c r="AH148" s="120">
        <v>7</v>
      </c>
      <c r="AI148" s="120">
        <f t="shared" si="27"/>
        <v>62</v>
      </c>
      <c r="AJ148" s="123">
        <f t="shared" si="28"/>
        <v>11502</v>
      </c>
      <c r="AK148" s="427">
        <f t="shared" si="30"/>
        <v>0.54181881411928356</v>
      </c>
      <c r="AL148" s="427">
        <f t="shared" si="30"/>
        <v>0.23117718657624761</v>
      </c>
      <c r="AM148" s="427">
        <f t="shared" si="30"/>
        <v>0.10815510346026778</v>
      </c>
      <c r="AN148" s="427">
        <f t="shared" si="30"/>
        <v>8.3115979829594858E-2</v>
      </c>
      <c r="AO148" s="427">
        <f t="shared" si="30"/>
        <v>3.0342549121891844E-2</v>
      </c>
      <c r="AP148" s="427">
        <f t="shared" si="30"/>
        <v>3.6515388628064684E-3</v>
      </c>
      <c r="AQ148" s="427">
        <f t="shared" si="30"/>
        <v>9.5635541644931317E-4</v>
      </c>
      <c r="AR148" s="427">
        <f t="shared" si="30"/>
        <v>1.738828029907842E-4</v>
      </c>
      <c r="AS148" s="427">
        <f t="shared" si="30"/>
        <v>6.0858981046774477E-4</v>
      </c>
      <c r="AT148" s="427">
        <f t="shared" si="25"/>
        <v>2.88896137179069E-3</v>
      </c>
    </row>
    <row r="149" spans="2:46">
      <c r="B149" s="120">
        <v>43</v>
      </c>
      <c r="C149" s="123">
        <v>16019</v>
      </c>
      <c r="D149" s="123">
        <v>3215</v>
      </c>
      <c r="E149" s="123">
        <v>1237</v>
      </c>
      <c r="F149" s="120">
        <v>754</v>
      </c>
      <c r="G149" s="120">
        <v>208</v>
      </c>
      <c r="H149" s="120">
        <v>20</v>
      </c>
      <c r="I149" s="120">
        <v>7</v>
      </c>
      <c r="J149" s="120">
        <v>3</v>
      </c>
      <c r="K149" s="120">
        <v>3</v>
      </c>
      <c r="L149" s="120">
        <f t="shared" si="26"/>
        <v>33</v>
      </c>
      <c r="M149" s="120">
        <f t="shared" si="21"/>
        <v>21466</v>
      </c>
      <c r="N149" s="427">
        <f t="shared" si="31"/>
        <v>0.74631941856131201</v>
      </c>
      <c r="O149" s="427">
        <f t="shared" si="31"/>
        <v>0.14978568766306374</v>
      </c>
      <c r="P149" s="427">
        <f t="shared" si="31"/>
        <v>5.7631382780469621E-2</v>
      </c>
      <c r="Q149" s="427">
        <f t="shared" si="31"/>
        <v>3.5128587402161758E-2</v>
      </c>
      <c r="R149" s="427">
        <f t="shared" si="31"/>
        <v>9.6906448005963479E-3</v>
      </c>
      <c r="S149" s="427">
        <f t="shared" si="31"/>
        <v>9.3179276928811029E-4</v>
      </c>
      <c r="T149" s="427">
        <f t="shared" si="31"/>
        <v>3.261274692508386E-4</v>
      </c>
      <c r="U149" s="427">
        <f t="shared" si="31"/>
        <v>1.3976891539321654E-4</v>
      </c>
      <c r="V149" s="427">
        <f t="shared" si="31"/>
        <v>1.3976891539321654E-4</v>
      </c>
      <c r="W149" s="427">
        <f t="shared" si="23"/>
        <v>1.5373148234417218E-3</v>
      </c>
      <c r="Y149" s="120">
        <v>43</v>
      </c>
      <c r="Z149" s="123">
        <v>6264</v>
      </c>
      <c r="AA149" s="123">
        <v>2576</v>
      </c>
      <c r="AB149" s="123">
        <v>1244</v>
      </c>
      <c r="AC149" s="120">
        <v>987</v>
      </c>
      <c r="AD149" s="120">
        <v>356</v>
      </c>
      <c r="AE149" s="120">
        <v>48</v>
      </c>
      <c r="AF149" s="120">
        <v>12</v>
      </c>
      <c r="AG149" s="120">
        <v>5</v>
      </c>
      <c r="AH149" s="120">
        <v>6</v>
      </c>
      <c r="AI149" s="120">
        <f t="shared" si="27"/>
        <v>71</v>
      </c>
      <c r="AJ149" s="123">
        <f t="shared" si="28"/>
        <v>11498</v>
      </c>
      <c r="AK149" s="427">
        <f t="shared" si="30"/>
        <v>0.54479039833014442</v>
      </c>
      <c r="AL149" s="427">
        <f t="shared" si="30"/>
        <v>0.22403896329796485</v>
      </c>
      <c r="AM149" s="427">
        <f t="shared" si="30"/>
        <v>0.10819272917029049</v>
      </c>
      <c r="AN149" s="427">
        <f t="shared" si="30"/>
        <v>8.5841015828839795E-2</v>
      </c>
      <c r="AO149" s="427">
        <f t="shared" si="30"/>
        <v>3.0961906418507566E-2</v>
      </c>
      <c r="AP149" s="427">
        <f t="shared" si="30"/>
        <v>4.1746390676639412E-3</v>
      </c>
      <c r="AQ149" s="427">
        <f t="shared" si="30"/>
        <v>1.0436597669159853E-3</v>
      </c>
      <c r="AR149" s="427">
        <f t="shared" si="30"/>
        <v>4.348582362149939E-4</v>
      </c>
      <c r="AS149" s="427">
        <f t="shared" si="30"/>
        <v>5.2182988345799266E-4</v>
      </c>
      <c r="AT149" s="427">
        <f t="shared" si="25"/>
        <v>3.3075561352837045E-3</v>
      </c>
    </row>
    <row r="150" spans="2:46">
      <c r="B150" s="120">
        <v>44</v>
      </c>
      <c r="C150" s="123">
        <v>15944</v>
      </c>
      <c r="D150" s="123">
        <v>3303</v>
      </c>
      <c r="E150" s="123">
        <v>1215</v>
      </c>
      <c r="F150" s="120">
        <v>777</v>
      </c>
      <c r="G150" s="120">
        <v>197</v>
      </c>
      <c r="H150" s="120">
        <v>17</v>
      </c>
      <c r="I150" s="120">
        <v>9</v>
      </c>
      <c r="J150" s="120">
        <v>0</v>
      </c>
      <c r="K150" s="120">
        <v>0</v>
      </c>
      <c r="L150" s="120">
        <f t="shared" si="26"/>
        <v>26</v>
      </c>
      <c r="M150" s="120">
        <f t="shared" si="21"/>
        <v>21462</v>
      </c>
      <c r="N150" s="427">
        <f t="shared" si="31"/>
        <v>0.74282519567648153</v>
      </c>
      <c r="O150" s="427">
        <f t="shared" si="31"/>
        <v>0.15388557584793142</v>
      </c>
      <c r="P150" s="427">
        <f t="shared" si="31"/>
        <v>5.6606410734252703E-2</v>
      </c>
      <c r="Q150" s="427">
        <f t="shared" si="31"/>
        <v>3.6200149086843089E-2</v>
      </c>
      <c r="R150" s="427">
        <f t="shared" si="31"/>
        <v>9.1781587774878871E-3</v>
      </c>
      <c r="S150" s="427">
        <f t="shared" si="31"/>
        <v>7.920238538948938E-4</v>
      </c>
      <c r="T150" s="427">
        <f t="shared" si="31"/>
        <v>4.1930674617964963E-4</v>
      </c>
      <c r="U150" s="427">
        <f t="shared" si="31"/>
        <v>0</v>
      </c>
      <c r="V150" s="427">
        <f t="shared" si="31"/>
        <v>0</v>
      </c>
      <c r="W150" s="427">
        <f t="shared" si="23"/>
        <v>1.2114434815021899E-3</v>
      </c>
      <c r="Y150" s="120">
        <v>44</v>
      </c>
      <c r="Z150" s="123">
        <v>6106</v>
      </c>
      <c r="AA150" s="123">
        <v>2696</v>
      </c>
      <c r="AB150" s="123">
        <v>1284</v>
      </c>
      <c r="AC150" s="120">
        <v>977</v>
      </c>
      <c r="AD150" s="120">
        <v>367</v>
      </c>
      <c r="AE150" s="120">
        <v>45</v>
      </c>
      <c r="AF150" s="120">
        <v>14</v>
      </c>
      <c r="AG150" s="120">
        <v>6</v>
      </c>
      <c r="AH150" s="120">
        <v>2</v>
      </c>
      <c r="AI150" s="120">
        <f t="shared" si="27"/>
        <v>67</v>
      </c>
      <c r="AJ150" s="123">
        <f t="shared" si="28"/>
        <v>11497</v>
      </c>
      <c r="AK150" s="427">
        <f t="shared" si="30"/>
        <v>0.53109506827868136</v>
      </c>
      <c r="AL150" s="427">
        <f t="shared" si="30"/>
        <v>0.23449595546664348</v>
      </c>
      <c r="AM150" s="427">
        <f t="shared" si="30"/>
        <v>0.111681308167348</v>
      </c>
      <c r="AN150" s="427">
        <f t="shared" si="30"/>
        <v>8.4978690093067757E-2</v>
      </c>
      <c r="AO150" s="427">
        <f t="shared" si="30"/>
        <v>3.1921370792380624E-2</v>
      </c>
      <c r="AP150" s="427">
        <f t="shared" si="30"/>
        <v>3.9140645385752808E-3</v>
      </c>
      <c r="AQ150" s="427">
        <f t="shared" si="30"/>
        <v>1.217708967556754E-3</v>
      </c>
      <c r="AR150" s="427">
        <f t="shared" si="30"/>
        <v>5.2187527181003735E-4</v>
      </c>
      <c r="AS150" s="427">
        <f t="shared" si="30"/>
        <v>1.7395842393667913E-4</v>
      </c>
      <c r="AT150" s="427">
        <f t="shared" si="25"/>
        <v>3.1217966638710281E-3</v>
      </c>
    </row>
    <row r="151" spans="2:46">
      <c r="B151" s="120">
        <v>45</v>
      </c>
      <c r="C151" s="123">
        <v>15890</v>
      </c>
      <c r="D151" s="123">
        <v>3367</v>
      </c>
      <c r="E151" s="123">
        <v>1244</v>
      </c>
      <c r="F151" s="120">
        <v>730</v>
      </c>
      <c r="G151" s="120">
        <v>214</v>
      </c>
      <c r="H151" s="120">
        <v>14</v>
      </c>
      <c r="I151" s="120">
        <v>3</v>
      </c>
      <c r="J151" s="120">
        <v>0</v>
      </c>
      <c r="K151" s="120">
        <v>2</v>
      </c>
      <c r="L151" s="120">
        <f t="shared" si="26"/>
        <v>19</v>
      </c>
      <c r="M151" s="120">
        <f t="shared" si="21"/>
        <v>21464</v>
      </c>
      <c r="N151" s="427">
        <f t="shared" si="31"/>
        <v>0.74030935519940366</v>
      </c>
      <c r="O151" s="427">
        <f t="shared" si="31"/>
        <v>0.15686731270965337</v>
      </c>
      <c r="P151" s="427">
        <f t="shared" si="31"/>
        <v>5.7957510249720463E-2</v>
      </c>
      <c r="Q151" s="427">
        <f t="shared" si="31"/>
        <v>3.4010436079016028E-2</v>
      </c>
      <c r="R151" s="427">
        <f t="shared" si="31"/>
        <v>9.9701826313827804E-3</v>
      </c>
      <c r="S151" s="427">
        <f t="shared" si="31"/>
        <v>6.522549385016772E-4</v>
      </c>
      <c r="T151" s="427">
        <f t="shared" si="31"/>
        <v>1.3976891539321654E-4</v>
      </c>
      <c r="U151" s="427">
        <f t="shared" si="31"/>
        <v>0</v>
      </c>
      <c r="V151" s="427">
        <f t="shared" si="31"/>
        <v>9.3179276928811029E-5</v>
      </c>
      <c r="W151" s="427">
        <f t="shared" si="23"/>
        <v>8.8520313082370483E-4</v>
      </c>
      <c r="Y151" s="120">
        <v>45</v>
      </c>
      <c r="Z151" s="123">
        <v>6074</v>
      </c>
      <c r="AA151" s="123">
        <v>2712</v>
      </c>
      <c r="AB151" s="123">
        <v>1307</v>
      </c>
      <c r="AC151" s="123">
        <v>1000</v>
      </c>
      <c r="AD151" s="120">
        <v>347</v>
      </c>
      <c r="AE151" s="120">
        <v>44</v>
      </c>
      <c r="AF151" s="120">
        <v>13</v>
      </c>
      <c r="AG151" s="120">
        <v>3</v>
      </c>
      <c r="AH151" s="120">
        <v>0</v>
      </c>
      <c r="AI151" s="120">
        <f t="shared" si="27"/>
        <v>60</v>
      </c>
      <c r="AJ151" s="123">
        <f t="shared" si="28"/>
        <v>11500</v>
      </c>
      <c r="AK151" s="427">
        <f t="shared" si="30"/>
        <v>0.52817391304347827</v>
      </c>
      <c r="AL151" s="427">
        <f t="shared" si="30"/>
        <v>0.23582608695652174</v>
      </c>
      <c r="AM151" s="427">
        <f t="shared" si="30"/>
        <v>0.11365217391304348</v>
      </c>
      <c r="AN151" s="427">
        <f t="shared" ref="AN151:AS193" si="32">AC151/$AJ151</f>
        <v>8.6956521739130432E-2</v>
      </c>
      <c r="AO151" s="427">
        <f t="shared" si="32"/>
        <v>3.0173913043478259E-2</v>
      </c>
      <c r="AP151" s="427">
        <f t="shared" si="32"/>
        <v>3.8260869565217392E-3</v>
      </c>
      <c r="AQ151" s="427">
        <f t="shared" si="32"/>
        <v>1.1304347826086956E-3</v>
      </c>
      <c r="AR151" s="427">
        <f t="shared" si="32"/>
        <v>2.6086956521739128E-4</v>
      </c>
      <c r="AS151" s="427">
        <f t="shared" si="32"/>
        <v>0</v>
      </c>
      <c r="AT151" s="427">
        <f t="shared" si="25"/>
        <v>2.7953783078643311E-3</v>
      </c>
    </row>
    <row r="152" spans="2:46">
      <c r="B152" s="120">
        <v>46</v>
      </c>
      <c r="C152" s="123">
        <v>15740</v>
      </c>
      <c r="D152" s="123">
        <v>3391</v>
      </c>
      <c r="E152" s="123">
        <v>1269</v>
      </c>
      <c r="F152" s="120">
        <v>828</v>
      </c>
      <c r="G152" s="120">
        <v>219</v>
      </c>
      <c r="H152" s="120">
        <v>12</v>
      </c>
      <c r="I152" s="120">
        <v>3</v>
      </c>
      <c r="J152" s="120">
        <v>5</v>
      </c>
      <c r="K152" s="120">
        <v>0</v>
      </c>
      <c r="L152" s="120">
        <f t="shared" si="26"/>
        <v>20</v>
      </c>
      <c r="M152" s="120">
        <f t="shared" si="21"/>
        <v>21467</v>
      </c>
      <c r="N152" s="427">
        <f t="shared" si="31"/>
        <v>0.73332090942974282</v>
      </c>
      <c r="O152" s="427">
        <f t="shared" si="31"/>
        <v>0.15798546403279912</v>
      </c>
      <c r="P152" s="427">
        <f t="shared" si="31"/>
        <v>5.91222512113306E-2</v>
      </c>
      <c r="Q152" s="427">
        <f t="shared" si="31"/>
        <v>3.8576220648527768E-2</v>
      </c>
      <c r="R152" s="427">
        <f t="shared" si="31"/>
        <v>1.0203130823704809E-2</v>
      </c>
      <c r="S152" s="427">
        <f t="shared" si="31"/>
        <v>5.5907566157286617E-4</v>
      </c>
      <c r="T152" s="427">
        <f t="shared" si="31"/>
        <v>1.3976891539321654E-4</v>
      </c>
      <c r="U152" s="427">
        <f t="shared" si="31"/>
        <v>2.3294819232202757E-4</v>
      </c>
      <c r="V152" s="427">
        <f t="shared" si="31"/>
        <v>0</v>
      </c>
      <c r="W152" s="427">
        <f t="shared" si="23"/>
        <v>9.3166255182372949E-4</v>
      </c>
      <c r="Y152" s="120">
        <v>46</v>
      </c>
      <c r="Z152" s="123">
        <v>5862</v>
      </c>
      <c r="AA152" s="123">
        <v>2833</v>
      </c>
      <c r="AB152" s="123">
        <v>1302</v>
      </c>
      <c r="AC152" s="123">
        <v>1069</v>
      </c>
      <c r="AD152" s="120">
        <v>375</v>
      </c>
      <c r="AE152" s="120">
        <v>42</v>
      </c>
      <c r="AF152" s="120">
        <v>8</v>
      </c>
      <c r="AG152" s="120">
        <v>6</v>
      </c>
      <c r="AH152" s="120">
        <v>7</v>
      </c>
      <c r="AI152" s="120">
        <f t="shared" si="27"/>
        <v>63</v>
      </c>
      <c r="AJ152" s="123">
        <f t="shared" si="28"/>
        <v>11504</v>
      </c>
      <c r="AK152" s="427">
        <f t="shared" ref="AK152:AP206" si="33">Z152/$AJ152</f>
        <v>0.5095618915159944</v>
      </c>
      <c r="AL152" s="427">
        <f t="shared" si="33"/>
        <v>0.24626216968011128</v>
      </c>
      <c r="AM152" s="427">
        <f t="shared" si="33"/>
        <v>0.11317802503477052</v>
      </c>
      <c r="AN152" s="427">
        <f t="shared" si="32"/>
        <v>9.2924200278164115E-2</v>
      </c>
      <c r="AO152" s="427">
        <f t="shared" si="32"/>
        <v>3.2597357440890123E-2</v>
      </c>
      <c r="AP152" s="427">
        <f t="shared" si="32"/>
        <v>3.6509040333796939E-3</v>
      </c>
      <c r="AQ152" s="427">
        <f t="shared" si="32"/>
        <v>6.9541029207232264E-4</v>
      </c>
      <c r="AR152" s="427">
        <f t="shared" si="32"/>
        <v>5.2155771905424201E-4</v>
      </c>
      <c r="AS152" s="427">
        <f t="shared" si="32"/>
        <v>6.0848400556328232E-4</v>
      </c>
      <c r="AT152" s="427">
        <f t="shared" si="25"/>
        <v>2.9347370382447478E-3</v>
      </c>
    </row>
    <row r="153" spans="2:46">
      <c r="B153" s="120">
        <v>47</v>
      </c>
      <c r="C153" s="123">
        <v>15898</v>
      </c>
      <c r="D153" s="123">
        <v>3246</v>
      </c>
      <c r="E153" s="123">
        <v>1233</v>
      </c>
      <c r="F153" s="120">
        <v>829</v>
      </c>
      <c r="G153" s="120">
        <v>235</v>
      </c>
      <c r="H153" s="120">
        <v>14</v>
      </c>
      <c r="I153" s="120">
        <v>3</v>
      </c>
      <c r="J153" s="120">
        <v>2</v>
      </c>
      <c r="K153" s="120">
        <v>1</v>
      </c>
      <c r="L153" s="120">
        <f t="shared" si="26"/>
        <v>20</v>
      </c>
      <c r="M153" s="120">
        <f t="shared" si="21"/>
        <v>21461</v>
      </c>
      <c r="N153" s="427">
        <f t="shared" si="31"/>
        <v>0.74068207230711891</v>
      </c>
      <c r="O153" s="427">
        <f t="shared" si="31"/>
        <v>0.1512299664554603</v>
      </c>
      <c r="P153" s="427">
        <f t="shared" si="31"/>
        <v>5.7445024226612004E-2</v>
      </c>
      <c r="Q153" s="427">
        <f t="shared" si="31"/>
        <v>3.8622810286992174E-2</v>
      </c>
      <c r="R153" s="427">
        <f t="shared" si="31"/>
        <v>1.0948565039135296E-2</v>
      </c>
      <c r="S153" s="427">
        <f t="shared" si="31"/>
        <v>6.522549385016772E-4</v>
      </c>
      <c r="T153" s="427">
        <f t="shared" si="31"/>
        <v>1.3976891539321654E-4</v>
      </c>
      <c r="U153" s="427">
        <f t="shared" si="31"/>
        <v>9.3179276928811029E-5</v>
      </c>
      <c r="V153" s="427">
        <f t="shared" si="31"/>
        <v>4.6589638464405515E-5</v>
      </c>
      <c r="W153" s="427">
        <f t="shared" si="23"/>
        <v>9.3192302315828711E-4</v>
      </c>
      <c r="Y153" s="120">
        <v>47</v>
      </c>
      <c r="Z153" s="123">
        <v>5847</v>
      </c>
      <c r="AA153" s="123">
        <v>2778</v>
      </c>
      <c r="AB153" s="123">
        <v>1305</v>
      </c>
      <c r="AC153" s="123">
        <v>1113</v>
      </c>
      <c r="AD153" s="120">
        <v>383</v>
      </c>
      <c r="AE153" s="120">
        <v>52</v>
      </c>
      <c r="AF153" s="120">
        <v>12</v>
      </c>
      <c r="AG153" s="120">
        <v>1</v>
      </c>
      <c r="AH153" s="120">
        <v>6</v>
      </c>
      <c r="AI153" s="120">
        <f t="shared" si="27"/>
        <v>71</v>
      </c>
      <c r="AJ153" s="123">
        <f t="shared" si="28"/>
        <v>11497</v>
      </c>
      <c r="AK153" s="427">
        <f t="shared" si="33"/>
        <v>0.50856745237888146</v>
      </c>
      <c r="AL153" s="427">
        <f t="shared" si="33"/>
        <v>0.24162825084804732</v>
      </c>
      <c r="AM153" s="427">
        <f t="shared" si="33"/>
        <v>0.11350787161868313</v>
      </c>
      <c r="AN153" s="427">
        <f t="shared" si="32"/>
        <v>9.6807862920761933E-2</v>
      </c>
      <c r="AO153" s="427">
        <f t="shared" si="32"/>
        <v>3.3313038183874051E-2</v>
      </c>
      <c r="AP153" s="427">
        <f t="shared" si="32"/>
        <v>4.5229190223536574E-3</v>
      </c>
      <c r="AQ153" s="427">
        <f t="shared" si="32"/>
        <v>1.0437505436200747E-3</v>
      </c>
      <c r="AR153" s="427">
        <f t="shared" si="32"/>
        <v>8.6979211968339564E-5</v>
      </c>
      <c r="AS153" s="427">
        <f t="shared" si="32"/>
        <v>5.2187527181003735E-4</v>
      </c>
      <c r="AT153" s="427">
        <f t="shared" si="25"/>
        <v>3.3083267322119195E-3</v>
      </c>
    </row>
    <row r="154" spans="2:46">
      <c r="B154" s="120">
        <v>48</v>
      </c>
      <c r="C154" s="123">
        <v>15548</v>
      </c>
      <c r="D154" s="123">
        <v>3573</v>
      </c>
      <c r="E154" s="123">
        <v>1275</v>
      </c>
      <c r="F154" s="120">
        <v>811</v>
      </c>
      <c r="G154" s="120">
        <v>237</v>
      </c>
      <c r="H154" s="120">
        <v>21</v>
      </c>
      <c r="I154" s="120">
        <v>1</v>
      </c>
      <c r="J154" s="120">
        <v>2</v>
      </c>
      <c r="K154" s="120">
        <v>1</v>
      </c>
      <c r="L154" s="120">
        <f t="shared" si="26"/>
        <v>25</v>
      </c>
      <c r="M154" s="120">
        <f t="shared" si="21"/>
        <v>21469</v>
      </c>
      <c r="N154" s="427">
        <f t="shared" si="31"/>
        <v>0.72437569884457698</v>
      </c>
      <c r="O154" s="427">
        <f t="shared" si="31"/>
        <v>0.1664647782333209</v>
      </c>
      <c r="P154" s="427">
        <f t="shared" si="31"/>
        <v>5.9401789042117036E-2</v>
      </c>
      <c r="Q154" s="427">
        <f t="shared" si="31"/>
        <v>3.7784196794632872E-2</v>
      </c>
      <c r="R154" s="427">
        <f t="shared" si="31"/>
        <v>1.1041744316064108E-2</v>
      </c>
      <c r="S154" s="427">
        <f t="shared" si="31"/>
        <v>9.7838240775251586E-4</v>
      </c>
      <c r="T154" s="427">
        <f t="shared" si="31"/>
        <v>4.6589638464405515E-5</v>
      </c>
      <c r="U154" s="427">
        <f t="shared" si="31"/>
        <v>9.3179276928811029E-5</v>
      </c>
      <c r="V154" s="427">
        <f t="shared" si="31"/>
        <v>4.6589638464405515E-5</v>
      </c>
      <c r="W154" s="427">
        <f t="shared" si="23"/>
        <v>1.164469700498393E-3</v>
      </c>
      <c r="Y154" s="120">
        <v>48</v>
      </c>
      <c r="Z154" s="123">
        <v>5866</v>
      </c>
      <c r="AA154" s="123">
        <v>2779</v>
      </c>
      <c r="AB154" s="123">
        <v>1270</v>
      </c>
      <c r="AC154" s="123">
        <v>1087</v>
      </c>
      <c r="AD154" s="120">
        <v>414</v>
      </c>
      <c r="AE154" s="120">
        <v>67</v>
      </c>
      <c r="AF154" s="120">
        <v>7</v>
      </c>
      <c r="AG154" s="120">
        <v>6</v>
      </c>
      <c r="AH154" s="120">
        <v>4</v>
      </c>
      <c r="AI154" s="120">
        <f t="shared" si="27"/>
        <v>84</v>
      </c>
      <c r="AJ154" s="123">
        <f t="shared" si="28"/>
        <v>11500</v>
      </c>
      <c r="AK154" s="427">
        <f t="shared" si="33"/>
        <v>0.51008695652173908</v>
      </c>
      <c r="AL154" s="427">
        <f t="shared" si="33"/>
        <v>0.24165217391304347</v>
      </c>
      <c r="AM154" s="427">
        <f t="shared" si="33"/>
        <v>0.11043478260869566</v>
      </c>
      <c r="AN154" s="427">
        <f t="shared" si="32"/>
        <v>9.4521739130434781E-2</v>
      </c>
      <c r="AO154" s="427">
        <f t="shared" si="32"/>
        <v>3.5999999999999997E-2</v>
      </c>
      <c r="AP154" s="427">
        <f t="shared" si="32"/>
        <v>5.8260869565217388E-3</v>
      </c>
      <c r="AQ154" s="427">
        <f t="shared" si="32"/>
        <v>6.0869565217391299E-4</v>
      </c>
      <c r="AR154" s="427">
        <f t="shared" si="32"/>
        <v>5.2173913043478256E-4</v>
      </c>
      <c r="AS154" s="427">
        <f t="shared" si="32"/>
        <v>3.4782608695652176E-4</v>
      </c>
      <c r="AT154" s="427">
        <f t="shared" si="25"/>
        <v>3.9126181936746003E-3</v>
      </c>
    </row>
    <row r="155" spans="2:46">
      <c r="B155" s="120">
        <v>49</v>
      </c>
      <c r="C155" s="123">
        <v>15527</v>
      </c>
      <c r="D155" s="123">
        <v>3469</v>
      </c>
      <c r="E155" s="123">
        <v>1327</v>
      </c>
      <c r="F155" s="120">
        <v>845</v>
      </c>
      <c r="G155" s="120">
        <v>259</v>
      </c>
      <c r="H155" s="120">
        <v>26</v>
      </c>
      <c r="I155" s="120">
        <v>5</v>
      </c>
      <c r="J155" s="120">
        <v>3</v>
      </c>
      <c r="K155" s="120">
        <v>0</v>
      </c>
      <c r="L155" s="120">
        <f t="shared" si="26"/>
        <v>34</v>
      </c>
      <c r="M155" s="120">
        <f t="shared" si="21"/>
        <v>21461</v>
      </c>
      <c r="N155" s="427">
        <f t="shared" si="31"/>
        <v>0.72339731643682448</v>
      </c>
      <c r="O155" s="427">
        <f t="shared" si="31"/>
        <v>0.16161945583302273</v>
      </c>
      <c r="P155" s="427">
        <f t="shared" si="31"/>
        <v>6.182445024226612E-2</v>
      </c>
      <c r="Q155" s="427">
        <f t="shared" si="31"/>
        <v>3.9368244502422663E-2</v>
      </c>
      <c r="R155" s="427">
        <f t="shared" si="31"/>
        <v>1.2066716362281028E-2</v>
      </c>
      <c r="S155" s="427">
        <f t="shared" si="31"/>
        <v>1.2113306000745435E-3</v>
      </c>
      <c r="T155" s="427">
        <f t="shared" si="31"/>
        <v>2.3294819232202757E-4</v>
      </c>
      <c r="U155" s="427">
        <f t="shared" si="31"/>
        <v>1.3976891539321654E-4</v>
      </c>
      <c r="V155" s="427">
        <f t="shared" si="31"/>
        <v>0</v>
      </c>
      <c r="W155" s="427">
        <f t="shared" si="23"/>
        <v>1.584269139369088E-3</v>
      </c>
      <c r="Y155" s="120">
        <v>49</v>
      </c>
      <c r="Z155" s="123">
        <v>5856</v>
      </c>
      <c r="AA155" s="123">
        <v>2724</v>
      </c>
      <c r="AB155" s="123">
        <v>1307</v>
      </c>
      <c r="AC155" s="123">
        <v>1120</v>
      </c>
      <c r="AD155" s="120">
        <v>419</v>
      </c>
      <c r="AE155" s="120">
        <v>58</v>
      </c>
      <c r="AF155" s="120">
        <v>8</v>
      </c>
      <c r="AG155" s="120">
        <v>7</v>
      </c>
      <c r="AH155" s="120">
        <v>4</v>
      </c>
      <c r="AI155" s="120">
        <f t="shared" si="27"/>
        <v>77</v>
      </c>
      <c r="AJ155" s="123">
        <f t="shared" si="28"/>
        <v>11503</v>
      </c>
      <c r="AK155" s="427">
        <f t="shared" si="33"/>
        <v>0.5090845866295749</v>
      </c>
      <c r="AL155" s="427">
        <f t="shared" si="33"/>
        <v>0.23680778927236373</v>
      </c>
      <c r="AM155" s="427">
        <f t="shared" si="33"/>
        <v>0.11362253325219508</v>
      </c>
      <c r="AN155" s="427">
        <f t="shared" si="32"/>
        <v>9.736590454664E-2</v>
      </c>
      <c r="AO155" s="427">
        <f t="shared" si="32"/>
        <v>3.6425280361644788E-2</v>
      </c>
      <c r="AP155" s="427">
        <f t="shared" si="32"/>
        <v>5.0421629140224291E-3</v>
      </c>
      <c r="AQ155" s="427">
        <f t="shared" si="32"/>
        <v>6.9547074676171432E-4</v>
      </c>
      <c r="AR155" s="427">
        <f t="shared" si="32"/>
        <v>6.0853690341650005E-4</v>
      </c>
      <c r="AS155" s="427">
        <f t="shared" si="32"/>
        <v>3.4773537338085716E-4</v>
      </c>
      <c r="AT155" s="427">
        <f t="shared" si="25"/>
        <v>3.5879036391594054E-3</v>
      </c>
    </row>
    <row r="156" spans="2:46">
      <c r="B156" s="120">
        <v>50</v>
      </c>
      <c r="C156" s="123">
        <v>15459</v>
      </c>
      <c r="D156" s="123">
        <v>3464</v>
      </c>
      <c r="E156" s="123">
        <v>1349</v>
      </c>
      <c r="F156" s="120">
        <v>900</v>
      </c>
      <c r="G156" s="120">
        <v>267</v>
      </c>
      <c r="H156" s="120">
        <v>15</v>
      </c>
      <c r="I156" s="120">
        <v>5</v>
      </c>
      <c r="J156" s="120">
        <v>3</v>
      </c>
      <c r="K156" s="120">
        <v>1</v>
      </c>
      <c r="L156" s="120">
        <f t="shared" si="26"/>
        <v>24</v>
      </c>
      <c r="M156" s="120">
        <f t="shared" si="21"/>
        <v>21463</v>
      </c>
      <c r="N156" s="427">
        <f t="shared" si="31"/>
        <v>0.72022922102124487</v>
      </c>
      <c r="O156" s="427">
        <f t="shared" si="31"/>
        <v>0.1613865076407007</v>
      </c>
      <c r="P156" s="427">
        <f t="shared" si="31"/>
        <v>6.2849422288483045E-2</v>
      </c>
      <c r="Q156" s="427">
        <f t="shared" si="31"/>
        <v>4.1930674617964965E-2</v>
      </c>
      <c r="R156" s="427">
        <f t="shared" si="31"/>
        <v>1.2439433469996273E-2</v>
      </c>
      <c r="S156" s="427">
        <f t="shared" si="31"/>
        <v>6.9884457696608277E-4</v>
      </c>
      <c r="T156" s="427">
        <f t="shared" si="31"/>
        <v>2.3294819232202757E-4</v>
      </c>
      <c r="U156" s="427">
        <f t="shared" si="31"/>
        <v>1.3976891539321654E-4</v>
      </c>
      <c r="V156" s="427">
        <f t="shared" si="31"/>
        <v>4.6589638464405515E-5</v>
      </c>
      <c r="W156" s="427">
        <f t="shared" si="23"/>
        <v>1.1182034198387923E-3</v>
      </c>
      <c r="Y156" s="120">
        <v>50</v>
      </c>
      <c r="Z156" s="123">
        <v>5842</v>
      </c>
      <c r="AA156" s="123">
        <v>2739</v>
      </c>
      <c r="AB156" s="123">
        <v>1344</v>
      </c>
      <c r="AC156" s="123">
        <v>1075</v>
      </c>
      <c r="AD156" s="120">
        <v>424</v>
      </c>
      <c r="AE156" s="120">
        <v>52</v>
      </c>
      <c r="AF156" s="120">
        <v>12</v>
      </c>
      <c r="AG156" s="120">
        <v>7</v>
      </c>
      <c r="AH156" s="120">
        <v>3</v>
      </c>
      <c r="AI156" s="120">
        <f t="shared" si="27"/>
        <v>74</v>
      </c>
      <c r="AJ156" s="123">
        <f t="shared" si="28"/>
        <v>11498</v>
      </c>
      <c r="AK156" s="427">
        <f t="shared" si="33"/>
        <v>0.50808836319359885</v>
      </c>
      <c r="AL156" s="427">
        <f t="shared" si="33"/>
        <v>0.23821534179857368</v>
      </c>
      <c r="AM156" s="427">
        <f t="shared" si="33"/>
        <v>0.11688989389459037</v>
      </c>
      <c r="AN156" s="427">
        <f t="shared" si="32"/>
        <v>9.3494520786223695E-2</v>
      </c>
      <c r="AO156" s="427">
        <f t="shared" si="32"/>
        <v>3.6875978431031485E-2</v>
      </c>
      <c r="AP156" s="427">
        <f t="shared" si="32"/>
        <v>4.5225256566359369E-3</v>
      </c>
      <c r="AQ156" s="427">
        <f t="shared" si="32"/>
        <v>1.0436597669159853E-3</v>
      </c>
      <c r="AR156" s="427">
        <f t="shared" si="32"/>
        <v>6.0880153070099147E-4</v>
      </c>
      <c r="AS156" s="427">
        <f t="shared" si="32"/>
        <v>2.6091494172899633E-4</v>
      </c>
      <c r="AT156" s="427">
        <f t="shared" si="25"/>
        <v>3.4477938778362765E-3</v>
      </c>
    </row>
    <row r="157" spans="2:46">
      <c r="B157" s="120">
        <v>51</v>
      </c>
      <c r="C157" s="123">
        <v>15540</v>
      </c>
      <c r="D157" s="123">
        <v>3409</v>
      </c>
      <c r="E157" s="123">
        <v>1347</v>
      </c>
      <c r="F157" s="120">
        <v>873</v>
      </c>
      <c r="G157" s="120">
        <v>259</v>
      </c>
      <c r="H157" s="120">
        <v>31</v>
      </c>
      <c r="I157" s="120">
        <v>4</v>
      </c>
      <c r="J157" s="120">
        <v>1</v>
      </c>
      <c r="K157" s="120">
        <v>0</v>
      </c>
      <c r="L157" s="120">
        <f t="shared" si="26"/>
        <v>36</v>
      </c>
      <c r="M157" s="120">
        <f t="shared" si="21"/>
        <v>21464</v>
      </c>
      <c r="N157" s="427">
        <f t="shared" si="31"/>
        <v>0.72400298173686173</v>
      </c>
      <c r="O157" s="427">
        <f t="shared" si="31"/>
        <v>0.1588240775251584</v>
      </c>
      <c r="P157" s="427">
        <f t="shared" si="31"/>
        <v>6.2756243011554233E-2</v>
      </c>
      <c r="Q157" s="427">
        <f t="shared" si="31"/>
        <v>4.0672754379426017E-2</v>
      </c>
      <c r="R157" s="427">
        <f t="shared" si="31"/>
        <v>1.2066716362281028E-2</v>
      </c>
      <c r="S157" s="427">
        <f t="shared" si="31"/>
        <v>1.4442787923965709E-3</v>
      </c>
      <c r="T157" s="427">
        <f t="shared" si="31"/>
        <v>1.8635855385762206E-4</v>
      </c>
      <c r="U157" s="427">
        <f t="shared" si="31"/>
        <v>4.6589638464405515E-5</v>
      </c>
      <c r="V157" s="427">
        <f t="shared" si="31"/>
        <v>0</v>
      </c>
      <c r="W157" s="427">
        <f t="shared" si="23"/>
        <v>1.6772269847185985E-3</v>
      </c>
      <c r="Y157" s="120">
        <v>51</v>
      </c>
      <c r="Z157" s="123">
        <v>5835</v>
      </c>
      <c r="AA157" s="123">
        <v>2716</v>
      </c>
      <c r="AB157" s="123">
        <v>1371</v>
      </c>
      <c r="AC157" s="123">
        <v>1107</v>
      </c>
      <c r="AD157" s="120">
        <v>404</v>
      </c>
      <c r="AE157" s="120">
        <v>49</v>
      </c>
      <c r="AF157" s="120">
        <v>12</v>
      </c>
      <c r="AG157" s="120">
        <v>5</v>
      </c>
      <c r="AH157" s="120">
        <v>1</v>
      </c>
      <c r="AI157" s="120">
        <f t="shared" si="27"/>
        <v>67</v>
      </c>
      <c r="AJ157" s="123">
        <f t="shared" si="28"/>
        <v>11500</v>
      </c>
      <c r="AK157" s="427">
        <f t="shared" si="33"/>
        <v>0.50739130434782609</v>
      </c>
      <c r="AL157" s="427">
        <f t="shared" si="33"/>
        <v>0.23617391304347826</v>
      </c>
      <c r="AM157" s="427">
        <f t="shared" si="33"/>
        <v>0.11921739130434783</v>
      </c>
      <c r="AN157" s="427">
        <f t="shared" si="32"/>
        <v>9.6260869565217386E-2</v>
      </c>
      <c r="AO157" s="427">
        <f t="shared" si="32"/>
        <v>3.5130434782608695E-2</v>
      </c>
      <c r="AP157" s="427">
        <f t="shared" si="32"/>
        <v>4.2608695652173916E-3</v>
      </c>
      <c r="AQ157" s="427">
        <f t="shared" si="32"/>
        <v>1.0434782608695651E-3</v>
      </c>
      <c r="AR157" s="427">
        <f t="shared" si="32"/>
        <v>4.3478260869565219E-4</v>
      </c>
      <c r="AS157" s="427">
        <f t="shared" si="32"/>
        <v>8.6956521739130441E-5</v>
      </c>
      <c r="AT157" s="427">
        <f t="shared" si="25"/>
        <v>3.1215057771151696E-3</v>
      </c>
    </row>
    <row r="158" spans="2:46">
      <c r="B158" s="120">
        <v>52</v>
      </c>
      <c r="C158" s="123">
        <v>15429</v>
      </c>
      <c r="D158" s="123">
        <v>3491</v>
      </c>
      <c r="E158" s="123">
        <v>1399</v>
      </c>
      <c r="F158" s="120">
        <v>870</v>
      </c>
      <c r="G158" s="120">
        <v>251</v>
      </c>
      <c r="H158" s="120">
        <v>15</v>
      </c>
      <c r="I158" s="120">
        <v>5</v>
      </c>
      <c r="J158" s="120">
        <v>1</v>
      </c>
      <c r="K158" s="120">
        <v>3</v>
      </c>
      <c r="L158" s="120">
        <f t="shared" si="26"/>
        <v>24</v>
      </c>
      <c r="M158" s="120">
        <f t="shared" si="21"/>
        <v>21464</v>
      </c>
      <c r="N158" s="427">
        <f t="shared" si="31"/>
        <v>0.71883153186731275</v>
      </c>
      <c r="O158" s="427">
        <f t="shared" si="31"/>
        <v>0.16264442787923966</v>
      </c>
      <c r="P158" s="427">
        <f t="shared" si="31"/>
        <v>6.5178904211703317E-2</v>
      </c>
      <c r="Q158" s="427">
        <f t="shared" si="31"/>
        <v>4.0532985464032799E-2</v>
      </c>
      <c r="R158" s="427">
        <f t="shared" si="31"/>
        <v>1.1693999254565785E-2</v>
      </c>
      <c r="S158" s="427">
        <f t="shared" si="31"/>
        <v>6.9884457696608277E-4</v>
      </c>
      <c r="T158" s="427">
        <f t="shared" si="31"/>
        <v>2.3294819232202757E-4</v>
      </c>
      <c r="U158" s="427">
        <f t="shared" si="31"/>
        <v>4.6589638464405515E-5</v>
      </c>
      <c r="V158" s="427">
        <f t="shared" si="31"/>
        <v>1.3976891539321654E-4</v>
      </c>
      <c r="W158" s="427">
        <f t="shared" si="23"/>
        <v>1.1181513231457323E-3</v>
      </c>
      <c r="Y158" s="120">
        <v>52</v>
      </c>
      <c r="Z158" s="123">
        <v>5767</v>
      </c>
      <c r="AA158" s="123">
        <v>2785</v>
      </c>
      <c r="AB158" s="123">
        <v>1326</v>
      </c>
      <c r="AC158" s="123">
        <v>1134</v>
      </c>
      <c r="AD158" s="120">
        <v>433</v>
      </c>
      <c r="AE158" s="120">
        <v>43</v>
      </c>
      <c r="AF158" s="120">
        <v>11</v>
      </c>
      <c r="AG158" s="120">
        <v>4</v>
      </c>
      <c r="AH158" s="120">
        <v>6</v>
      </c>
      <c r="AI158" s="120">
        <f t="shared" si="27"/>
        <v>64</v>
      </c>
      <c r="AJ158" s="123">
        <f t="shared" si="28"/>
        <v>11509</v>
      </c>
      <c r="AK158" s="427">
        <f t="shared" si="33"/>
        <v>0.50108610652532803</v>
      </c>
      <c r="AL158" s="427">
        <f t="shared" si="33"/>
        <v>0.24198453384307933</v>
      </c>
      <c r="AM158" s="427">
        <f t="shared" si="33"/>
        <v>0.11521418020679468</v>
      </c>
      <c r="AN158" s="427">
        <f t="shared" si="32"/>
        <v>9.8531583977756534E-2</v>
      </c>
      <c r="AO158" s="427">
        <f t="shared" si="32"/>
        <v>3.7622730037362065E-2</v>
      </c>
      <c r="AP158" s="427">
        <f t="shared" si="32"/>
        <v>3.7362064471283345E-3</v>
      </c>
      <c r="AQ158" s="427">
        <f t="shared" si="32"/>
        <v>9.5577374228864368E-4</v>
      </c>
      <c r="AR158" s="427">
        <f t="shared" si="32"/>
        <v>3.4755408810496134E-4</v>
      </c>
      <c r="AS158" s="427">
        <f t="shared" si="32"/>
        <v>5.2133113215744199E-4</v>
      </c>
      <c r="AT158" s="427">
        <f t="shared" si="25"/>
        <v>2.9817368617219529E-3</v>
      </c>
    </row>
    <row r="159" spans="2:46">
      <c r="B159" s="120">
        <v>53</v>
      </c>
      <c r="C159" s="123">
        <v>15228</v>
      </c>
      <c r="D159" s="123">
        <v>3639</v>
      </c>
      <c r="E159" s="123">
        <v>1406</v>
      </c>
      <c r="F159" s="120">
        <v>899</v>
      </c>
      <c r="G159" s="120">
        <v>260</v>
      </c>
      <c r="H159" s="120">
        <v>23</v>
      </c>
      <c r="I159" s="120">
        <v>5</v>
      </c>
      <c r="J159" s="120">
        <v>5</v>
      </c>
      <c r="K159" s="120">
        <v>1</v>
      </c>
      <c r="L159" s="120">
        <f t="shared" si="26"/>
        <v>34</v>
      </c>
      <c r="M159" s="120">
        <f t="shared" si="21"/>
        <v>21466</v>
      </c>
      <c r="N159" s="427">
        <f t="shared" si="31"/>
        <v>0.70946701453596717</v>
      </c>
      <c r="O159" s="427">
        <f t="shared" si="31"/>
        <v>0.16953969437197167</v>
      </c>
      <c r="P159" s="427">
        <f t="shared" si="31"/>
        <v>6.5505031680954159E-2</v>
      </c>
      <c r="Q159" s="427">
        <f t="shared" si="31"/>
        <v>4.1884084979500559E-2</v>
      </c>
      <c r="R159" s="427">
        <f t="shared" si="31"/>
        <v>1.2113306000745434E-2</v>
      </c>
      <c r="S159" s="427">
        <f t="shared" si="31"/>
        <v>1.0715616846813268E-3</v>
      </c>
      <c r="T159" s="427">
        <f t="shared" si="31"/>
        <v>2.3294819232202757E-4</v>
      </c>
      <c r="U159" s="427">
        <f t="shared" si="31"/>
        <v>2.3294819232202757E-4</v>
      </c>
      <c r="V159" s="427">
        <f t="shared" si="31"/>
        <v>4.6589638464405515E-5</v>
      </c>
      <c r="W159" s="427">
        <f t="shared" si="23"/>
        <v>1.5839001211217739E-3</v>
      </c>
      <c r="Y159" s="120">
        <v>53</v>
      </c>
      <c r="Z159" s="123">
        <v>5743</v>
      </c>
      <c r="AA159" s="123">
        <v>2763</v>
      </c>
      <c r="AB159" s="123">
        <v>1380</v>
      </c>
      <c r="AC159" s="123">
        <v>1120</v>
      </c>
      <c r="AD159" s="120">
        <v>410</v>
      </c>
      <c r="AE159" s="120">
        <v>56</v>
      </c>
      <c r="AF159" s="120">
        <v>12</v>
      </c>
      <c r="AG159" s="120">
        <v>6</v>
      </c>
      <c r="AH159" s="120">
        <v>5</v>
      </c>
      <c r="AI159" s="120">
        <f t="shared" si="27"/>
        <v>79</v>
      </c>
      <c r="AJ159" s="123">
        <f t="shared" si="28"/>
        <v>11495</v>
      </c>
      <c r="AK159" s="427">
        <f t="shared" si="33"/>
        <v>0.499608525445846</v>
      </c>
      <c r="AL159" s="427">
        <f t="shared" si="33"/>
        <v>0.24036537625054372</v>
      </c>
      <c r="AM159" s="427">
        <f t="shared" si="33"/>
        <v>0.12005219660722052</v>
      </c>
      <c r="AN159" s="427">
        <f t="shared" si="32"/>
        <v>9.7433666811657244E-2</v>
      </c>
      <c r="AO159" s="427">
        <f t="shared" si="32"/>
        <v>3.5667681600695958E-2</v>
      </c>
      <c r="AP159" s="427">
        <f t="shared" si="32"/>
        <v>4.8716833405828622E-3</v>
      </c>
      <c r="AQ159" s="427">
        <f t="shared" si="32"/>
        <v>1.0439321444106133E-3</v>
      </c>
      <c r="AR159" s="427">
        <f t="shared" si="32"/>
        <v>5.2196607220530663E-4</v>
      </c>
      <c r="AS159" s="427">
        <f t="shared" si="32"/>
        <v>4.3497172683775554E-4</v>
      </c>
      <c r="AT159" s="427">
        <f t="shared" si="25"/>
        <v>3.680238516724122E-3</v>
      </c>
    </row>
    <row r="160" spans="2:46">
      <c r="B160" s="120">
        <v>54</v>
      </c>
      <c r="C160" s="123">
        <v>15273</v>
      </c>
      <c r="D160" s="123">
        <v>3527</v>
      </c>
      <c r="E160" s="123">
        <v>1402</v>
      </c>
      <c r="F160" s="120">
        <v>973</v>
      </c>
      <c r="G160" s="120">
        <v>260</v>
      </c>
      <c r="H160" s="120">
        <v>20</v>
      </c>
      <c r="I160" s="120">
        <v>3</v>
      </c>
      <c r="J160" s="120">
        <v>1</v>
      </c>
      <c r="K160" s="120">
        <v>2</v>
      </c>
      <c r="L160" s="120">
        <f t="shared" si="26"/>
        <v>26</v>
      </c>
      <c r="M160" s="120">
        <f t="shared" si="21"/>
        <v>21461</v>
      </c>
      <c r="N160" s="427">
        <f t="shared" si="31"/>
        <v>0.71156354826686541</v>
      </c>
      <c r="O160" s="427">
        <f t="shared" si="31"/>
        <v>0.16432165486395825</v>
      </c>
      <c r="P160" s="427">
        <f t="shared" si="31"/>
        <v>6.5318673127096535E-2</v>
      </c>
      <c r="Q160" s="427">
        <f t="shared" si="31"/>
        <v>4.5331718225866569E-2</v>
      </c>
      <c r="R160" s="427">
        <f t="shared" si="31"/>
        <v>1.2113306000745434E-2</v>
      </c>
      <c r="S160" s="427">
        <f t="shared" si="31"/>
        <v>9.3179276928811029E-4</v>
      </c>
      <c r="T160" s="427">
        <f t="shared" si="31"/>
        <v>1.3976891539321654E-4</v>
      </c>
      <c r="U160" s="427">
        <f t="shared" si="31"/>
        <v>4.6589638464405515E-5</v>
      </c>
      <c r="V160" s="427">
        <f t="shared" si="31"/>
        <v>9.3179276928811029E-5</v>
      </c>
      <c r="W160" s="427">
        <f t="shared" si="23"/>
        <v>1.2114999301057732E-3</v>
      </c>
      <c r="Y160" s="120">
        <v>54</v>
      </c>
      <c r="Z160" s="123">
        <v>5713</v>
      </c>
      <c r="AA160" s="123">
        <v>2741</v>
      </c>
      <c r="AB160" s="123">
        <v>1358</v>
      </c>
      <c r="AC160" s="123">
        <v>1179</v>
      </c>
      <c r="AD160" s="120">
        <v>436</v>
      </c>
      <c r="AE160" s="120">
        <v>54</v>
      </c>
      <c r="AF160" s="120">
        <v>12</v>
      </c>
      <c r="AG160" s="120">
        <v>3</v>
      </c>
      <c r="AH160" s="120">
        <v>5</v>
      </c>
      <c r="AI160" s="120">
        <f t="shared" si="27"/>
        <v>74</v>
      </c>
      <c r="AJ160" s="123">
        <f t="shared" si="28"/>
        <v>11501</v>
      </c>
      <c r="AK160" s="427">
        <f t="shared" si="33"/>
        <v>0.49673941396400312</v>
      </c>
      <c r="AL160" s="427">
        <f t="shared" si="33"/>
        <v>0.23832710199113122</v>
      </c>
      <c r="AM160" s="427">
        <f t="shared" si="33"/>
        <v>0.11807668898356664</v>
      </c>
      <c r="AN160" s="427">
        <f t="shared" si="32"/>
        <v>0.10251282497174159</v>
      </c>
      <c r="AO160" s="427">
        <f t="shared" si="32"/>
        <v>3.7909746978523604E-2</v>
      </c>
      <c r="AP160" s="427">
        <f t="shared" si="32"/>
        <v>4.6952438918354926E-3</v>
      </c>
      <c r="AQ160" s="427">
        <f t="shared" si="32"/>
        <v>1.0433875315189983E-3</v>
      </c>
      <c r="AR160" s="427">
        <f t="shared" si="32"/>
        <v>2.6084688287974958E-4</v>
      </c>
      <c r="AS160" s="427">
        <f t="shared" si="32"/>
        <v>4.3474480479958265E-4</v>
      </c>
      <c r="AT160" s="427">
        <f t="shared" si="25"/>
        <v>3.4481151856856625E-3</v>
      </c>
    </row>
    <row r="161" spans="2:46">
      <c r="B161" s="120">
        <v>55</v>
      </c>
      <c r="C161" s="123">
        <v>15223</v>
      </c>
      <c r="D161" s="123">
        <v>3609</v>
      </c>
      <c r="E161" s="123">
        <v>1404</v>
      </c>
      <c r="F161" s="120">
        <v>958</v>
      </c>
      <c r="G161" s="120">
        <v>238</v>
      </c>
      <c r="H161" s="120">
        <v>20</v>
      </c>
      <c r="I161" s="120">
        <v>8</v>
      </c>
      <c r="J161" s="120">
        <v>2</v>
      </c>
      <c r="K161" s="120">
        <v>3</v>
      </c>
      <c r="L161" s="120">
        <f t="shared" si="26"/>
        <v>33</v>
      </c>
      <c r="M161" s="120">
        <f t="shared" si="21"/>
        <v>21465</v>
      </c>
      <c r="N161" s="427">
        <f t="shared" si="31"/>
        <v>0.70923406634364516</v>
      </c>
      <c r="O161" s="427">
        <f t="shared" si="31"/>
        <v>0.16814200521803951</v>
      </c>
      <c r="P161" s="427">
        <f t="shared" si="31"/>
        <v>6.5411852404025347E-2</v>
      </c>
      <c r="Q161" s="427">
        <f t="shared" si="31"/>
        <v>4.4632873648900485E-2</v>
      </c>
      <c r="R161" s="427">
        <f t="shared" si="31"/>
        <v>1.1088333954528512E-2</v>
      </c>
      <c r="S161" s="427">
        <f t="shared" si="31"/>
        <v>9.3179276928811029E-4</v>
      </c>
      <c r="T161" s="427">
        <f t="shared" si="31"/>
        <v>3.7271710771524412E-4</v>
      </c>
      <c r="U161" s="427">
        <f t="shared" si="31"/>
        <v>9.3179276928811029E-5</v>
      </c>
      <c r="V161" s="427">
        <f t="shared" si="31"/>
        <v>1.3976891539321654E-4</v>
      </c>
      <c r="W161" s="427">
        <f t="shared" si="23"/>
        <v>1.5373864430468203E-3</v>
      </c>
      <c r="Y161" s="120">
        <v>55</v>
      </c>
      <c r="Z161" s="123">
        <v>5702</v>
      </c>
      <c r="AA161" s="123">
        <v>2721</v>
      </c>
      <c r="AB161" s="123">
        <v>1346</v>
      </c>
      <c r="AC161" s="123">
        <v>1205</v>
      </c>
      <c r="AD161" s="120">
        <v>446</v>
      </c>
      <c r="AE161" s="120">
        <v>56</v>
      </c>
      <c r="AF161" s="120">
        <v>14</v>
      </c>
      <c r="AG161" s="120">
        <v>6</v>
      </c>
      <c r="AH161" s="120">
        <v>4</v>
      </c>
      <c r="AI161" s="120">
        <f t="shared" si="27"/>
        <v>80</v>
      </c>
      <c r="AJ161" s="123">
        <f t="shared" si="28"/>
        <v>11500</v>
      </c>
      <c r="AK161" s="427">
        <f t="shared" si="33"/>
        <v>0.49582608695652175</v>
      </c>
      <c r="AL161" s="427">
        <f t="shared" si="33"/>
        <v>0.23660869565217391</v>
      </c>
      <c r="AM161" s="427">
        <f t="shared" si="33"/>
        <v>0.11704347826086957</v>
      </c>
      <c r="AN161" s="427">
        <f t="shared" si="32"/>
        <v>0.10478260869565217</v>
      </c>
      <c r="AO161" s="427">
        <f t="shared" si="32"/>
        <v>3.8782608695652171E-2</v>
      </c>
      <c r="AP161" s="427">
        <f t="shared" si="32"/>
        <v>4.8695652173913039E-3</v>
      </c>
      <c r="AQ161" s="427">
        <f t="shared" si="32"/>
        <v>1.217391304347826E-3</v>
      </c>
      <c r="AR161" s="427">
        <f t="shared" si="32"/>
        <v>5.2173913043478256E-4</v>
      </c>
      <c r="AS161" s="427">
        <f t="shared" si="32"/>
        <v>3.4782608695652176E-4</v>
      </c>
      <c r="AT161" s="427">
        <f t="shared" si="25"/>
        <v>3.7269974376892617E-3</v>
      </c>
    </row>
    <row r="162" spans="2:46">
      <c r="B162" s="120">
        <v>56</v>
      </c>
      <c r="C162" s="123">
        <v>15092</v>
      </c>
      <c r="D162" s="123">
        <v>3693</v>
      </c>
      <c r="E162" s="123">
        <v>1418</v>
      </c>
      <c r="F162" s="120">
        <v>937</v>
      </c>
      <c r="G162" s="120">
        <v>293</v>
      </c>
      <c r="H162" s="120">
        <v>25</v>
      </c>
      <c r="I162" s="120">
        <v>7</v>
      </c>
      <c r="J162" s="120">
        <v>0</v>
      </c>
      <c r="K162" s="120">
        <v>3</v>
      </c>
      <c r="L162" s="120">
        <f t="shared" si="26"/>
        <v>35</v>
      </c>
      <c r="M162" s="120">
        <f t="shared" si="21"/>
        <v>21468</v>
      </c>
      <c r="N162" s="427">
        <f t="shared" si="31"/>
        <v>0.70313082370480806</v>
      </c>
      <c r="O162" s="427">
        <f t="shared" si="31"/>
        <v>0.17205553484904956</v>
      </c>
      <c r="P162" s="427">
        <f t="shared" si="31"/>
        <v>6.6064107342527018E-2</v>
      </c>
      <c r="Q162" s="427">
        <f t="shared" si="31"/>
        <v>4.3654491241147966E-2</v>
      </c>
      <c r="R162" s="427">
        <f t="shared" si="31"/>
        <v>1.3650764070070816E-2</v>
      </c>
      <c r="S162" s="427">
        <f t="shared" si="31"/>
        <v>1.1647409616101379E-3</v>
      </c>
      <c r="T162" s="427">
        <f t="shared" si="31"/>
        <v>3.261274692508386E-4</v>
      </c>
      <c r="U162" s="427">
        <f t="shared" si="31"/>
        <v>0</v>
      </c>
      <c r="V162" s="427">
        <f t="shared" si="31"/>
        <v>1.3976891539321654E-4</v>
      </c>
      <c r="W162" s="427">
        <f t="shared" si="23"/>
        <v>1.6303335196571642E-3</v>
      </c>
      <c r="Y162" s="120">
        <v>56</v>
      </c>
      <c r="Z162" s="123">
        <v>5476</v>
      </c>
      <c r="AA162" s="123">
        <v>2764</v>
      </c>
      <c r="AB162" s="123">
        <v>1430</v>
      </c>
      <c r="AC162" s="123">
        <v>1231</v>
      </c>
      <c r="AD162" s="120">
        <v>520</v>
      </c>
      <c r="AE162" s="120">
        <v>54</v>
      </c>
      <c r="AF162" s="120">
        <v>13</v>
      </c>
      <c r="AG162" s="120">
        <v>5</v>
      </c>
      <c r="AH162" s="120">
        <v>6</v>
      </c>
      <c r="AI162" s="120">
        <f t="shared" si="27"/>
        <v>78</v>
      </c>
      <c r="AJ162" s="123">
        <f t="shared" si="28"/>
        <v>11499</v>
      </c>
      <c r="AK162" s="427">
        <f t="shared" si="33"/>
        <v>0.47621532307157144</v>
      </c>
      <c r="AL162" s="427">
        <f t="shared" si="33"/>
        <v>0.24036872771545351</v>
      </c>
      <c r="AM162" s="427">
        <f t="shared" si="33"/>
        <v>0.12435863988172885</v>
      </c>
      <c r="AN162" s="427">
        <f t="shared" si="32"/>
        <v>0.10705278719888686</v>
      </c>
      <c r="AO162" s="427">
        <f t="shared" si="32"/>
        <v>4.5221323593355942E-2</v>
      </c>
      <c r="AP162" s="427">
        <f t="shared" si="32"/>
        <v>4.6960605270023482E-3</v>
      </c>
      <c r="AQ162" s="427">
        <f t="shared" si="32"/>
        <v>1.1305330898338985E-3</v>
      </c>
      <c r="AR162" s="427">
        <f t="shared" si="32"/>
        <v>4.3482041916688408E-4</v>
      </c>
      <c r="AS162" s="427">
        <f t="shared" si="32"/>
        <v>5.2178450300026087E-4</v>
      </c>
      <c r="AT162" s="427">
        <f t="shared" si="25"/>
        <v>3.6333147009502517E-3</v>
      </c>
    </row>
    <row r="163" spans="2:46">
      <c r="B163" s="120">
        <v>57</v>
      </c>
      <c r="C163" s="123">
        <v>14932</v>
      </c>
      <c r="D163" s="123">
        <v>3636</v>
      </c>
      <c r="E163" s="123">
        <v>1572</v>
      </c>
      <c r="F163" s="120">
        <v>986</v>
      </c>
      <c r="G163" s="120">
        <v>294</v>
      </c>
      <c r="H163" s="120">
        <v>29</v>
      </c>
      <c r="I163" s="120">
        <v>4</v>
      </c>
      <c r="J163" s="120">
        <v>3</v>
      </c>
      <c r="K163" s="120">
        <v>5</v>
      </c>
      <c r="L163" s="120">
        <f t="shared" si="26"/>
        <v>41</v>
      </c>
      <c r="M163" s="120">
        <f t="shared" si="21"/>
        <v>21461</v>
      </c>
      <c r="N163" s="427">
        <f t="shared" si="31"/>
        <v>0.69567648155050321</v>
      </c>
      <c r="O163" s="427">
        <f t="shared" si="31"/>
        <v>0.16939992545657845</v>
      </c>
      <c r="P163" s="427">
        <f t="shared" si="31"/>
        <v>7.3238911666045473E-2</v>
      </c>
      <c r="Q163" s="427">
        <f t="shared" si="31"/>
        <v>4.593738352590384E-2</v>
      </c>
      <c r="R163" s="427">
        <f t="shared" si="31"/>
        <v>1.3697353708535222E-2</v>
      </c>
      <c r="S163" s="427">
        <f t="shared" si="31"/>
        <v>1.35109951546776E-3</v>
      </c>
      <c r="T163" s="427">
        <f t="shared" si="31"/>
        <v>1.8635855385762206E-4</v>
      </c>
      <c r="U163" s="427">
        <f t="shared" si="31"/>
        <v>1.3976891539321654E-4</v>
      </c>
      <c r="V163" s="427">
        <f t="shared" si="31"/>
        <v>2.3294819232202757E-4</v>
      </c>
      <c r="W163" s="427">
        <f t="shared" si="23"/>
        <v>1.9104421974744886E-3</v>
      </c>
      <c r="Y163" s="120">
        <v>57</v>
      </c>
      <c r="Z163" s="123">
        <v>5500</v>
      </c>
      <c r="AA163" s="123">
        <v>2720</v>
      </c>
      <c r="AB163" s="123">
        <v>1429</v>
      </c>
      <c r="AC163" s="123">
        <v>1281</v>
      </c>
      <c r="AD163" s="120">
        <v>477</v>
      </c>
      <c r="AE163" s="120">
        <v>66</v>
      </c>
      <c r="AF163" s="120">
        <v>20</v>
      </c>
      <c r="AG163" s="120">
        <v>3</v>
      </c>
      <c r="AH163" s="120">
        <v>5</v>
      </c>
      <c r="AI163" s="120">
        <f t="shared" si="27"/>
        <v>94</v>
      </c>
      <c r="AJ163" s="123">
        <f t="shared" si="28"/>
        <v>11501</v>
      </c>
      <c r="AK163" s="427">
        <f t="shared" si="33"/>
        <v>0.47821928527954088</v>
      </c>
      <c r="AL163" s="427">
        <f t="shared" si="33"/>
        <v>0.23650117381097296</v>
      </c>
      <c r="AM163" s="427">
        <f t="shared" si="33"/>
        <v>0.12425006521172072</v>
      </c>
      <c r="AN163" s="427">
        <f t="shared" si="32"/>
        <v>0.11138161898965307</v>
      </c>
      <c r="AO163" s="427">
        <f t="shared" si="32"/>
        <v>4.1474654377880185E-2</v>
      </c>
      <c r="AP163" s="427">
        <f t="shared" si="32"/>
        <v>5.7386314233544913E-3</v>
      </c>
      <c r="AQ163" s="427">
        <f t="shared" si="32"/>
        <v>1.7389792191983306E-3</v>
      </c>
      <c r="AR163" s="427">
        <f t="shared" si="32"/>
        <v>2.6084688287974958E-4</v>
      </c>
      <c r="AS163" s="427">
        <f t="shared" si="32"/>
        <v>4.3474480479958265E-4</v>
      </c>
      <c r="AT163" s="427">
        <f t="shared" si="25"/>
        <v>4.3800382088439492E-3</v>
      </c>
    </row>
    <row r="164" spans="2:46">
      <c r="B164" s="120">
        <v>58</v>
      </c>
      <c r="C164" s="123">
        <v>14849</v>
      </c>
      <c r="D164" s="123">
        <v>3729</v>
      </c>
      <c r="E164" s="123">
        <v>1497</v>
      </c>
      <c r="F164" s="123">
        <v>1046</v>
      </c>
      <c r="G164" s="120">
        <v>310</v>
      </c>
      <c r="H164" s="120">
        <v>25</v>
      </c>
      <c r="I164" s="120">
        <v>7</v>
      </c>
      <c r="J164" s="120">
        <v>1</v>
      </c>
      <c r="K164" s="120">
        <v>3</v>
      </c>
      <c r="L164" s="120">
        <f t="shared" si="26"/>
        <v>36</v>
      </c>
      <c r="M164" s="120">
        <f t="shared" si="21"/>
        <v>21467</v>
      </c>
      <c r="N164" s="427">
        <f t="shared" si="31"/>
        <v>0.69180954155795749</v>
      </c>
      <c r="O164" s="427">
        <f t="shared" si="31"/>
        <v>0.17373276183376818</v>
      </c>
      <c r="P164" s="427">
        <f t="shared" si="31"/>
        <v>6.9744688781215064E-2</v>
      </c>
      <c r="Q164" s="427">
        <f t="shared" si="31"/>
        <v>4.8732761833768172E-2</v>
      </c>
      <c r="R164" s="427">
        <f t="shared" si="31"/>
        <v>1.444278792396571E-2</v>
      </c>
      <c r="S164" s="427">
        <f t="shared" si="31"/>
        <v>1.1647409616101379E-3</v>
      </c>
      <c r="T164" s="427">
        <f t="shared" si="31"/>
        <v>3.261274692508386E-4</v>
      </c>
      <c r="U164" s="427">
        <f t="shared" si="31"/>
        <v>4.6589638464405515E-5</v>
      </c>
      <c r="V164" s="427">
        <f t="shared" si="31"/>
        <v>1.3976891539321654E-4</v>
      </c>
      <c r="W164" s="427">
        <f t="shared" si="23"/>
        <v>1.6769925932827131E-3</v>
      </c>
      <c r="Y164" s="120">
        <v>58</v>
      </c>
      <c r="Z164" s="123">
        <v>5492</v>
      </c>
      <c r="AA164" s="123">
        <v>2725</v>
      </c>
      <c r="AB164" s="123">
        <v>1437</v>
      </c>
      <c r="AC164" s="123">
        <v>1262</v>
      </c>
      <c r="AD164" s="120">
        <v>484</v>
      </c>
      <c r="AE164" s="120">
        <v>77</v>
      </c>
      <c r="AF164" s="120">
        <v>15</v>
      </c>
      <c r="AG164" s="120">
        <v>8</v>
      </c>
      <c r="AH164" s="120">
        <v>2</v>
      </c>
      <c r="AI164" s="120">
        <f t="shared" si="27"/>
        <v>102</v>
      </c>
      <c r="AJ164" s="123">
        <f t="shared" si="28"/>
        <v>11502</v>
      </c>
      <c r="AK164" s="427">
        <f t="shared" si="33"/>
        <v>0.47748217701269347</v>
      </c>
      <c r="AL164" s="427">
        <f t="shared" si="33"/>
        <v>0.23691531907494348</v>
      </c>
      <c r="AM164" s="427">
        <f t="shared" si="33"/>
        <v>0.12493479394887845</v>
      </c>
      <c r="AN164" s="427">
        <f t="shared" si="32"/>
        <v>0.10972004868718484</v>
      </c>
      <c r="AO164" s="427">
        <f t="shared" si="32"/>
        <v>4.2079638323769777E-2</v>
      </c>
      <c r="AP164" s="427">
        <f t="shared" si="32"/>
        <v>6.6944879151451921E-3</v>
      </c>
      <c r="AQ164" s="427">
        <f t="shared" si="32"/>
        <v>1.3041210224308817E-3</v>
      </c>
      <c r="AR164" s="427">
        <f t="shared" si="32"/>
        <v>6.9553121196313681E-4</v>
      </c>
      <c r="AS164" s="427">
        <f t="shared" si="32"/>
        <v>1.738828029907842E-4</v>
      </c>
      <c r="AT164" s="427">
        <f t="shared" si="25"/>
        <v>4.7514790143010199E-3</v>
      </c>
    </row>
    <row r="165" spans="2:46">
      <c r="B165" s="120">
        <v>59</v>
      </c>
      <c r="C165" s="123">
        <v>14646</v>
      </c>
      <c r="D165" s="123">
        <v>3929</v>
      </c>
      <c r="E165" s="123">
        <v>1545</v>
      </c>
      <c r="F165" s="123">
        <v>1010</v>
      </c>
      <c r="G165" s="120">
        <v>287</v>
      </c>
      <c r="H165" s="120">
        <v>34</v>
      </c>
      <c r="I165" s="120">
        <v>6</v>
      </c>
      <c r="J165" s="120">
        <v>1</v>
      </c>
      <c r="K165" s="120">
        <v>2</v>
      </c>
      <c r="L165" s="120">
        <f t="shared" si="26"/>
        <v>43</v>
      </c>
      <c r="M165" s="120">
        <f t="shared" si="21"/>
        <v>21460</v>
      </c>
      <c r="N165" s="427">
        <f t="shared" ref="N165:V193" si="34">C165/$M$107</f>
        <v>0.68235184494968315</v>
      </c>
      <c r="O165" s="427">
        <f t="shared" si="34"/>
        <v>0.18305068952664927</v>
      </c>
      <c r="P165" s="427">
        <f t="shared" si="34"/>
        <v>7.1980991427506524E-2</v>
      </c>
      <c r="Q165" s="427">
        <f t="shared" si="34"/>
        <v>4.705553484904957E-2</v>
      </c>
      <c r="R165" s="427">
        <f t="shared" si="34"/>
        <v>1.3371226239284384E-2</v>
      </c>
      <c r="S165" s="427">
        <f t="shared" si="34"/>
        <v>1.5840477077897876E-3</v>
      </c>
      <c r="T165" s="427">
        <f t="shared" si="34"/>
        <v>2.7953783078643309E-4</v>
      </c>
      <c r="U165" s="427">
        <f t="shared" si="34"/>
        <v>4.6589638464405515E-5</v>
      </c>
      <c r="V165" s="427">
        <f t="shared" si="34"/>
        <v>9.3179276928811029E-5</v>
      </c>
      <c r="W165" s="427">
        <f t="shared" si="23"/>
        <v>2.0037278657968312E-3</v>
      </c>
      <c r="Y165" s="120">
        <v>59</v>
      </c>
      <c r="Z165" s="123">
        <v>5444</v>
      </c>
      <c r="AA165" s="123">
        <v>2741</v>
      </c>
      <c r="AB165" s="123">
        <v>1440</v>
      </c>
      <c r="AC165" s="123">
        <v>1235</v>
      </c>
      <c r="AD165" s="120">
        <v>542</v>
      </c>
      <c r="AE165" s="120">
        <v>62</v>
      </c>
      <c r="AF165" s="120">
        <v>23</v>
      </c>
      <c r="AG165" s="120">
        <v>7</v>
      </c>
      <c r="AH165" s="120">
        <v>4</v>
      </c>
      <c r="AI165" s="120">
        <f t="shared" si="27"/>
        <v>96</v>
      </c>
      <c r="AJ165" s="123">
        <f t="shared" si="28"/>
        <v>11498</v>
      </c>
      <c r="AK165" s="427">
        <f t="shared" si="33"/>
        <v>0.47347364759088539</v>
      </c>
      <c r="AL165" s="427">
        <f t="shared" si="33"/>
        <v>0.23838928509305965</v>
      </c>
      <c r="AM165" s="427">
        <f t="shared" si="33"/>
        <v>0.12523917202991824</v>
      </c>
      <c r="AN165" s="427">
        <f t="shared" si="32"/>
        <v>0.1074099843451035</v>
      </c>
      <c r="AO165" s="427">
        <f t="shared" si="32"/>
        <v>4.7138632805705342E-2</v>
      </c>
      <c r="AP165" s="427">
        <f t="shared" si="32"/>
        <v>5.3922421290659248E-3</v>
      </c>
      <c r="AQ165" s="427">
        <f t="shared" si="32"/>
        <v>2.0003478865889719E-3</v>
      </c>
      <c r="AR165" s="427">
        <f t="shared" si="32"/>
        <v>6.0880153070099147E-4</v>
      </c>
      <c r="AS165" s="427">
        <f t="shared" si="32"/>
        <v>3.4788658897199514E-4</v>
      </c>
      <c r="AT165" s="427">
        <f t="shared" si="25"/>
        <v>4.4734389561975766E-3</v>
      </c>
    </row>
    <row r="166" spans="2:46">
      <c r="B166" s="120">
        <v>60</v>
      </c>
      <c r="C166" s="123">
        <v>14631</v>
      </c>
      <c r="D166" s="123">
        <v>3928</v>
      </c>
      <c r="E166" s="123">
        <v>1536</v>
      </c>
      <c r="F166" s="123">
        <v>1022</v>
      </c>
      <c r="G166" s="120">
        <v>308</v>
      </c>
      <c r="H166" s="120">
        <v>24</v>
      </c>
      <c r="I166" s="120">
        <v>11</v>
      </c>
      <c r="J166" s="120">
        <v>1</v>
      </c>
      <c r="K166" s="120">
        <v>2</v>
      </c>
      <c r="L166" s="120">
        <f t="shared" si="26"/>
        <v>38</v>
      </c>
      <c r="M166" s="120">
        <f t="shared" si="21"/>
        <v>21463</v>
      </c>
      <c r="N166" s="427">
        <f t="shared" si="34"/>
        <v>0.68165300037271714</v>
      </c>
      <c r="O166" s="427">
        <f t="shared" si="34"/>
        <v>0.18300409988818486</v>
      </c>
      <c r="P166" s="427">
        <f t="shared" si="34"/>
        <v>7.156168468132687E-2</v>
      </c>
      <c r="Q166" s="427">
        <f t="shared" si="34"/>
        <v>4.7614610510622435E-2</v>
      </c>
      <c r="R166" s="427">
        <f t="shared" si="34"/>
        <v>1.43496086470369E-2</v>
      </c>
      <c r="S166" s="427">
        <f t="shared" si="34"/>
        <v>1.1181513231457323E-3</v>
      </c>
      <c r="T166" s="427">
        <f t="shared" si="34"/>
        <v>5.1248602310846071E-4</v>
      </c>
      <c r="U166" s="427">
        <f t="shared" si="34"/>
        <v>4.6589638464405515E-5</v>
      </c>
      <c r="V166" s="427">
        <f t="shared" si="34"/>
        <v>9.3179276928811029E-5</v>
      </c>
      <c r="W166" s="427">
        <f t="shared" si="23"/>
        <v>1.7704887480780879E-3</v>
      </c>
      <c r="Y166" s="120">
        <v>60</v>
      </c>
      <c r="Z166" s="123">
        <v>5296</v>
      </c>
      <c r="AA166" s="123">
        <v>2774</v>
      </c>
      <c r="AB166" s="123">
        <v>1492</v>
      </c>
      <c r="AC166" s="123">
        <v>1343</v>
      </c>
      <c r="AD166" s="120">
        <v>511</v>
      </c>
      <c r="AE166" s="120">
        <v>63</v>
      </c>
      <c r="AF166" s="120">
        <v>10</v>
      </c>
      <c r="AG166" s="120">
        <v>7</v>
      </c>
      <c r="AH166" s="120">
        <v>3</v>
      </c>
      <c r="AI166" s="120">
        <f t="shared" si="27"/>
        <v>83</v>
      </c>
      <c r="AJ166" s="123">
        <f t="shared" si="28"/>
        <v>11499</v>
      </c>
      <c r="AK166" s="427">
        <f t="shared" si="33"/>
        <v>0.46056178798156361</v>
      </c>
      <c r="AL166" s="427">
        <f t="shared" si="33"/>
        <v>0.24123836855378727</v>
      </c>
      <c r="AM166" s="427">
        <f t="shared" si="33"/>
        <v>0.12975041307939822</v>
      </c>
      <c r="AN166" s="427">
        <f t="shared" si="32"/>
        <v>0.11679276458822506</v>
      </c>
      <c r="AO166" s="427">
        <f t="shared" si="32"/>
        <v>4.4438646838855553E-2</v>
      </c>
      <c r="AP166" s="427">
        <f t="shared" si="32"/>
        <v>5.4787372815027395E-3</v>
      </c>
      <c r="AQ166" s="427">
        <f t="shared" si="32"/>
        <v>8.6964083833376816E-4</v>
      </c>
      <c r="AR166" s="427">
        <f t="shared" si="32"/>
        <v>6.0874858683363767E-4</v>
      </c>
      <c r="AS166" s="427">
        <f t="shared" si="32"/>
        <v>2.6089225150013044E-4</v>
      </c>
      <c r="AT166" s="427">
        <f t="shared" si="25"/>
        <v>3.8671201602758234E-3</v>
      </c>
    </row>
    <row r="167" spans="2:46">
      <c r="B167" s="120">
        <v>61</v>
      </c>
      <c r="C167" s="123">
        <v>14857</v>
      </c>
      <c r="D167" s="123">
        <v>3776</v>
      </c>
      <c r="E167" s="123">
        <v>1521</v>
      </c>
      <c r="F167" s="120">
        <v>982</v>
      </c>
      <c r="G167" s="120">
        <v>294</v>
      </c>
      <c r="H167" s="120">
        <v>28</v>
      </c>
      <c r="I167" s="120">
        <v>7</v>
      </c>
      <c r="J167" s="120">
        <v>2</v>
      </c>
      <c r="K167" s="120">
        <v>1</v>
      </c>
      <c r="L167" s="120">
        <f t="shared" si="26"/>
        <v>38</v>
      </c>
      <c r="M167" s="120">
        <f t="shared" si="21"/>
        <v>21468</v>
      </c>
      <c r="N167" s="427">
        <f t="shared" si="34"/>
        <v>0.69218225866567273</v>
      </c>
      <c r="O167" s="427">
        <f t="shared" si="34"/>
        <v>0.17592247484159523</v>
      </c>
      <c r="P167" s="427">
        <f t="shared" si="34"/>
        <v>7.0862840104360794E-2</v>
      </c>
      <c r="Q167" s="427">
        <f t="shared" si="34"/>
        <v>4.5751024972046216E-2</v>
      </c>
      <c r="R167" s="427">
        <f t="shared" si="34"/>
        <v>1.3697353708535222E-2</v>
      </c>
      <c r="S167" s="427">
        <f t="shared" si="34"/>
        <v>1.3045098770033544E-3</v>
      </c>
      <c r="T167" s="427">
        <f t="shared" si="34"/>
        <v>3.261274692508386E-4</v>
      </c>
      <c r="U167" s="427">
        <f t="shared" si="34"/>
        <v>9.3179276928811029E-5</v>
      </c>
      <c r="V167" s="427">
        <f t="shared" si="34"/>
        <v>4.6589638464405515E-5</v>
      </c>
      <c r="W167" s="427">
        <f t="shared" si="23"/>
        <v>1.7700763927706354E-3</v>
      </c>
      <c r="Y167" s="120">
        <v>61</v>
      </c>
      <c r="Z167" s="123">
        <v>5349</v>
      </c>
      <c r="AA167" s="123">
        <v>2867</v>
      </c>
      <c r="AB167" s="123">
        <v>1476</v>
      </c>
      <c r="AC167" s="123">
        <v>1222</v>
      </c>
      <c r="AD167" s="120">
        <v>503</v>
      </c>
      <c r="AE167" s="120">
        <v>48</v>
      </c>
      <c r="AF167" s="120">
        <v>18</v>
      </c>
      <c r="AG167" s="120">
        <v>5</v>
      </c>
      <c r="AH167" s="120">
        <v>12</v>
      </c>
      <c r="AI167" s="120">
        <f t="shared" si="27"/>
        <v>83</v>
      </c>
      <c r="AJ167" s="123">
        <f t="shared" si="28"/>
        <v>11500</v>
      </c>
      <c r="AK167" s="427">
        <f t="shared" si="33"/>
        <v>0.46513043478260868</v>
      </c>
      <c r="AL167" s="427">
        <f t="shared" si="33"/>
        <v>0.24930434782608696</v>
      </c>
      <c r="AM167" s="427">
        <f t="shared" si="33"/>
        <v>0.12834782608695652</v>
      </c>
      <c r="AN167" s="427">
        <f t="shared" si="32"/>
        <v>0.10626086956521739</v>
      </c>
      <c r="AO167" s="427">
        <f t="shared" si="32"/>
        <v>4.3739130434782607E-2</v>
      </c>
      <c r="AP167" s="427">
        <f t="shared" si="32"/>
        <v>4.1739130434782605E-3</v>
      </c>
      <c r="AQ167" s="427">
        <f t="shared" si="32"/>
        <v>1.5652173913043479E-3</v>
      </c>
      <c r="AR167" s="427">
        <f t="shared" si="32"/>
        <v>4.3478260869565219E-4</v>
      </c>
      <c r="AS167" s="427">
        <f t="shared" si="32"/>
        <v>1.0434782608695651E-3</v>
      </c>
      <c r="AT167" s="427">
        <f t="shared" si="25"/>
        <v>3.8662194894727034E-3</v>
      </c>
    </row>
    <row r="168" spans="2:46">
      <c r="B168" s="120">
        <v>62</v>
      </c>
      <c r="C168" s="123">
        <v>14652</v>
      </c>
      <c r="D168" s="123">
        <v>3729</v>
      </c>
      <c r="E168" s="123">
        <v>1576</v>
      </c>
      <c r="F168" s="123">
        <v>1153</v>
      </c>
      <c r="G168" s="120">
        <v>314</v>
      </c>
      <c r="H168" s="120">
        <v>20</v>
      </c>
      <c r="I168" s="120">
        <v>10</v>
      </c>
      <c r="J168" s="120">
        <v>5</v>
      </c>
      <c r="K168" s="120">
        <v>1</v>
      </c>
      <c r="L168" s="120">
        <f t="shared" si="26"/>
        <v>36</v>
      </c>
      <c r="M168" s="120">
        <f t="shared" si="21"/>
        <v>21460</v>
      </c>
      <c r="N168" s="427">
        <f t="shared" si="34"/>
        <v>0.68263138278046964</v>
      </c>
      <c r="O168" s="427">
        <f t="shared" si="34"/>
        <v>0.17373276183376818</v>
      </c>
      <c r="P168" s="427">
        <f t="shared" si="34"/>
        <v>7.3425270219903097E-2</v>
      </c>
      <c r="Q168" s="427">
        <f t="shared" si="34"/>
        <v>5.3717853149459559E-2</v>
      </c>
      <c r="R168" s="427">
        <f t="shared" si="34"/>
        <v>1.4629146477823332E-2</v>
      </c>
      <c r="S168" s="427">
        <f t="shared" si="34"/>
        <v>9.3179276928811029E-4</v>
      </c>
      <c r="T168" s="427">
        <f t="shared" si="34"/>
        <v>4.6589638464405515E-4</v>
      </c>
      <c r="U168" s="427">
        <f t="shared" si="34"/>
        <v>2.3294819232202757E-4</v>
      </c>
      <c r="V168" s="427">
        <f t="shared" si="34"/>
        <v>4.6589638464405515E-5</v>
      </c>
      <c r="W168" s="427">
        <f t="shared" si="23"/>
        <v>1.6775396085740913E-3</v>
      </c>
      <c r="Y168" s="120">
        <v>62</v>
      </c>
      <c r="Z168" s="123">
        <v>5147</v>
      </c>
      <c r="AA168" s="123">
        <v>2821</v>
      </c>
      <c r="AB168" s="123">
        <v>1473</v>
      </c>
      <c r="AC168" s="123">
        <v>1438</v>
      </c>
      <c r="AD168" s="120">
        <v>527</v>
      </c>
      <c r="AE168" s="120">
        <v>62</v>
      </c>
      <c r="AF168" s="120">
        <v>24</v>
      </c>
      <c r="AG168" s="120">
        <v>4</v>
      </c>
      <c r="AH168" s="120">
        <v>5</v>
      </c>
      <c r="AI168" s="120">
        <f t="shared" si="27"/>
        <v>95</v>
      </c>
      <c r="AJ168" s="123">
        <f t="shared" si="28"/>
        <v>11501</v>
      </c>
      <c r="AK168" s="427">
        <f t="shared" si="33"/>
        <v>0.44752630206069038</v>
      </c>
      <c r="AL168" s="427">
        <f t="shared" si="33"/>
        <v>0.24528301886792453</v>
      </c>
      <c r="AM168" s="427">
        <f t="shared" si="33"/>
        <v>0.12807581949395705</v>
      </c>
      <c r="AN168" s="427">
        <f t="shared" si="32"/>
        <v>0.12503260586035997</v>
      </c>
      <c r="AO168" s="427">
        <f t="shared" si="32"/>
        <v>4.5822102425876012E-2</v>
      </c>
      <c r="AP168" s="427">
        <f t="shared" si="32"/>
        <v>5.3908355795148251E-3</v>
      </c>
      <c r="AQ168" s="427">
        <f t="shared" si="32"/>
        <v>2.0867750630379966E-3</v>
      </c>
      <c r="AR168" s="427">
        <f t="shared" si="32"/>
        <v>3.4779584383966614E-4</v>
      </c>
      <c r="AS168" s="427">
        <f t="shared" si="32"/>
        <v>4.3474480479958265E-4</v>
      </c>
      <c r="AT168" s="427">
        <f t="shared" si="25"/>
        <v>4.4268406337371856E-3</v>
      </c>
    </row>
    <row r="169" spans="2:46">
      <c r="B169" s="120">
        <v>63</v>
      </c>
      <c r="C169" s="123">
        <v>14298</v>
      </c>
      <c r="D169" s="123">
        <v>4001</v>
      </c>
      <c r="E169" s="123">
        <v>1583</v>
      </c>
      <c r="F169" s="123">
        <v>1209</v>
      </c>
      <c r="G169" s="120">
        <v>328</v>
      </c>
      <c r="H169" s="120">
        <v>29</v>
      </c>
      <c r="I169" s="120">
        <v>10</v>
      </c>
      <c r="J169" s="120">
        <v>5</v>
      </c>
      <c r="K169" s="120">
        <v>3</v>
      </c>
      <c r="L169" s="120">
        <f t="shared" si="26"/>
        <v>47</v>
      </c>
      <c r="M169" s="120">
        <f t="shared" si="21"/>
        <v>21466</v>
      </c>
      <c r="N169" s="427">
        <f t="shared" si="34"/>
        <v>0.66613865076407008</v>
      </c>
      <c r="O169" s="427">
        <f t="shared" si="34"/>
        <v>0.18640514349608647</v>
      </c>
      <c r="P169" s="427">
        <f t="shared" si="34"/>
        <v>7.3751397689153939E-2</v>
      </c>
      <c r="Q169" s="427">
        <f t="shared" si="34"/>
        <v>5.6326872903466267E-2</v>
      </c>
      <c r="R169" s="427">
        <f t="shared" si="34"/>
        <v>1.5281401416325009E-2</v>
      </c>
      <c r="S169" s="427">
        <f t="shared" si="34"/>
        <v>1.35109951546776E-3</v>
      </c>
      <c r="T169" s="427">
        <f t="shared" si="34"/>
        <v>4.6589638464405515E-4</v>
      </c>
      <c r="U169" s="427">
        <f t="shared" si="34"/>
        <v>2.3294819232202757E-4</v>
      </c>
      <c r="V169" s="427">
        <f t="shared" si="34"/>
        <v>1.3976891539321654E-4</v>
      </c>
      <c r="W169" s="427">
        <f t="shared" si="23"/>
        <v>2.1895089909624525E-3</v>
      </c>
      <c r="Y169" s="120">
        <v>63</v>
      </c>
      <c r="Z169" s="123">
        <v>5194</v>
      </c>
      <c r="AA169" s="123">
        <v>2845</v>
      </c>
      <c r="AB169" s="123">
        <v>1539</v>
      </c>
      <c r="AC169" s="123">
        <v>1318</v>
      </c>
      <c r="AD169" s="120">
        <v>485</v>
      </c>
      <c r="AE169" s="120">
        <v>85</v>
      </c>
      <c r="AF169" s="120">
        <v>17</v>
      </c>
      <c r="AG169" s="120">
        <v>9</v>
      </c>
      <c r="AH169" s="120">
        <v>8</v>
      </c>
      <c r="AI169" s="120">
        <f t="shared" si="27"/>
        <v>119</v>
      </c>
      <c r="AJ169" s="123">
        <f t="shared" si="28"/>
        <v>11500</v>
      </c>
      <c r="AK169" s="427">
        <f t="shared" si="33"/>
        <v>0.45165217391304346</v>
      </c>
      <c r="AL169" s="427">
        <f t="shared" si="33"/>
        <v>0.24739130434782608</v>
      </c>
      <c r="AM169" s="427">
        <f t="shared" si="33"/>
        <v>0.13382608695652173</v>
      </c>
      <c r="AN169" s="427">
        <f t="shared" si="32"/>
        <v>0.11460869565217391</v>
      </c>
      <c r="AO169" s="427">
        <f t="shared" si="32"/>
        <v>4.2173913043478263E-2</v>
      </c>
      <c r="AP169" s="427">
        <f t="shared" si="32"/>
        <v>7.391304347826087E-3</v>
      </c>
      <c r="AQ169" s="427">
        <f t="shared" si="32"/>
        <v>1.4782608695652175E-3</v>
      </c>
      <c r="AR169" s="427">
        <f t="shared" si="32"/>
        <v>7.8260869565217395E-4</v>
      </c>
      <c r="AS169" s="427">
        <f t="shared" si="32"/>
        <v>6.9565217391304353E-4</v>
      </c>
      <c r="AT169" s="427">
        <f t="shared" si="25"/>
        <v>5.543650423926209E-3</v>
      </c>
    </row>
    <row r="170" spans="2:46">
      <c r="B170" s="120">
        <v>64</v>
      </c>
      <c r="C170" s="123">
        <v>14207</v>
      </c>
      <c r="D170" s="123">
        <v>3954</v>
      </c>
      <c r="E170" s="123">
        <v>1676</v>
      </c>
      <c r="F170" s="123">
        <v>1218</v>
      </c>
      <c r="G170" s="120">
        <v>363</v>
      </c>
      <c r="H170" s="120">
        <v>28</v>
      </c>
      <c r="I170" s="120">
        <v>13</v>
      </c>
      <c r="J170" s="120">
        <v>2</v>
      </c>
      <c r="K170" s="120">
        <v>1</v>
      </c>
      <c r="L170" s="120">
        <f t="shared" si="26"/>
        <v>44</v>
      </c>
      <c r="M170" s="120">
        <f t="shared" si="21"/>
        <v>21462</v>
      </c>
      <c r="N170" s="427">
        <f t="shared" si="34"/>
        <v>0.66189899366380922</v>
      </c>
      <c r="O170" s="427">
        <f t="shared" si="34"/>
        <v>0.18421543048825942</v>
      </c>
      <c r="P170" s="427">
        <f t="shared" si="34"/>
        <v>7.8084234066343641E-2</v>
      </c>
      <c r="Q170" s="427">
        <f t="shared" si="34"/>
        <v>5.6746179649645921E-2</v>
      </c>
      <c r="R170" s="427">
        <f t="shared" si="34"/>
        <v>1.6912038762579202E-2</v>
      </c>
      <c r="S170" s="427">
        <f t="shared" si="34"/>
        <v>1.3045098770033544E-3</v>
      </c>
      <c r="T170" s="427">
        <f t="shared" si="34"/>
        <v>6.0566530003727174E-4</v>
      </c>
      <c r="U170" s="427">
        <f t="shared" si="34"/>
        <v>9.3179276928811029E-5</v>
      </c>
      <c r="V170" s="427">
        <f t="shared" si="34"/>
        <v>4.6589638464405515E-5</v>
      </c>
      <c r="W170" s="427">
        <f t="shared" si="23"/>
        <v>2.0501351225421676E-3</v>
      </c>
      <c r="Y170" s="120">
        <v>64</v>
      </c>
      <c r="Z170" s="123">
        <v>5271</v>
      </c>
      <c r="AA170" s="123">
        <v>2651</v>
      </c>
      <c r="AB170" s="123">
        <v>1496</v>
      </c>
      <c r="AC170" s="123">
        <v>1353</v>
      </c>
      <c r="AD170" s="120">
        <v>629</v>
      </c>
      <c r="AE170" s="120">
        <v>66</v>
      </c>
      <c r="AF170" s="120">
        <v>22</v>
      </c>
      <c r="AG170" s="120">
        <v>5</v>
      </c>
      <c r="AH170" s="120">
        <v>8</v>
      </c>
      <c r="AI170" s="120">
        <f t="shared" si="27"/>
        <v>101</v>
      </c>
      <c r="AJ170" s="123">
        <f t="shared" si="28"/>
        <v>11501</v>
      </c>
      <c r="AK170" s="427">
        <f t="shared" si="33"/>
        <v>0.45830797321972</v>
      </c>
      <c r="AL170" s="427">
        <f t="shared" si="33"/>
        <v>0.23050169550473873</v>
      </c>
      <c r="AM170" s="427">
        <f t="shared" si="33"/>
        <v>0.13007564559603513</v>
      </c>
      <c r="AN170" s="427">
        <f t="shared" si="32"/>
        <v>0.11764194417876707</v>
      </c>
      <c r="AO170" s="427">
        <f t="shared" si="32"/>
        <v>5.4690896443787496E-2</v>
      </c>
      <c r="AP170" s="427">
        <f t="shared" si="32"/>
        <v>5.7386314233544913E-3</v>
      </c>
      <c r="AQ170" s="427">
        <f t="shared" si="32"/>
        <v>1.9128771411181637E-3</v>
      </c>
      <c r="AR170" s="427">
        <f t="shared" si="32"/>
        <v>4.3474480479958265E-4</v>
      </c>
      <c r="AS170" s="427">
        <f t="shared" si="32"/>
        <v>6.9559168767933228E-4</v>
      </c>
      <c r="AT170" s="427">
        <f t="shared" si="25"/>
        <v>4.7059919858354303E-3</v>
      </c>
    </row>
    <row r="171" spans="2:46">
      <c r="B171" s="120">
        <v>65</v>
      </c>
      <c r="C171" s="123">
        <v>14288</v>
      </c>
      <c r="D171" s="123">
        <v>3792</v>
      </c>
      <c r="E171" s="123">
        <v>1729</v>
      </c>
      <c r="F171" s="123">
        <v>1241</v>
      </c>
      <c r="G171" s="120">
        <v>377</v>
      </c>
      <c r="H171" s="120">
        <v>29</v>
      </c>
      <c r="I171" s="120">
        <v>2</v>
      </c>
      <c r="J171" s="120">
        <v>6</v>
      </c>
      <c r="K171" s="120">
        <v>1</v>
      </c>
      <c r="L171" s="120">
        <f t="shared" si="26"/>
        <v>38</v>
      </c>
      <c r="M171" s="120">
        <f t="shared" ref="M171:M206" si="35">SUM(C171:K171)</f>
        <v>21465</v>
      </c>
      <c r="N171" s="427">
        <f t="shared" si="34"/>
        <v>0.66567275437942597</v>
      </c>
      <c r="O171" s="427">
        <f t="shared" si="34"/>
        <v>0.17666790905702573</v>
      </c>
      <c r="P171" s="427">
        <f t="shared" si="34"/>
        <v>8.0553484904957132E-2</v>
      </c>
      <c r="Q171" s="427">
        <f t="shared" si="34"/>
        <v>5.7817741334327245E-2</v>
      </c>
      <c r="R171" s="427">
        <f t="shared" si="34"/>
        <v>1.7564293701080879E-2</v>
      </c>
      <c r="S171" s="427">
        <f t="shared" si="34"/>
        <v>1.35109951546776E-3</v>
      </c>
      <c r="T171" s="427">
        <f t="shared" si="34"/>
        <v>9.3179276928811029E-5</v>
      </c>
      <c r="U171" s="427">
        <f t="shared" si="34"/>
        <v>2.7953783078643309E-4</v>
      </c>
      <c r="V171" s="427">
        <f t="shared" si="34"/>
        <v>4.6589638464405515E-5</v>
      </c>
      <c r="W171" s="427">
        <f t="shared" ref="W171:W206" si="36">L171/$M171</f>
        <v>1.7703237829023992E-3</v>
      </c>
      <c r="Y171" s="120">
        <v>65</v>
      </c>
      <c r="Z171" s="123">
        <v>5225</v>
      </c>
      <c r="AA171" s="123">
        <v>2712</v>
      </c>
      <c r="AB171" s="123">
        <v>1471</v>
      </c>
      <c r="AC171" s="123">
        <v>1376</v>
      </c>
      <c r="AD171" s="120">
        <v>592</v>
      </c>
      <c r="AE171" s="120">
        <v>83</v>
      </c>
      <c r="AF171" s="120">
        <v>23</v>
      </c>
      <c r="AG171" s="120">
        <v>8</v>
      </c>
      <c r="AH171" s="120">
        <v>9</v>
      </c>
      <c r="AI171" s="120">
        <f t="shared" si="27"/>
        <v>123</v>
      </c>
      <c r="AJ171" s="123">
        <f t="shared" si="28"/>
        <v>11499</v>
      </c>
      <c r="AK171" s="427">
        <f t="shared" si="33"/>
        <v>0.45438733802939385</v>
      </c>
      <c r="AL171" s="427">
        <f t="shared" si="33"/>
        <v>0.23584659535611793</v>
      </c>
      <c r="AM171" s="427">
        <f t="shared" si="33"/>
        <v>0.1279241673188973</v>
      </c>
      <c r="AN171" s="427">
        <f t="shared" si="32"/>
        <v>0.1196625793547265</v>
      </c>
      <c r="AO171" s="427">
        <f t="shared" si="32"/>
        <v>5.1482737629359072E-2</v>
      </c>
      <c r="AP171" s="427">
        <f t="shared" si="32"/>
        <v>7.2180189581702754E-3</v>
      </c>
      <c r="AQ171" s="427">
        <f t="shared" si="32"/>
        <v>2.0001739281676669E-3</v>
      </c>
      <c r="AR171" s="427">
        <f t="shared" si="32"/>
        <v>6.9571267066701457E-4</v>
      </c>
      <c r="AS171" s="427">
        <f t="shared" si="32"/>
        <v>7.8267675450039136E-4</v>
      </c>
      <c r="AT171" s="427">
        <f t="shared" ref="AT171:AT206" si="37">AI171/$M171</f>
        <v>5.7302585604472401E-3</v>
      </c>
    </row>
    <row r="172" spans="2:46">
      <c r="B172" s="120">
        <v>66</v>
      </c>
      <c r="C172" s="123">
        <v>14094</v>
      </c>
      <c r="D172" s="123">
        <v>4032</v>
      </c>
      <c r="E172" s="123">
        <v>1663</v>
      </c>
      <c r="F172" s="123">
        <v>1268</v>
      </c>
      <c r="G172" s="120">
        <v>361</v>
      </c>
      <c r="H172" s="120">
        <v>33</v>
      </c>
      <c r="I172" s="120">
        <v>7</v>
      </c>
      <c r="J172" s="120">
        <v>5</v>
      </c>
      <c r="K172" s="120">
        <v>1</v>
      </c>
      <c r="L172" s="120">
        <f t="shared" ref="L172:L206" si="38">+SUM(H172:K172)</f>
        <v>46</v>
      </c>
      <c r="M172" s="120">
        <f t="shared" si="35"/>
        <v>21464</v>
      </c>
      <c r="N172" s="427">
        <f t="shared" si="34"/>
        <v>0.65663436451733137</v>
      </c>
      <c r="O172" s="427">
        <f t="shared" si="34"/>
        <v>0.18784942228848303</v>
      </c>
      <c r="P172" s="427">
        <f t="shared" si="34"/>
        <v>7.7478568766306377E-2</v>
      </c>
      <c r="Q172" s="427">
        <f t="shared" si="34"/>
        <v>5.9075661572866194E-2</v>
      </c>
      <c r="R172" s="427">
        <f t="shared" si="34"/>
        <v>1.681885948565039E-2</v>
      </c>
      <c r="S172" s="427">
        <f t="shared" si="34"/>
        <v>1.537458069325382E-3</v>
      </c>
      <c r="T172" s="427">
        <f t="shared" si="34"/>
        <v>3.261274692508386E-4</v>
      </c>
      <c r="U172" s="427">
        <f t="shared" si="34"/>
        <v>2.3294819232202757E-4</v>
      </c>
      <c r="V172" s="427">
        <f t="shared" si="34"/>
        <v>4.6589638464405515E-5</v>
      </c>
      <c r="W172" s="427">
        <f t="shared" si="36"/>
        <v>2.1431233693626536E-3</v>
      </c>
      <c r="Y172" s="120">
        <v>66</v>
      </c>
      <c r="Z172" s="123">
        <v>5036</v>
      </c>
      <c r="AA172" s="123">
        <v>2755</v>
      </c>
      <c r="AB172" s="123">
        <v>1546</v>
      </c>
      <c r="AC172" s="123">
        <v>1451</v>
      </c>
      <c r="AD172" s="120">
        <v>606</v>
      </c>
      <c r="AE172" s="120">
        <v>66</v>
      </c>
      <c r="AF172" s="120">
        <v>18</v>
      </c>
      <c r="AG172" s="120">
        <v>12</v>
      </c>
      <c r="AH172" s="120">
        <v>12</v>
      </c>
      <c r="AI172" s="120">
        <f t="shared" ref="AI172:AI206" si="39">+SUM(AE172:AH172)</f>
        <v>108</v>
      </c>
      <c r="AJ172" s="123">
        <f t="shared" ref="AJ172:AJ206" si="40">SUM(Z172:AH172)</f>
        <v>11502</v>
      </c>
      <c r="AK172" s="427">
        <f t="shared" si="33"/>
        <v>0.43783689793079467</v>
      </c>
      <c r="AL172" s="427">
        <f t="shared" si="33"/>
        <v>0.23952356111980525</v>
      </c>
      <c r="AM172" s="427">
        <f t="shared" si="33"/>
        <v>0.13441140671187621</v>
      </c>
      <c r="AN172" s="427">
        <f t="shared" si="32"/>
        <v>0.12615197356981395</v>
      </c>
      <c r="AO172" s="427">
        <f t="shared" si="32"/>
        <v>5.2686489306207618E-2</v>
      </c>
      <c r="AP172" s="427">
        <f t="shared" si="32"/>
        <v>5.7381324986958788E-3</v>
      </c>
      <c r="AQ172" s="427">
        <f t="shared" si="32"/>
        <v>1.5649452269170579E-3</v>
      </c>
      <c r="AR172" s="427">
        <f t="shared" si="32"/>
        <v>1.0432968179447052E-3</v>
      </c>
      <c r="AS172" s="427">
        <f t="shared" si="32"/>
        <v>1.0432968179447052E-3</v>
      </c>
      <c r="AT172" s="427">
        <f t="shared" si="37"/>
        <v>5.0316809541557954E-3</v>
      </c>
    </row>
    <row r="173" spans="2:46">
      <c r="B173" s="120">
        <v>67</v>
      </c>
      <c r="C173" s="123">
        <v>13852</v>
      </c>
      <c r="D173" s="123">
        <v>4111</v>
      </c>
      <c r="E173" s="123">
        <v>1721</v>
      </c>
      <c r="F173" s="123">
        <v>1332</v>
      </c>
      <c r="G173" s="120">
        <v>396</v>
      </c>
      <c r="H173" s="120">
        <v>38</v>
      </c>
      <c r="I173" s="120">
        <v>7</v>
      </c>
      <c r="J173" s="120">
        <v>5</v>
      </c>
      <c r="K173" s="120">
        <v>2</v>
      </c>
      <c r="L173" s="120">
        <f t="shared" si="38"/>
        <v>52</v>
      </c>
      <c r="M173" s="120">
        <f t="shared" si="35"/>
        <v>21464</v>
      </c>
      <c r="N173" s="427">
        <f t="shared" si="34"/>
        <v>0.64535967200894517</v>
      </c>
      <c r="O173" s="427">
        <f t="shared" si="34"/>
        <v>0.19153000372717108</v>
      </c>
      <c r="P173" s="427">
        <f t="shared" si="34"/>
        <v>8.0180767797241898E-2</v>
      </c>
      <c r="Q173" s="427">
        <f t="shared" si="34"/>
        <v>6.205739843458815E-2</v>
      </c>
      <c r="R173" s="427">
        <f t="shared" si="34"/>
        <v>1.8449496831904586E-2</v>
      </c>
      <c r="S173" s="427">
        <f t="shared" si="34"/>
        <v>1.7704062616474097E-3</v>
      </c>
      <c r="T173" s="427">
        <f t="shared" si="34"/>
        <v>3.261274692508386E-4</v>
      </c>
      <c r="U173" s="427">
        <f t="shared" si="34"/>
        <v>2.3294819232202757E-4</v>
      </c>
      <c r="V173" s="427">
        <f t="shared" si="34"/>
        <v>9.3179276928811029E-5</v>
      </c>
      <c r="W173" s="427">
        <f t="shared" si="36"/>
        <v>2.422661200149087E-3</v>
      </c>
      <c r="Y173" s="120">
        <v>67</v>
      </c>
      <c r="Z173" s="123">
        <v>5027</v>
      </c>
      <c r="AA173" s="123">
        <v>2849</v>
      </c>
      <c r="AB173" s="123">
        <v>1552</v>
      </c>
      <c r="AC173" s="123">
        <v>1424</v>
      </c>
      <c r="AD173" s="120">
        <v>549</v>
      </c>
      <c r="AE173" s="120">
        <v>73</v>
      </c>
      <c r="AF173" s="120">
        <v>14</v>
      </c>
      <c r="AG173" s="120">
        <v>8</v>
      </c>
      <c r="AH173" s="120">
        <v>3</v>
      </c>
      <c r="AI173" s="120">
        <f t="shared" si="39"/>
        <v>98</v>
      </c>
      <c r="AJ173" s="123">
        <f t="shared" si="40"/>
        <v>11499</v>
      </c>
      <c r="AK173" s="427">
        <f t="shared" si="33"/>
        <v>0.43716844943038524</v>
      </c>
      <c r="AL173" s="427">
        <f t="shared" si="33"/>
        <v>0.24776067484129055</v>
      </c>
      <c r="AM173" s="427">
        <f t="shared" si="33"/>
        <v>0.13496825810940083</v>
      </c>
      <c r="AN173" s="427">
        <f t="shared" si="32"/>
        <v>0.12383685537872859</v>
      </c>
      <c r="AO173" s="427">
        <f t="shared" si="32"/>
        <v>4.7743282024523874E-2</v>
      </c>
      <c r="AP173" s="427">
        <f t="shared" si="32"/>
        <v>6.3483781198365079E-3</v>
      </c>
      <c r="AQ173" s="427">
        <f t="shared" si="32"/>
        <v>1.2174971736672753E-3</v>
      </c>
      <c r="AR173" s="427">
        <f t="shared" si="32"/>
        <v>6.9571267066701457E-4</v>
      </c>
      <c r="AS173" s="427">
        <f t="shared" si="32"/>
        <v>2.6089225150013044E-4</v>
      </c>
      <c r="AT173" s="427">
        <f t="shared" si="37"/>
        <v>4.5657845695117405E-3</v>
      </c>
    </row>
    <row r="174" spans="2:46">
      <c r="B174" s="120">
        <v>68</v>
      </c>
      <c r="C174" s="123">
        <v>13817</v>
      </c>
      <c r="D174" s="123">
        <v>4080</v>
      </c>
      <c r="E174" s="123">
        <v>1812</v>
      </c>
      <c r="F174" s="123">
        <v>1318</v>
      </c>
      <c r="G174" s="120">
        <v>397</v>
      </c>
      <c r="H174" s="120">
        <v>35</v>
      </c>
      <c r="I174" s="120">
        <v>3</v>
      </c>
      <c r="J174" s="120">
        <v>2</v>
      </c>
      <c r="K174" s="120">
        <v>1</v>
      </c>
      <c r="L174" s="120">
        <f t="shared" si="38"/>
        <v>41</v>
      </c>
      <c r="M174" s="120">
        <f t="shared" si="35"/>
        <v>21465</v>
      </c>
      <c r="N174" s="427">
        <f t="shared" si="34"/>
        <v>0.64372903466269105</v>
      </c>
      <c r="O174" s="427">
        <f t="shared" si="34"/>
        <v>0.19008572493477452</v>
      </c>
      <c r="P174" s="427">
        <f t="shared" si="34"/>
        <v>8.4420424897502802E-2</v>
      </c>
      <c r="Q174" s="427">
        <f t="shared" si="34"/>
        <v>6.1405143496086473E-2</v>
      </c>
      <c r="R174" s="427">
        <f t="shared" si="34"/>
        <v>1.8496086470368989E-2</v>
      </c>
      <c r="S174" s="427">
        <f t="shared" si="34"/>
        <v>1.6306373462541932E-3</v>
      </c>
      <c r="T174" s="427">
        <f t="shared" si="34"/>
        <v>1.3976891539321654E-4</v>
      </c>
      <c r="U174" s="427">
        <f t="shared" si="34"/>
        <v>9.3179276928811029E-5</v>
      </c>
      <c r="V174" s="427">
        <f t="shared" si="34"/>
        <v>4.6589638464405515E-5</v>
      </c>
      <c r="W174" s="427">
        <f t="shared" si="36"/>
        <v>1.9100861868157465E-3</v>
      </c>
      <c r="Y174" s="120">
        <v>68</v>
      </c>
      <c r="Z174" s="123">
        <v>4987</v>
      </c>
      <c r="AA174" s="123">
        <v>2766</v>
      </c>
      <c r="AB174" s="123">
        <v>1542</v>
      </c>
      <c r="AC174" s="123">
        <v>1492</v>
      </c>
      <c r="AD174" s="120">
        <v>587</v>
      </c>
      <c r="AE174" s="120">
        <v>82</v>
      </c>
      <c r="AF174" s="120">
        <v>26</v>
      </c>
      <c r="AG174" s="120">
        <v>7</v>
      </c>
      <c r="AH174" s="120">
        <v>12</v>
      </c>
      <c r="AI174" s="120">
        <f t="shared" si="39"/>
        <v>127</v>
      </c>
      <c r="AJ174" s="123">
        <f t="shared" si="40"/>
        <v>11501</v>
      </c>
      <c r="AK174" s="427">
        <f t="shared" si="33"/>
        <v>0.43361446830710371</v>
      </c>
      <c r="AL174" s="427">
        <f t="shared" si="33"/>
        <v>0.24050082601512912</v>
      </c>
      <c r="AM174" s="427">
        <f t="shared" si="33"/>
        <v>0.13407529780019128</v>
      </c>
      <c r="AN174" s="427">
        <f t="shared" si="32"/>
        <v>0.12972784975219545</v>
      </c>
      <c r="AO174" s="427">
        <f t="shared" si="32"/>
        <v>5.1039040083471002E-2</v>
      </c>
      <c r="AP174" s="427">
        <f t="shared" si="32"/>
        <v>7.1298147987131555E-3</v>
      </c>
      <c r="AQ174" s="427">
        <f t="shared" si="32"/>
        <v>2.2606729849578297E-3</v>
      </c>
      <c r="AR174" s="427">
        <f t="shared" si="32"/>
        <v>6.0864272671941571E-4</v>
      </c>
      <c r="AS174" s="427">
        <f t="shared" si="32"/>
        <v>1.0433875315189983E-3</v>
      </c>
      <c r="AT174" s="427">
        <f t="shared" si="37"/>
        <v>5.9166084323317028E-3</v>
      </c>
    </row>
    <row r="175" spans="2:46">
      <c r="B175" s="120">
        <v>69</v>
      </c>
      <c r="C175" s="123">
        <v>13833</v>
      </c>
      <c r="D175" s="123">
        <v>3891</v>
      </c>
      <c r="E175" s="123">
        <v>1912</v>
      </c>
      <c r="F175" s="123">
        <v>1360</v>
      </c>
      <c r="G175" s="120">
        <v>412</v>
      </c>
      <c r="H175" s="120">
        <v>41</v>
      </c>
      <c r="I175" s="120">
        <v>5</v>
      </c>
      <c r="J175" s="120">
        <v>4</v>
      </c>
      <c r="K175" s="120">
        <v>4</v>
      </c>
      <c r="L175" s="120">
        <f t="shared" si="38"/>
        <v>54</v>
      </c>
      <c r="M175" s="120">
        <f t="shared" si="35"/>
        <v>21462</v>
      </c>
      <c r="N175" s="427">
        <f t="shared" si="34"/>
        <v>0.64447446887812154</v>
      </c>
      <c r="O175" s="427">
        <f t="shared" si="34"/>
        <v>0.18128028326500187</v>
      </c>
      <c r="P175" s="427">
        <f t="shared" si="34"/>
        <v>8.9079388743943347E-2</v>
      </c>
      <c r="Q175" s="427">
        <f t="shared" si="34"/>
        <v>6.3361908311591497E-2</v>
      </c>
      <c r="R175" s="427">
        <f t="shared" si="34"/>
        <v>1.9194931047335072E-2</v>
      </c>
      <c r="S175" s="427">
        <f t="shared" si="34"/>
        <v>1.9101751770406262E-3</v>
      </c>
      <c r="T175" s="427">
        <f t="shared" si="34"/>
        <v>2.3294819232202757E-4</v>
      </c>
      <c r="U175" s="427">
        <f t="shared" si="34"/>
        <v>1.8635855385762206E-4</v>
      </c>
      <c r="V175" s="427">
        <f t="shared" si="34"/>
        <v>1.8635855385762206E-4</v>
      </c>
      <c r="W175" s="427">
        <f t="shared" si="36"/>
        <v>2.516074923119933E-3</v>
      </c>
      <c r="Y175" s="120">
        <v>69</v>
      </c>
      <c r="Z175" s="123">
        <v>4863</v>
      </c>
      <c r="AA175" s="123">
        <v>2795</v>
      </c>
      <c r="AB175" s="123">
        <v>1570</v>
      </c>
      <c r="AC175" s="123">
        <v>1452</v>
      </c>
      <c r="AD175" s="120">
        <v>665</v>
      </c>
      <c r="AE175" s="120">
        <v>108</v>
      </c>
      <c r="AF175" s="120">
        <v>24</v>
      </c>
      <c r="AG175" s="120">
        <v>17</v>
      </c>
      <c r="AH175" s="120">
        <v>6</v>
      </c>
      <c r="AI175" s="120">
        <f t="shared" si="39"/>
        <v>155</v>
      </c>
      <c r="AJ175" s="123">
        <f t="shared" si="40"/>
        <v>11500</v>
      </c>
      <c r="AK175" s="427">
        <f t="shared" si="33"/>
        <v>0.42286956521739133</v>
      </c>
      <c r="AL175" s="427">
        <f t="shared" si="33"/>
        <v>0.24304347826086956</v>
      </c>
      <c r="AM175" s="427">
        <f t="shared" si="33"/>
        <v>0.13652173913043478</v>
      </c>
      <c r="AN175" s="427">
        <f t="shared" si="32"/>
        <v>0.1262608695652174</v>
      </c>
      <c r="AO175" s="427">
        <f t="shared" si="32"/>
        <v>5.7826086956521743E-2</v>
      </c>
      <c r="AP175" s="427">
        <f t="shared" si="32"/>
        <v>9.391304347826087E-3</v>
      </c>
      <c r="AQ175" s="427">
        <f t="shared" si="32"/>
        <v>2.0869565217391303E-3</v>
      </c>
      <c r="AR175" s="427">
        <f t="shared" si="32"/>
        <v>1.4782608695652175E-3</v>
      </c>
      <c r="AS175" s="427">
        <f t="shared" si="32"/>
        <v>5.2173913043478256E-4</v>
      </c>
      <c r="AT175" s="427">
        <f t="shared" si="37"/>
        <v>7.2220669089553633E-3</v>
      </c>
    </row>
    <row r="176" spans="2:46">
      <c r="B176" s="120">
        <v>70</v>
      </c>
      <c r="C176" s="123">
        <v>13380</v>
      </c>
      <c r="D176" s="123">
        <v>4226</v>
      </c>
      <c r="E176" s="123">
        <v>1908</v>
      </c>
      <c r="F176" s="123">
        <v>1449</v>
      </c>
      <c r="G176" s="120">
        <v>451</v>
      </c>
      <c r="H176" s="120">
        <v>31</v>
      </c>
      <c r="I176" s="120">
        <v>11</v>
      </c>
      <c r="J176" s="120">
        <v>7</v>
      </c>
      <c r="K176" s="120">
        <v>3</v>
      </c>
      <c r="L176" s="120">
        <f t="shared" si="38"/>
        <v>52</v>
      </c>
      <c r="M176" s="120">
        <f t="shared" si="35"/>
        <v>21466</v>
      </c>
      <c r="N176" s="427">
        <f t="shared" si="34"/>
        <v>0.62336936265374576</v>
      </c>
      <c r="O176" s="427">
        <f t="shared" si="34"/>
        <v>0.19688781215057771</v>
      </c>
      <c r="P176" s="427">
        <f t="shared" si="34"/>
        <v>8.8893030190085723E-2</v>
      </c>
      <c r="Q176" s="427">
        <f t="shared" si="34"/>
        <v>6.750838613492359E-2</v>
      </c>
      <c r="R176" s="427">
        <f t="shared" si="34"/>
        <v>2.1011926947446889E-2</v>
      </c>
      <c r="S176" s="427">
        <f t="shared" si="34"/>
        <v>1.4442787923965709E-3</v>
      </c>
      <c r="T176" s="427">
        <f t="shared" si="34"/>
        <v>5.1248602310846071E-4</v>
      </c>
      <c r="U176" s="427">
        <f t="shared" si="34"/>
        <v>3.261274692508386E-4</v>
      </c>
      <c r="V176" s="427">
        <f t="shared" si="34"/>
        <v>1.3976891539321654E-4</v>
      </c>
      <c r="W176" s="427">
        <f t="shared" si="36"/>
        <v>2.4224354793627133E-3</v>
      </c>
      <c r="Y176" s="120">
        <v>70</v>
      </c>
      <c r="Z176" s="123">
        <v>4725</v>
      </c>
      <c r="AA176" s="123">
        <v>2812</v>
      </c>
      <c r="AB176" s="123">
        <v>1691</v>
      </c>
      <c r="AC176" s="123">
        <v>1441</v>
      </c>
      <c r="AD176" s="120">
        <v>700</v>
      </c>
      <c r="AE176" s="120">
        <v>98</v>
      </c>
      <c r="AF176" s="120">
        <v>23</v>
      </c>
      <c r="AG176" s="120">
        <v>4</v>
      </c>
      <c r="AH176" s="120">
        <v>7</v>
      </c>
      <c r="AI176" s="120">
        <f t="shared" si="39"/>
        <v>132</v>
      </c>
      <c r="AJ176" s="123">
        <f t="shared" si="40"/>
        <v>11501</v>
      </c>
      <c r="AK176" s="427">
        <f t="shared" si="33"/>
        <v>0.41083384053560562</v>
      </c>
      <c r="AL176" s="427">
        <f t="shared" si="33"/>
        <v>0.24450047821928528</v>
      </c>
      <c r="AM176" s="427">
        <f t="shared" si="33"/>
        <v>0.14703069298321886</v>
      </c>
      <c r="AN176" s="427">
        <f t="shared" si="32"/>
        <v>0.12529345274323972</v>
      </c>
      <c r="AO176" s="427">
        <f t="shared" si="32"/>
        <v>6.0864272671941569E-2</v>
      </c>
      <c r="AP176" s="427">
        <f t="shared" si="32"/>
        <v>8.5209981740718196E-3</v>
      </c>
      <c r="AQ176" s="427">
        <f t="shared" si="32"/>
        <v>1.9998261020780801E-3</v>
      </c>
      <c r="AR176" s="427">
        <f t="shared" si="32"/>
        <v>3.4779584383966614E-4</v>
      </c>
      <c r="AS176" s="427">
        <f t="shared" si="32"/>
        <v>6.0864272671941571E-4</v>
      </c>
      <c r="AT176" s="427">
        <f t="shared" si="37"/>
        <v>6.1492592937668874E-3</v>
      </c>
    </row>
    <row r="177" spans="2:46">
      <c r="B177" s="120">
        <v>71</v>
      </c>
      <c r="C177" s="123">
        <v>13368</v>
      </c>
      <c r="D177" s="123">
        <v>4225</v>
      </c>
      <c r="E177" s="123">
        <v>1873</v>
      </c>
      <c r="F177" s="123">
        <v>1488</v>
      </c>
      <c r="G177" s="120">
        <v>442</v>
      </c>
      <c r="H177" s="120">
        <v>42</v>
      </c>
      <c r="I177" s="120">
        <v>16</v>
      </c>
      <c r="J177" s="120">
        <v>4</v>
      </c>
      <c r="K177" s="120">
        <v>5</v>
      </c>
      <c r="L177" s="120">
        <f t="shared" si="38"/>
        <v>67</v>
      </c>
      <c r="M177" s="120">
        <f t="shared" si="35"/>
        <v>21463</v>
      </c>
      <c r="N177" s="427">
        <f t="shared" si="34"/>
        <v>0.62281028699217289</v>
      </c>
      <c r="O177" s="427">
        <f t="shared" si="34"/>
        <v>0.19684122251211331</v>
      </c>
      <c r="P177" s="427">
        <f t="shared" si="34"/>
        <v>8.7262392843831527E-2</v>
      </c>
      <c r="Q177" s="427">
        <f t="shared" si="34"/>
        <v>6.932538203503541E-2</v>
      </c>
      <c r="R177" s="427">
        <f t="shared" si="34"/>
        <v>2.0592620201267238E-2</v>
      </c>
      <c r="S177" s="427">
        <f t="shared" si="34"/>
        <v>1.9567648155050317E-3</v>
      </c>
      <c r="T177" s="427">
        <f t="shared" si="34"/>
        <v>7.4543421543048823E-4</v>
      </c>
      <c r="U177" s="427">
        <f t="shared" si="34"/>
        <v>1.8635855385762206E-4</v>
      </c>
      <c r="V177" s="427">
        <f t="shared" si="34"/>
        <v>2.3294819232202757E-4</v>
      </c>
      <c r="W177" s="427">
        <f t="shared" si="36"/>
        <v>3.1216512137166286E-3</v>
      </c>
      <c r="Y177" s="120">
        <v>71</v>
      </c>
      <c r="Z177" s="123">
        <v>4864</v>
      </c>
      <c r="AA177" s="123">
        <v>2736</v>
      </c>
      <c r="AB177" s="123">
        <v>1565</v>
      </c>
      <c r="AC177" s="123">
        <v>1525</v>
      </c>
      <c r="AD177" s="120">
        <v>667</v>
      </c>
      <c r="AE177" s="120">
        <v>88</v>
      </c>
      <c r="AF177" s="120">
        <v>32</v>
      </c>
      <c r="AG177" s="120">
        <v>13</v>
      </c>
      <c r="AH177" s="120">
        <v>9</v>
      </c>
      <c r="AI177" s="120">
        <f t="shared" si="39"/>
        <v>142</v>
      </c>
      <c r="AJ177" s="123">
        <f t="shared" si="40"/>
        <v>11499</v>
      </c>
      <c r="AK177" s="427">
        <f t="shared" si="33"/>
        <v>0.42299330376554484</v>
      </c>
      <c r="AL177" s="427">
        <f t="shared" si="33"/>
        <v>0.23793373336811896</v>
      </c>
      <c r="AM177" s="427">
        <f t="shared" si="33"/>
        <v>0.13609879119923471</v>
      </c>
      <c r="AN177" s="427">
        <f t="shared" si="32"/>
        <v>0.13262022784589964</v>
      </c>
      <c r="AO177" s="427">
        <f t="shared" si="32"/>
        <v>5.8005043916862335E-2</v>
      </c>
      <c r="AP177" s="427">
        <f t="shared" si="32"/>
        <v>7.6528393773371596E-3</v>
      </c>
      <c r="AQ177" s="427">
        <f t="shared" si="32"/>
        <v>2.7828506826680583E-3</v>
      </c>
      <c r="AR177" s="427">
        <f t="shared" si="32"/>
        <v>1.1305330898338985E-3</v>
      </c>
      <c r="AS177" s="427">
        <f t="shared" si="32"/>
        <v>7.8267675450039136E-4</v>
      </c>
      <c r="AT177" s="427">
        <f t="shared" si="37"/>
        <v>6.6160369007128546E-3</v>
      </c>
    </row>
    <row r="178" spans="2:46">
      <c r="B178" s="120">
        <v>72</v>
      </c>
      <c r="C178" s="123">
        <v>13165</v>
      </c>
      <c r="D178" s="123">
        <v>4204</v>
      </c>
      <c r="E178" s="123">
        <v>2018</v>
      </c>
      <c r="F178" s="123">
        <v>1523</v>
      </c>
      <c r="G178" s="120">
        <v>494</v>
      </c>
      <c r="H178" s="120">
        <v>43</v>
      </c>
      <c r="I178" s="120">
        <v>12</v>
      </c>
      <c r="J178" s="120">
        <v>3</v>
      </c>
      <c r="K178" s="120">
        <v>4</v>
      </c>
      <c r="L178" s="120">
        <f t="shared" si="38"/>
        <v>62</v>
      </c>
      <c r="M178" s="120">
        <f t="shared" si="35"/>
        <v>21466</v>
      </c>
      <c r="N178" s="427">
        <f t="shared" si="34"/>
        <v>0.61335259038389867</v>
      </c>
      <c r="O178" s="427">
        <f t="shared" si="34"/>
        <v>0.19586284010436078</v>
      </c>
      <c r="P178" s="427">
        <f t="shared" si="34"/>
        <v>9.4017890421170328E-2</v>
      </c>
      <c r="Q178" s="427">
        <f t="shared" si="34"/>
        <v>7.0956019381289606E-2</v>
      </c>
      <c r="R178" s="427">
        <f t="shared" si="34"/>
        <v>2.3015281401416326E-2</v>
      </c>
      <c r="S178" s="427">
        <f t="shared" si="34"/>
        <v>2.0033544539694373E-3</v>
      </c>
      <c r="T178" s="427">
        <f t="shared" si="34"/>
        <v>5.5907566157286617E-4</v>
      </c>
      <c r="U178" s="427">
        <f t="shared" si="34"/>
        <v>1.3976891539321654E-4</v>
      </c>
      <c r="V178" s="427">
        <f t="shared" si="34"/>
        <v>1.8635855385762206E-4</v>
      </c>
      <c r="W178" s="427">
        <f t="shared" si="36"/>
        <v>2.8882884561632349E-3</v>
      </c>
      <c r="Y178" s="120">
        <v>72</v>
      </c>
      <c r="Z178" s="123">
        <v>4644</v>
      </c>
      <c r="AA178" s="123">
        <v>2773</v>
      </c>
      <c r="AB178" s="123">
        <v>1626</v>
      </c>
      <c r="AC178" s="123">
        <v>1594</v>
      </c>
      <c r="AD178" s="120">
        <v>723</v>
      </c>
      <c r="AE178" s="120">
        <v>92</v>
      </c>
      <c r="AF178" s="120">
        <v>33</v>
      </c>
      <c r="AG178" s="120">
        <v>4</v>
      </c>
      <c r="AH178" s="120">
        <v>13</v>
      </c>
      <c r="AI178" s="120">
        <f t="shared" si="39"/>
        <v>142</v>
      </c>
      <c r="AJ178" s="123">
        <f t="shared" si="40"/>
        <v>11502</v>
      </c>
      <c r="AK178" s="427">
        <f t="shared" si="33"/>
        <v>0.40375586854460094</v>
      </c>
      <c r="AL178" s="427">
        <f t="shared" si="33"/>
        <v>0.2410885063467223</v>
      </c>
      <c r="AM178" s="427">
        <f t="shared" si="33"/>
        <v>0.14136671883150756</v>
      </c>
      <c r="AN178" s="427">
        <f t="shared" si="32"/>
        <v>0.13858459398365502</v>
      </c>
      <c r="AO178" s="427">
        <f t="shared" si="32"/>
        <v>6.2858633281168488E-2</v>
      </c>
      <c r="AP178" s="427">
        <f t="shared" si="32"/>
        <v>7.9986089375760731E-3</v>
      </c>
      <c r="AQ178" s="427">
        <f t="shared" si="32"/>
        <v>2.8690662493479394E-3</v>
      </c>
      <c r="AR178" s="427">
        <f t="shared" si="32"/>
        <v>3.4776560598156841E-4</v>
      </c>
      <c r="AS178" s="427">
        <f t="shared" si="32"/>
        <v>1.1302382194400974E-3</v>
      </c>
      <c r="AT178" s="427">
        <f t="shared" si="37"/>
        <v>6.615112270567409E-3</v>
      </c>
    </row>
    <row r="179" spans="2:46">
      <c r="B179" s="120">
        <v>73</v>
      </c>
      <c r="C179" s="123">
        <v>13046</v>
      </c>
      <c r="D179" s="123">
        <v>4277</v>
      </c>
      <c r="E179" s="123">
        <v>2039</v>
      </c>
      <c r="F179" s="123">
        <v>1552</v>
      </c>
      <c r="G179" s="120">
        <v>492</v>
      </c>
      <c r="H179" s="120">
        <v>35</v>
      </c>
      <c r="I179" s="120">
        <v>13</v>
      </c>
      <c r="J179" s="120">
        <v>8</v>
      </c>
      <c r="K179" s="120">
        <v>3</v>
      </c>
      <c r="L179" s="120">
        <f t="shared" si="38"/>
        <v>59</v>
      </c>
      <c r="M179" s="120">
        <f t="shared" si="35"/>
        <v>21465</v>
      </c>
      <c r="N179" s="427">
        <f t="shared" si="34"/>
        <v>0.60780842340663432</v>
      </c>
      <c r="O179" s="427">
        <f t="shared" si="34"/>
        <v>0.19926388371226239</v>
      </c>
      <c r="P179" s="427">
        <f t="shared" si="34"/>
        <v>9.4996272828922854E-2</v>
      </c>
      <c r="Q179" s="427">
        <f t="shared" si="34"/>
        <v>7.2307118896757366E-2</v>
      </c>
      <c r="R179" s="427">
        <f t="shared" si="34"/>
        <v>2.2922102124487514E-2</v>
      </c>
      <c r="S179" s="427">
        <f t="shared" si="34"/>
        <v>1.6306373462541932E-3</v>
      </c>
      <c r="T179" s="427">
        <f t="shared" si="34"/>
        <v>6.0566530003727174E-4</v>
      </c>
      <c r="U179" s="427">
        <f t="shared" si="34"/>
        <v>3.7271710771524412E-4</v>
      </c>
      <c r="V179" s="427">
        <f t="shared" si="34"/>
        <v>1.3976891539321654E-4</v>
      </c>
      <c r="W179" s="427">
        <f t="shared" si="36"/>
        <v>2.7486606102958304E-3</v>
      </c>
      <c r="Y179" s="120">
        <v>73</v>
      </c>
      <c r="Z179" s="123">
        <v>4735</v>
      </c>
      <c r="AA179" s="123">
        <v>2673</v>
      </c>
      <c r="AB179" s="123">
        <v>1660</v>
      </c>
      <c r="AC179" s="123">
        <v>1579</v>
      </c>
      <c r="AD179" s="120">
        <v>699</v>
      </c>
      <c r="AE179" s="120">
        <v>99</v>
      </c>
      <c r="AF179" s="120">
        <v>27</v>
      </c>
      <c r="AG179" s="120">
        <v>14</v>
      </c>
      <c r="AH179" s="120">
        <v>14</v>
      </c>
      <c r="AI179" s="120">
        <f t="shared" si="39"/>
        <v>154</v>
      </c>
      <c r="AJ179" s="123">
        <f t="shared" si="40"/>
        <v>11500</v>
      </c>
      <c r="AK179" s="427">
        <f t="shared" si="33"/>
        <v>0.41173913043478261</v>
      </c>
      <c r="AL179" s="427">
        <f t="shared" si="33"/>
        <v>0.23243478260869566</v>
      </c>
      <c r="AM179" s="427">
        <f t="shared" si="33"/>
        <v>0.14434782608695651</v>
      </c>
      <c r="AN179" s="427">
        <f t="shared" si="32"/>
        <v>0.13730434782608697</v>
      </c>
      <c r="AO179" s="427">
        <f t="shared" si="32"/>
        <v>6.0782608695652177E-2</v>
      </c>
      <c r="AP179" s="427">
        <f t="shared" si="32"/>
        <v>8.6086956521739134E-3</v>
      </c>
      <c r="AQ179" s="427">
        <f t="shared" si="32"/>
        <v>2.3478260869565218E-3</v>
      </c>
      <c r="AR179" s="427">
        <f t="shared" si="32"/>
        <v>1.217391304347826E-3</v>
      </c>
      <c r="AS179" s="427">
        <f t="shared" si="32"/>
        <v>1.217391304347826E-3</v>
      </c>
      <c r="AT179" s="427">
        <f t="shared" si="37"/>
        <v>7.1744700675518283E-3</v>
      </c>
    </row>
    <row r="180" spans="2:46">
      <c r="B180" s="120">
        <v>74</v>
      </c>
      <c r="C180" s="123">
        <v>12910</v>
      </c>
      <c r="D180" s="123">
        <v>4371</v>
      </c>
      <c r="E180" s="123">
        <v>2009</v>
      </c>
      <c r="F180" s="123">
        <v>1568</v>
      </c>
      <c r="G180" s="120">
        <v>523</v>
      </c>
      <c r="H180" s="120">
        <v>53</v>
      </c>
      <c r="I180" s="120">
        <v>17</v>
      </c>
      <c r="J180" s="120">
        <v>4</v>
      </c>
      <c r="K180" s="120">
        <v>6</v>
      </c>
      <c r="L180" s="120">
        <f t="shared" si="38"/>
        <v>80</v>
      </c>
      <c r="M180" s="120">
        <f t="shared" si="35"/>
        <v>21461</v>
      </c>
      <c r="N180" s="427">
        <f t="shared" si="34"/>
        <v>0.60147223257547522</v>
      </c>
      <c r="O180" s="427">
        <f t="shared" si="34"/>
        <v>0.2036433097279165</v>
      </c>
      <c r="P180" s="427">
        <f t="shared" si="34"/>
        <v>9.3598583674990687E-2</v>
      </c>
      <c r="Q180" s="427">
        <f t="shared" si="34"/>
        <v>7.3052553112187849E-2</v>
      </c>
      <c r="R180" s="427">
        <f t="shared" si="34"/>
        <v>2.4366380916884086E-2</v>
      </c>
      <c r="S180" s="427">
        <f t="shared" si="34"/>
        <v>2.4692508386134925E-3</v>
      </c>
      <c r="T180" s="427">
        <f t="shared" si="34"/>
        <v>7.920238538948938E-4</v>
      </c>
      <c r="U180" s="427">
        <f t="shared" si="34"/>
        <v>1.8635855385762206E-4</v>
      </c>
      <c r="V180" s="427">
        <f t="shared" si="34"/>
        <v>2.7953783078643309E-4</v>
      </c>
      <c r="W180" s="427">
        <f t="shared" si="36"/>
        <v>3.7276920926331484E-3</v>
      </c>
      <c r="Y180" s="120">
        <v>74</v>
      </c>
      <c r="Z180" s="123">
        <v>4673</v>
      </c>
      <c r="AA180" s="123">
        <v>2599</v>
      </c>
      <c r="AB180" s="123">
        <v>1641</v>
      </c>
      <c r="AC180" s="123">
        <v>1624</v>
      </c>
      <c r="AD180" s="120">
        <v>805</v>
      </c>
      <c r="AE180" s="120">
        <v>110</v>
      </c>
      <c r="AF180" s="120">
        <v>25</v>
      </c>
      <c r="AG180" s="120">
        <v>15</v>
      </c>
      <c r="AH180" s="120">
        <v>7</v>
      </c>
      <c r="AI180" s="120">
        <f t="shared" si="39"/>
        <v>157</v>
      </c>
      <c r="AJ180" s="123">
        <f t="shared" si="40"/>
        <v>11499</v>
      </c>
      <c r="AK180" s="427">
        <f t="shared" si="33"/>
        <v>0.40638316375336986</v>
      </c>
      <c r="AL180" s="427">
        <f t="shared" si="33"/>
        <v>0.22601965388294634</v>
      </c>
      <c r="AM180" s="427">
        <f t="shared" si="33"/>
        <v>0.14270806157057137</v>
      </c>
      <c r="AN180" s="427">
        <f t="shared" si="32"/>
        <v>0.14122967214540394</v>
      </c>
      <c r="AO180" s="427">
        <f t="shared" si="32"/>
        <v>7.000608748586834E-2</v>
      </c>
      <c r="AP180" s="427">
        <f t="shared" si="32"/>
        <v>9.5660492216714504E-3</v>
      </c>
      <c r="AQ180" s="427">
        <f t="shared" si="32"/>
        <v>2.1741020958344205E-3</v>
      </c>
      <c r="AR180" s="427">
        <f t="shared" si="32"/>
        <v>1.3044612575006521E-3</v>
      </c>
      <c r="AS180" s="427">
        <f t="shared" si="32"/>
        <v>6.0874858683363767E-4</v>
      </c>
      <c r="AT180" s="427">
        <f t="shared" si="37"/>
        <v>7.3155957317925539E-3</v>
      </c>
    </row>
    <row r="181" spans="2:46">
      <c r="B181" s="120">
        <v>75</v>
      </c>
      <c r="C181" s="123">
        <v>12978</v>
      </c>
      <c r="D181" s="123">
        <v>4242</v>
      </c>
      <c r="E181" s="123">
        <v>2053</v>
      </c>
      <c r="F181" s="123">
        <v>1629</v>
      </c>
      <c r="G181" s="120">
        <v>492</v>
      </c>
      <c r="H181" s="120">
        <v>55</v>
      </c>
      <c r="I181" s="120">
        <v>7</v>
      </c>
      <c r="J181" s="120">
        <v>6</v>
      </c>
      <c r="K181" s="120">
        <v>3</v>
      </c>
      <c r="L181" s="120">
        <f t="shared" si="38"/>
        <v>71</v>
      </c>
      <c r="M181" s="120">
        <f t="shared" si="35"/>
        <v>21465</v>
      </c>
      <c r="N181" s="427">
        <f t="shared" si="34"/>
        <v>0.60464032799105483</v>
      </c>
      <c r="O181" s="427">
        <f t="shared" si="34"/>
        <v>0.19763324636600821</v>
      </c>
      <c r="P181" s="427">
        <f t="shared" si="34"/>
        <v>9.5648527767424524E-2</v>
      </c>
      <c r="Q181" s="427">
        <f t="shared" si="34"/>
        <v>7.5894521058516587E-2</v>
      </c>
      <c r="R181" s="427">
        <f t="shared" si="34"/>
        <v>2.2922102124487514E-2</v>
      </c>
      <c r="S181" s="427">
        <f t="shared" si="34"/>
        <v>2.5624301155423032E-3</v>
      </c>
      <c r="T181" s="427">
        <f t="shared" si="34"/>
        <v>3.261274692508386E-4</v>
      </c>
      <c r="U181" s="427">
        <f t="shared" si="34"/>
        <v>2.7953783078643309E-4</v>
      </c>
      <c r="V181" s="427">
        <f t="shared" si="34"/>
        <v>1.3976891539321654E-4</v>
      </c>
      <c r="W181" s="427">
        <f t="shared" si="36"/>
        <v>3.3077102259492196E-3</v>
      </c>
      <c r="Y181" s="120">
        <v>75</v>
      </c>
      <c r="Z181" s="123">
        <v>4460</v>
      </c>
      <c r="AA181" s="123">
        <v>2837</v>
      </c>
      <c r="AB181" s="123">
        <v>1543</v>
      </c>
      <c r="AC181" s="123">
        <v>1686</v>
      </c>
      <c r="AD181" s="120">
        <v>801</v>
      </c>
      <c r="AE181" s="120">
        <v>119</v>
      </c>
      <c r="AF181" s="120">
        <v>37</v>
      </c>
      <c r="AG181" s="120">
        <v>8</v>
      </c>
      <c r="AH181" s="120">
        <v>10</v>
      </c>
      <c r="AI181" s="120">
        <f t="shared" si="39"/>
        <v>174</v>
      </c>
      <c r="AJ181" s="123">
        <f t="shared" si="40"/>
        <v>11501</v>
      </c>
      <c r="AK181" s="427">
        <f t="shared" si="33"/>
        <v>0.38779236588122773</v>
      </c>
      <c r="AL181" s="427">
        <f t="shared" si="33"/>
        <v>0.24667420224328318</v>
      </c>
      <c r="AM181" s="427">
        <f t="shared" si="33"/>
        <v>0.13416224676115121</v>
      </c>
      <c r="AN181" s="427">
        <f t="shared" si="32"/>
        <v>0.14659594817841926</v>
      </c>
      <c r="AO181" s="427">
        <f t="shared" si="32"/>
        <v>6.9646117728893134E-2</v>
      </c>
      <c r="AP181" s="427">
        <f t="shared" si="32"/>
        <v>1.0346926354230066E-2</v>
      </c>
      <c r="AQ181" s="427">
        <f t="shared" si="32"/>
        <v>3.2171115555169115E-3</v>
      </c>
      <c r="AR181" s="427">
        <f t="shared" si="32"/>
        <v>6.9559168767933228E-4</v>
      </c>
      <c r="AS181" s="427">
        <f t="shared" si="32"/>
        <v>8.6948960959916529E-4</v>
      </c>
      <c r="AT181" s="427">
        <f t="shared" si="37"/>
        <v>8.1062194269741431E-3</v>
      </c>
    </row>
    <row r="182" spans="2:46">
      <c r="B182" s="120">
        <v>76</v>
      </c>
      <c r="C182" s="123">
        <v>12671</v>
      </c>
      <c r="D182" s="123">
        <v>4330</v>
      </c>
      <c r="E182" s="123">
        <v>2105</v>
      </c>
      <c r="F182" s="123">
        <v>1695</v>
      </c>
      <c r="G182" s="120">
        <v>572</v>
      </c>
      <c r="H182" s="120">
        <v>64</v>
      </c>
      <c r="I182" s="120">
        <v>14</v>
      </c>
      <c r="J182" s="120">
        <v>3</v>
      </c>
      <c r="K182" s="120">
        <v>8</v>
      </c>
      <c r="L182" s="120">
        <f t="shared" si="38"/>
        <v>89</v>
      </c>
      <c r="M182" s="120">
        <f t="shared" si="35"/>
        <v>21462</v>
      </c>
      <c r="N182" s="427">
        <f t="shared" si="34"/>
        <v>0.59033730898248227</v>
      </c>
      <c r="O182" s="427">
        <f t="shared" si="34"/>
        <v>0.20173313455087588</v>
      </c>
      <c r="P182" s="427">
        <f t="shared" si="34"/>
        <v>9.8071188967573608E-2</v>
      </c>
      <c r="Q182" s="427">
        <f t="shared" si="34"/>
        <v>7.8969437197167355E-2</v>
      </c>
      <c r="R182" s="427">
        <f t="shared" si="34"/>
        <v>2.6649273201639956E-2</v>
      </c>
      <c r="S182" s="427">
        <f t="shared" si="34"/>
        <v>2.9817368617219529E-3</v>
      </c>
      <c r="T182" s="427">
        <f t="shared" si="34"/>
        <v>6.522549385016772E-4</v>
      </c>
      <c r="U182" s="427">
        <f t="shared" si="34"/>
        <v>1.3976891539321654E-4</v>
      </c>
      <c r="V182" s="427">
        <f t="shared" si="34"/>
        <v>3.7271710771524412E-4</v>
      </c>
      <c r="W182" s="427">
        <f t="shared" si="36"/>
        <v>4.1468642251421117E-3</v>
      </c>
      <c r="Y182" s="120">
        <v>76</v>
      </c>
      <c r="Z182" s="123">
        <v>4307</v>
      </c>
      <c r="AA182" s="123">
        <v>2699</v>
      </c>
      <c r="AB182" s="123">
        <v>1690</v>
      </c>
      <c r="AC182" s="123">
        <v>1766</v>
      </c>
      <c r="AD182" s="120">
        <v>875</v>
      </c>
      <c r="AE182" s="120">
        <v>122</v>
      </c>
      <c r="AF182" s="120">
        <v>16</v>
      </c>
      <c r="AG182" s="120">
        <v>17</v>
      </c>
      <c r="AH182" s="120">
        <v>8</v>
      </c>
      <c r="AI182" s="120">
        <f t="shared" si="39"/>
        <v>163</v>
      </c>
      <c r="AJ182" s="123">
        <f t="shared" si="40"/>
        <v>11500</v>
      </c>
      <c r="AK182" s="427">
        <f t="shared" si="33"/>
        <v>0.37452173913043479</v>
      </c>
      <c r="AL182" s="427">
        <f t="shared" si="33"/>
        <v>0.23469565217391306</v>
      </c>
      <c r="AM182" s="427">
        <f t="shared" si="33"/>
        <v>0.14695652173913043</v>
      </c>
      <c r="AN182" s="427">
        <f t="shared" si="32"/>
        <v>0.15356521739130435</v>
      </c>
      <c r="AO182" s="427">
        <f t="shared" si="32"/>
        <v>7.6086956521739135E-2</v>
      </c>
      <c r="AP182" s="427">
        <f t="shared" si="32"/>
        <v>1.0608695652173913E-2</v>
      </c>
      <c r="AQ182" s="427">
        <f t="shared" si="32"/>
        <v>1.3913043478260871E-3</v>
      </c>
      <c r="AR182" s="427">
        <f t="shared" si="32"/>
        <v>1.4782608695652175E-3</v>
      </c>
      <c r="AS182" s="427">
        <f t="shared" si="32"/>
        <v>6.9565217391304353E-4</v>
      </c>
      <c r="AT182" s="427">
        <f t="shared" si="37"/>
        <v>7.5948187494175754E-3</v>
      </c>
    </row>
    <row r="183" spans="2:46">
      <c r="B183" s="120">
        <v>77</v>
      </c>
      <c r="C183" s="123">
        <v>12329</v>
      </c>
      <c r="D183" s="123">
        <v>4486</v>
      </c>
      <c r="E183" s="123">
        <v>2134</v>
      </c>
      <c r="F183" s="123">
        <v>1791</v>
      </c>
      <c r="G183" s="120">
        <v>623</v>
      </c>
      <c r="H183" s="120">
        <v>76</v>
      </c>
      <c r="I183" s="120">
        <v>14</v>
      </c>
      <c r="J183" s="120">
        <v>6</v>
      </c>
      <c r="K183" s="120">
        <v>5</v>
      </c>
      <c r="L183" s="120">
        <f t="shared" si="38"/>
        <v>101</v>
      </c>
      <c r="M183" s="120">
        <f t="shared" si="35"/>
        <v>21464</v>
      </c>
      <c r="N183" s="427">
        <f t="shared" si="34"/>
        <v>0.57440365262765558</v>
      </c>
      <c r="O183" s="427">
        <f t="shared" si="34"/>
        <v>0.20900111815132313</v>
      </c>
      <c r="P183" s="427">
        <f t="shared" si="34"/>
        <v>9.9422288483041368E-2</v>
      </c>
      <c r="Q183" s="427">
        <f t="shared" si="34"/>
        <v>8.3442042489750276E-2</v>
      </c>
      <c r="R183" s="427">
        <f t="shared" si="34"/>
        <v>2.9025344763324638E-2</v>
      </c>
      <c r="S183" s="427">
        <f t="shared" si="34"/>
        <v>3.5408125232948193E-3</v>
      </c>
      <c r="T183" s="427">
        <f t="shared" si="34"/>
        <v>6.522549385016772E-4</v>
      </c>
      <c r="U183" s="427">
        <f t="shared" si="34"/>
        <v>2.7953783078643309E-4</v>
      </c>
      <c r="V183" s="427">
        <f t="shared" si="34"/>
        <v>2.3294819232202757E-4</v>
      </c>
      <c r="W183" s="427">
        <f t="shared" si="36"/>
        <v>4.7055534849049568E-3</v>
      </c>
      <c r="Y183" s="120">
        <v>77</v>
      </c>
      <c r="Z183" s="123">
        <v>4351</v>
      </c>
      <c r="AA183" s="123">
        <v>2717</v>
      </c>
      <c r="AB183" s="123">
        <v>1683</v>
      </c>
      <c r="AC183" s="123">
        <v>1768</v>
      </c>
      <c r="AD183" s="120">
        <v>816</v>
      </c>
      <c r="AE183" s="120">
        <v>107</v>
      </c>
      <c r="AF183" s="120">
        <v>35</v>
      </c>
      <c r="AG183" s="120">
        <v>9</v>
      </c>
      <c r="AH183" s="120">
        <v>14</v>
      </c>
      <c r="AI183" s="120">
        <f t="shared" si="39"/>
        <v>165</v>
      </c>
      <c r="AJ183" s="123">
        <f t="shared" si="40"/>
        <v>11500</v>
      </c>
      <c r="AK183" s="427">
        <f t="shared" si="33"/>
        <v>0.3783478260869565</v>
      </c>
      <c r="AL183" s="427">
        <f t="shared" si="33"/>
        <v>0.23626086956521739</v>
      </c>
      <c r="AM183" s="427">
        <f t="shared" si="33"/>
        <v>0.14634782608695651</v>
      </c>
      <c r="AN183" s="427">
        <f t="shared" si="32"/>
        <v>0.1537391304347826</v>
      </c>
      <c r="AO183" s="427">
        <f t="shared" si="32"/>
        <v>7.0956521739130432E-2</v>
      </c>
      <c r="AP183" s="427">
        <f t="shared" si="32"/>
        <v>9.3043478260869568E-3</v>
      </c>
      <c r="AQ183" s="427">
        <f t="shared" si="32"/>
        <v>3.0434782608695652E-3</v>
      </c>
      <c r="AR183" s="427">
        <f t="shared" si="32"/>
        <v>7.8260869565217395E-4</v>
      </c>
      <c r="AS183" s="427">
        <f t="shared" si="32"/>
        <v>1.217391304347826E-3</v>
      </c>
      <c r="AT183" s="427">
        <f t="shared" si="37"/>
        <v>7.6872903466269106E-3</v>
      </c>
    </row>
    <row r="184" spans="2:46">
      <c r="B184" s="120">
        <v>78</v>
      </c>
      <c r="C184" s="123">
        <v>12245</v>
      </c>
      <c r="D184" s="123">
        <v>4392</v>
      </c>
      <c r="E184" s="123">
        <v>2220</v>
      </c>
      <c r="F184" s="123">
        <v>1874</v>
      </c>
      <c r="G184" s="120">
        <v>631</v>
      </c>
      <c r="H184" s="120">
        <v>75</v>
      </c>
      <c r="I184" s="120">
        <v>11</v>
      </c>
      <c r="J184" s="120">
        <v>8</v>
      </c>
      <c r="K184" s="120">
        <v>8</v>
      </c>
      <c r="L184" s="120">
        <f t="shared" si="38"/>
        <v>102</v>
      </c>
      <c r="M184" s="120">
        <f t="shared" si="35"/>
        <v>21464</v>
      </c>
      <c r="N184" s="427">
        <f t="shared" si="34"/>
        <v>0.57049012299664559</v>
      </c>
      <c r="O184" s="427">
        <f t="shared" si="34"/>
        <v>0.20462169213566903</v>
      </c>
      <c r="P184" s="427">
        <f t="shared" si="34"/>
        <v>0.10342899739098024</v>
      </c>
      <c r="Q184" s="427">
        <f t="shared" si="34"/>
        <v>8.7308982482295933E-2</v>
      </c>
      <c r="R184" s="427">
        <f t="shared" si="34"/>
        <v>2.9398061871039882E-2</v>
      </c>
      <c r="S184" s="427">
        <f t="shared" si="34"/>
        <v>3.4942228848304138E-3</v>
      </c>
      <c r="T184" s="427">
        <f t="shared" si="34"/>
        <v>5.1248602310846071E-4</v>
      </c>
      <c r="U184" s="427">
        <f t="shared" si="34"/>
        <v>3.7271710771524412E-4</v>
      </c>
      <c r="V184" s="427">
        <f t="shared" si="34"/>
        <v>3.7271710771524412E-4</v>
      </c>
      <c r="W184" s="427">
        <f t="shared" si="36"/>
        <v>4.7521431233693628E-3</v>
      </c>
      <c r="Y184" s="120">
        <v>78</v>
      </c>
      <c r="Z184" s="123">
        <v>4465</v>
      </c>
      <c r="AA184" s="123">
        <v>2522</v>
      </c>
      <c r="AB184" s="123">
        <v>1682</v>
      </c>
      <c r="AC184" s="123">
        <v>1781</v>
      </c>
      <c r="AD184" s="120">
        <v>872</v>
      </c>
      <c r="AE184" s="120">
        <v>119</v>
      </c>
      <c r="AF184" s="120">
        <v>32</v>
      </c>
      <c r="AG184" s="120">
        <v>17</v>
      </c>
      <c r="AH184" s="120">
        <v>11</v>
      </c>
      <c r="AI184" s="120">
        <f t="shared" si="39"/>
        <v>179</v>
      </c>
      <c r="AJ184" s="123">
        <f t="shared" si="40"/>
        <v>11501</v>
      </c>
      <c r="AK184" s="427">
        <f t="shared" si="33"/>
        <v>0.38822711068602728</v>
      </c>
      <c r="AL184" s="427">
        <f t="shared" si="33"/>
        <v>0.21928527954090948</v>
      </c>
      <c r="AM184" s="427">
        <f t="shared" si="33"/>
        <v>0.14624815233457961</v>
      </c>
      <c r="AN184" s="427">
        <f t="shared" si="32"/>
        <v>0.15485609946961135</v>
      </c>
      <c r="AO184" s="427">
        <f t="shared" si="32"/>
        <v>7.5819493957047207E-2</v>
      </c>
      <c r="AP184" s="427">
        <f t="shared" si="32"/>
        <v>1.0346926354230066E-2</v>
      </c>
      <c r="AQ184" s="427">
        <f t="shared" si="32"/>
        <v>2.7823667507173291E-3</v>
      </c>
      <c r="AR184" s="427">
        <f t="shared" si="32"/>
        <v>1.4781323363185809E-3</v>
      </c>
      <c r="AS184" s="427">
        <f t="shared" si="32"/>
        <v>9.5643857055908185E-4</v>
      </c>
      <c r="AT184" s="427">
        <f t="shared" si="37"/>
        <v>8.3395452851285877E-3</v>
      </c>
    </row>
    <row r="185" spans="2:46">
      <c r="B185" s="120">
        <v>79</v>
      </c>
      <c r="C185" s="123">
        <v>12049</v>
      </c>
      <c r="D185" s="123">
        <v>4501</v>
      </c>
      <c r="E185" s="123">
        <v>2326</v>
      </c>
      <c r="F185" s="123">
        <v>1827</v>
      </c>
      <c r="G185" s="120">
        <v>662</v>
      </c>
      <c r="H185" s="120">
        <v>71</v>
      </c>
      <c r="I185" s="120">
        <v>16</v>
      </c>
      <c r="J185" s="120">
        <v>4</v>
      </c>
      <c r="K185" s="120">
        <v>9</v>
      </c>
      <c r="L185" s="120">
        <f t="shared" si="38"/>
        <v>100</v>
      </c>
      <c r="M185" s="120">
        <f t="shared" si="35"/>
        <v>21465</v>
      </c>
      <c r="N185" s="427">
        <f t="shared" si="34"/>
        <v>0.56135855385762201</v>
      </c>
      <c r="O185" s="427">
        <f t="shared" si="34"/>
        <v>0.20969996272828922</v>
      </c>
      <c r="P185" s="427">
        <f t="shared" si="34"/>
        <v>0.10836749906820724</v>
      </c>
      <c r="Q185" s="427">
        <f t="shared" si="34"/>
        <v>8.5119269474468878E-2</v>
      </c>
      <c r="R185" s="427">
        <f t="shared" si="34"/>
        <v>3.0842340663436451E-2</v>
      </c>
      <c r="S185" s="427">
        <f t="shared" si="34"/>
        <v>3.3078643309727915E-3</v>
      </c>
      <c r="T185" s="427">
        <f t="shared" si="34"/>
        <v>7.4543421543048823E-4</v>
      </c>
      <c r="U185" s="427">
        <f t="shared" si="34"/>
        <v>1.8635855385762206E-4</v>
      </c>
      <c r="V185" s="427">
        <f t="shared" si="34"/>
        <v>4.1930674617964963E-4</v>
      </c>
      <c r="W185" s="427">
        <f t="shared" si="36"/>
        <v>4.6587467971115773E-3</v>
      </c>
      <c r="Y185" s="120">
        <v>79</v>
      </c>
      <c r="Z185" s="123">
        <v>4193</v>
      </c>
      <c r="AA185" s="123">
        <v>2716</v>
      </c>
      <c r="AB185" s="123">
        <v>1697</v>
      </c>
      <c r="AC185" s="123">
        <v>1766</v>
      </c>
      <c r="AD185" s="120">
        <v>916</v>
      </c>
      <c r="AE185" s="120">
        <v>143</v>
      </c>
      <c r="AF185" s="120">
        <v>45</v>
      </c>
      <c r="AG185" s="120">
        <v>13</v>
      </c>
      <c r="AH185" s="120">
        <v>12</v>
      </c>
      <c r="AI185" s="120">
        <f t="shared" si="39"/>
        <v>213</v>
      </c>
      <c r="AJ185" s="123">
        <f t="shared" si="40"/>
        <v>11501</v>
      </c>
      <c r="AK185" s="427">
        <f t="shared" si="33"/>
        <v>0.36457699330492999</v>
      </c>
      <c r="AL185" s="427">
        <f t="shared" si="33"/>
        <v>0.23615337796713329</v>
      </c>
      <c r="AM185" s="427">
        <f t="shared" si="33"/>
        <v>0.14755238674897836</v>
      </c>
      <c r="AN185" s="427">
        <f t="shared" si="32"/>
        <v>0.15355186505521259</v>
      </c>
      <c r="AO185" s="427">
        <f t="shared" si="32"/>
        <v>7.9645248239283539E-2</v>
      </c>
      <c r="AP185" s="427">
        <f t="shared" si="32"/>
        <v>1.2433701417268064E-2</v>
      </c>
      <c r="AQ185" s="427">
        <f t="shared" si="32"/>
        <v>3.9127032431962435E-3</v>
      </c>
      <c r="AR185" s="427">
        <f t="shared" si="32"/>
        <v>1.1303364924789149E-3</v>
      </c>
      <c r="AS185" s="427">
        <f t="shared" si="32"/>
        <v>1.0433875315189983E-3</v>
      </c>
      <c r="AT185" s="427">
        <f t="shared" si="37"/>
        <v>9.9231306778476587E-3</v>
      </c>
    </row>
    <row r="186" spans="2:46">
      <c r="B186" s="120">
        <v>80</v>
      </c>
      <c r="C186" s="123">
        <v>11827</v>
      </c>
      <c r="D186" s="123">
        <v>4542</v>
      </c>
      <c r="E186" s="123">
        <v>2331</v>
      </c>
      <c r="F186" s="123">
        <v>1920</v>
      </c>
      <c r="G186" s="120">
        <v>746</v>
      </c>
      <c r="H186" s="120">
        <v>68</v>
      </c>
      <c r="I186" s="120">
        <v>24</v>
      </c>
      <c r="J186" s="120">
        <v>7</v>
      </c>
      <c r="K186" s="120">
        <v>3</v>
      </c>
      <c r="L186" s="120">
        <f t="shared" si="38"/>
        <v>102</v>
      </c>
      <c r="M186" s="120">
        <f t="shared" si="35"/>
        <v>21468</v>
      </c>
      <c r="N186" s="427">
        <f t="shared" si="34"/>
        <v>0.55101565411852405</v>
      </c>
      <c r="O186" s="427">
        <f t="shared" si="34"/>
        <v>0.21161013790532984</v>
      </c>
      <c r="P186" s="427">
        <f t="shared" si="34"/>
        <v>0.10860044726052925</v>
      </c>
      <c r="Q186" s="427">
        <f t="shared" si="34"/>
        <v>8.9452105851658595E-2</v>
      </c>
      <c r="R186" s="427">
        <f t="shared" si="34"/>
        <v>3.4755870294446517E-2</v>
      </c>
      <c r="S186" s="427">
        <f t="shared" si="34"/>
        <v>3.1680954155795752E-3</v>
      </c>
      <c r="T186" s="427">
        <f t="shared" si="34"/>
        <v>1.1181513231457323E-3</v>
      </c>
      <c r="U186" s="427">
        <f t="shared" si="34"/>
        <v>3.261274692508386E-4</v>
      </c>
      <c r="V186" s="427">
        <f t="shared" si="34"/>
        <v>1.3976891539321654E-4</v>
      </c>
      <c r="W186" s="427">
        <f t="shared" si="36"/>
        <v>4.7512576858580215E-3</v>
      </c>
      <c r="Y186" s="120">
        <v>80</v>
      </c>
      <c r="Z186" s="123">
        <v>4339</v>
      </c>
      <c r="AA186" s="123">
        <v>2622</v>
      </c>
      <c r="AB186" s="123">
        <v>1619</v>
      </c>
      <c r="AC186" s="123">
        <v>1785</v>
      </c>
      <c r="AD186" s="120">
        <v>939</v>
      </c>
      <c r="AE186" s="120">
        <v>123</v>
      </c>
      <c r="AF186" s="120">
        <v>33</v>
      </c>
      <c r="AG186" s="120">
        <v>14</v>
      </c>
      <c r="AH186" s="120">
        <v>27</v>
      </c>
      <c r="AI186" s="120">
        <f t="shared" si="39"/>
        <v>197</v>
      </c>
      <c r="AJ186" s="123">
        <f t="shared" si="40"/>
        <v>11501</v>
      </c>
      <c r="AK186" s="427">
        <f t="shared" si="33"/>
        <v>0.37727154160507781</v>
      </c>
      <c r="AL186" s="427">
        <f t="shared" si="33"/>
        <v>0.22798017563690115</v>
      </c>
      <c r="AM186" s="427">
        <f t="shared" si="33"/>
        <v>0.14077036779410487</v>
      </c>
      <c r="AN186" s="427">
        <f t="shared" si="32"/>
        <v>0.155203895313451</v>
      </c>
      <c r="AO186" s="427">
        <f t="shared" si="32"/>
        <v>8.1645074341361618E-2</v>
      </c>
      <c r="AP186" s="427">
        <f t="shared" si="32"/>
        <v>1.0694722198069733E-2</v>
      </c>
      <c r="AQ186" s="427">
        <f t="shared" si="32"/>
        <v>2.8693157116772457E-3</v>
      </c>
      <c r="AR186" s="427">
        <f t="shared" si="32"/>
        <v>1.2172854534388314E-3</v>
      </c>
      <c r="AS186" s="427">
        <f t="shared" si="32"/>
        <v>2.3476219459177463E-3</v>
      </c>
      <c r="AT186" s="427">
        <f t="shared" si="37"/>
        <v>9.1764486677846091E-3</v>
      </c>
    </row>
    <row r="187" spans="2:46">
      <c r="B187" s="120">
        <v>81</v>
      </c>
      <c r="C187" s="123">
        <v>11601</v>
      </c>
      <c r="D187" s="123">
        <v>4497</v>
      </c>
      <c r="E187" s="123">
        <v>2454</v>
      </c>
      <c r="F187" s="123">
        <v>2041</v>
      </c>
      <c r="G187" s="120">
        <v>742</v>
      </c>
      <c r="H187" s="120">
        <v>88</v>
      </c>
      <c r="I187" s="120">
        <v>23</v>
      </c>
      <c r="J187" s="120">
        <v>7</v>
      </c>
      <c r="K187" s="120">
        <v>8</v>
      </c>
      <c r="L187" s="120">
        <f t="shared" si="38"/>
        <v>126</v>
      </c>
      <c r="M187" s="120">
        <f t="shared" si="35"/>
        <v>21461</v>
      </c>
      <c r="N187" s="427">
        <f t="shared" si="34"/>
        <v>0.54048639582556834</v>
      </c>
      <c r="O187" s="427">
        <f t="shared" si="34"/>
        <v>0.2095136041744316</v>
      </c>
      <c r="P187" s="427">
        <f t="shared" si="34"/>
        <v>0.11433097279165114</v>
      </c>
      <c r="Q187" s="427">
        <f t="shared" si="34"/>
        <v>9.5089452105851652E-2</v>
      </c>
      <c r="R187" s="427">
        <f t="shared" si="34"/>
        <v>3.4569511740588893E-2</v>
      </c>
      <c r="S187" s="427">
        <f t="shared" si="34"/>
        <v>4.0998881848676857E-3</v>
      </c>
      <c r="T187" s="427">
        <f t="shared" si="34"/>
        <v>1.0715616846813268E-3</v>
      </c>
      <c r="U187" s="427">
        <f t="shared" si="34"/>
        <v>3.261274692508386E-4</v>
      </c>
      <c r="V187" s="427">
        <f t="shared" si="34"/>
        <v>3.7271710771524412E-4</v>
      </c>
      <c r="W187" s="427">
        <f t="shared" si="36"/>
        <v>5.8711150458972093E-3</v>
      </c>
      <c r="Y187" s="120">
        <v>81</v>
      </c>
      <c r="Z187" s="123">
        <v>4276</v>
      </c>
      <c r="AA187" s="123">
        <v>2590</v>
      </c>
      <c r="AB187" s="123">
        <v>1637</v>
      </c>
      <c r="AC187" s="123">
        <v>1817</v>
      </c>
      <c r="AD187" s="120">
        <v>929</v>
      </c>
      <c r="AE187" s="120">
        <v>161</v>
      </c>
      <c r="AF187" s="120">
        <v>50</v>
      </c>
      <c r="AG187" s="120">
        <v>21</v>
      </c>
      <c r="AH187" s="120">
        <v>19</v>
      </c>
      <c r="AI187" s="120">
        <f t="shared" si="39"/>
        <v>251</v>
      </c>
      <c r="AJ187" s="123">
        <f t="shared" si="40"/>
        <v>11500</v>
      </c>
      <c r="AK187" s="427">
        <f t="shared" si="33"/>
        <v>0.37182608695652175</v>
      </c>
      <c r="AL187" s="427">
        <f t="shared" si="33"/>
        <v>0.22521739130434781</v>
      </c>
      <c r="AM187" s="427">
        <f t="shared" si="33"/>
        <v>0.14234782608695651</v>
      </c>
      <c r="AN187" s="427">
        <f t="shared" si="32"/>
        <v>0.158</v>
      </c>
      <c r="AO187" s="427">
        <f t="shared" si="32"/>
        <v>8.078260869565218E-2</v>
      </c>
      <c r="AP187" s="427">
        <f t="shared" si="32"/>
        <v>1.4E-2</v>
      </c>
      <c r="AQ187" s="427">
        <f t="shared" si="32"/>
        <v>4.3478260869565218E-3</v>
      </c>
      <c r="AR187" s="427">
        <f t="shared" si="32"/>
        <v>1.8260869565217392E-3</v>
      </c>
      <c r="AS187" s="427">
        <f t="shared" si="32"/>
        <v>1.6521739130434783E-3</v>
      </c>
      <c r="AT187" s="427">
        <f t="shared" si="37"/>
        <v>1.1695633940636503E-2</v>
      </c>
    </row>
    <row r="188" spans="2:46">
      <c r="B188" s="120">
        <v>82</v>
      </c>
      <c r="C188" s="123">
        <v>11407</v>
      </c>
      <c r="D188" s="123">
        <v>4578</v>
      </c>
      <c r="E188" s="123">
        <v>2446</v>
      </c>
      <c r="F188" s="123">
        <v>2133</v>
      </c>
      <c r="G188" s="120">
        <v>790</v>
      </c>
      <c r="H188" s="120">
        <v>76</v>
      </c>
      <c r="I188" s="120">
        <v>19</v>
      </c>
      <c r="J188" s="120">
        <v>7</v>
      </c>
      <c r="K188" s="120">
        <v>6</v>
      </c>
      <c r="L188" s="120">
        <f t="shared" si="38"/>
        <v>108</v>
      </c>
      <c r="M188" s="120">
        <f t="shared" si="35"/>
        <v>21462</v>
      </c>
      <c r="N188" s="427">
        <f t="shared" si="34"/>
        <v>0.53144800596347375</v>
      </c>
      <c r="O188" s="427">
        <f t="shared" si="34"/>
        <v>0.21328736489004846</v>
      </c>
      <c r="P188" s="427">
        <f t="shared" si="34"/>
        <v>0.11395825568393589</v>
      </c>
      <c r="Q188" s="427">
        <f t="shared" si="34"/>
        <v>9.9375698844576962E-2</v>
      </c>
      <c r="R188" s="427">
        <f t="shared" si="34"/>
        <v>3.680581438688036E-2</v>
      </c>
      <c r="S188" s="427">
        <f t="shared" si="34"/>
        <v>3.5408125232948193E-3</v>
      </c>
      <c r="T188" s="427">
        <f t="shared" si="34"/>
        <v>8.8520313082370483E-4</v>
      </c>
      <c r="U188" s="427">
        <f t="shared" si="34"/>
        <v>3.261274692508386E-4</v>
      </c>
      <c r="V188" s="427">
        <f t="shared" si="34"/>
        <v>2.7953783078643309E-4</v>
      </c>
      <c r="W188" s="427">
        <f t="shared" si="36"/>
        <v>5.032149846239866E-3</v>
      </c>
      <c r="Y188" s="120">
        <v>82</v>
      </c>
      <c r="Z188" s="123">
        <v>3962</v>
      </c>
      <c r="AA188" s="123">
        <v>2623</v>
      </c>
      <c r="AB188" s="123">
        <v>1803</v>
      </c>
      <c r="AC188" s="123">
        <v>1873</v>
      </c>
      <c r="AD188" s="123">
        <v>1001</v>
      </c>
      <c r="AE188" s="120">
        <v>149</v>
      </c>
      <c r="AF188" s="120">
        <v>44</v>
      </c>
      <c r="AG188" s="120">
        <v>19</v>
      </c>
      <c r="AH188" s="120">
        <v>25</v>
      </c>
      <c r="AI188" s="120">
        <f t="shared" si="39"/>
        <v>237</v>
      </c>
      <c r="AJ188" s="123">
        <f t="shared" si="40"/>
        <v>11499</v>
      </c>
      <c r="AK188" s="427">
        <f t="shared" si="33"/>
        <v>0.34455170014783892</v>
      </c>
      <c r="AL188" s="427">
        <f t="shared" si="33"/>
        <v>0.2281067918949474</v>
      </c>
      <c r="AM188" s="427">
        <f t="shared" si="33"/>
        <v>0.15679624315157839</v>
      </c>
      <c r="AN188" s="427">
        <f t="shared" si="32"/>
        <v>0.16288372901991477</v>
      </c>
      <c r="AO188" s="427">
        <f t="shared" si="32"/>
        <v>8.7051047917210189E-2</v>
      </c>
      <c r="AP188" s="427">
        <f t="shared" si="32"/>
        <v>1.2957648491173146E-2</v>
      </c>
      <c r="AQ188" s="427">
        <f t="shared" si="32"/>
        <v>3.8264196886685798E-3</v>
      </c>
      <c r="AR188" s="427">
        <f t="shared" si="32"/>
        <v>1.6523175928341595E-3</v>
      </c>
      <c r="AS188" s="427">
        <f t="shared" si="32"/>
        <v>2.1741020958344205E-3</v>
      </c>
      <c r="AT188" s="427">
        <f t="shared" si="37"/>
        <v>1.1042773273693039E-2</v>
      </c>
    </row>
    <row r="189" spans="2:46">
      <c r="B189" s="120">
        <v>83</v>
      </c>
      <c r="C189" s="123">
        <v>11026</v>
      </c>
      <c r="D189" s="123">
        <v>4728</v>
      </c>
      <c r="E189" s="123">
        <v>2485</v>
      </c>
      <c r="F189" s="123">
        <v>2255</v>
      </c>
      <c r="G189" s="120">
        <v>849</v>
      </c>
      <c r="H189" s="120">
        <v>91</v>
      </c>
      <c r="I189" s="120">
        <v>20</v>
      </c>
      <c r="J189" s="120">
        <v>9</v>
      </c>
      <c r="K189" s="120">
        <v>6</v>
      </c>
      <c r="L189" s="120">
        <f t="shared" si="38"/>
        <v>126</v>
      </c>
      <c r="M189" s="120">
        <f t="shared" si="35"/>
        <v>21469</v>
      </c>
      <c r="N189" s="427">
        <f t="shared" si="34"/>
        <v>0.5136973537085352</v>
      </c>
      <c r="O189" s="427">
        <f t="shared" si="34"/>
        <v>0.22027581065970928</v>
      </c>
      <c r="P189" s="427">
        <f t="shared" si="34"/>
        <v>0.11577525158404771</v>
      </c>
      <c r="Q189" s="427">
        <f t="shared" si="34"/>
        <v>0.10505963473723444</v>
      </c>
      <c r="R189" s="427">
        <f t="shared" si="34"/>
        <v>3.9554603056280287E-2</v>
      </c>
      <c r="S189" s="427">
        <f t="shared" si="34"/>
        <v>4.239657100260902E-3</v>
      </c>
      <c r="T189" s="427">
        <f t="shared" si="34"/>
        <v>9.3179276928811029E-4</v>
      </c>
      <c r="U189" s="427">
        <f t="shared" si="34"/>
        <v>4.1930674617964963E-4</v>
      </c>
      <c r="V189" s="427">
        <f t="shared" si="34"/>
        <v>2.7953783078643309E-4</v>
      </c>
      <c r="W189" s="427">
        <f t="shared" si="36"/>
        <v>5.8689272905119005E-3</v>
      </c>
      <c r="Y189" s="120">
        <v>83</v>
      </c>
      <c r="Z189" s="123">
        <v>4073</v>
      </c>
      <c r="AA189" s="123">
        <v>2493</v>
      </c>
      <c r="AB189" s="123">
        <v>1699</v>
      </c>
      <c r="AC189" s="123">
        <v>1946</v>
      </c>
      <c r="AD189" s="123">
        <v>1029</v>
      </c>
      <c r="AE189" s="120">
        <v>177</v>
      </c>
      <c r="AF189" s="120">
        <v>39</v>
      </c>
      <c r="AG189" s="120">
        <v>19</v>
      </c>
      <c r="AH189" s="120">
        <v>31</v>
      </c>
      <c r="AI189" s="120">
        <f t="shared" si="39"/>
        <v>266</v>
      </c>
      <c r="AJ189" s="123">
        <f t="shared" si="40"/>
        <v>11506</v>
      </c>
      <c r="AK189" s="427">
        <f t="shared" si="33"/>
        <v>0.35398922301407959</v>
      </c>
      <c r="AL189" s="427">
        <f t="shared" si="33"/>
        <v>0.21666956370589258</v>
      </c>
      <c r="AM189" s="427">
        <f t="shared" si="33"/>
        <v>0.14766208934468972</v>
      </c>
      <c r="AN189" s="427">
        <f t="shared" si="32"/>
        <v>0.16912915000869111</v>
      </c>
      <c r="AO189" s="427">
        <f t="shared" si="32"/>
        <v>8.9431600903876238E-2</v>
      </c>
      <c r="AP189" s="427">
        <f t="shared" si="32"/>
        <v>1.5383278289588041E-2</v>
      </c>
      <c r="AQ189" s="427">
        <f t="shared" si="32"/>
        <v>3.3895358943160092E-3</v>
      </c>
      <c r="AR189" s="427">
        <f t="shared" si="32"/>
        <v>1.6513123587693376E-3</v>
      </c>
      <c r="AS189" s="427">
        <f t="shared" si="32"/>
        <v>2.6942464800973403E-3</v>
      </c>
      <c r="AT189" s="427">
        <f t="shared" si="37"/>
        <v>1.2389957613302902E-2</v>
      </c>
    </row>
    <row r="190" spans="2:46">
      <c r="B190" s="120">
        <v>84</v>
      </c>
      <c r="C190" s="123">
        <v>11086</v>
      </c>
      <c r="D190" s="123">
        <v>4525</v>
      </c>
      <c r="E190" s="123">
        <v>2540</v>
      </c>
      <c r="F190" s="123">
        <v>2274</v>
      </c>
      <c r="G190" s="120">
        <v>908</v>
      </c>
      <c r="H190" s="120">
        <v>79</v>
      </c>
      <c r="I190" s="120">
        <v>25</v>
      </c>
      <c r="J190" s="120">
        <v>11</v>
      </c>
      <c r="K190" s="120">
        <v>13</v>
      </c>
      <c r="L190" s="120">
        <f t="shared" si="38"/>
        <v>128</v>
      </c>
      <c r="M190" s="120">
        <f t="shared" si="35"/>
        <v>21461</v>
      </c>
      <c r="N190" s="427">
        <f t="shared" si="34"/>
        <v>0.51649273201639956</v>
      </c>
      <c r="O190" s="427">
        <f t="shared" si="34"/>
        <v>0.21081811405143497</v>
      </c>
      <c r="P190" s="427">
        <f t="shared" si="34"/>
        <v>0.11833768169959001</v>
      </c>
      <c r="Q190" s="427">
        <f t="shared" si="34"/>
        <v>0.10594483786805814</v>
      </c>
      <c r="R190" s="427">
        <f t="shared" si="34"/>
        <v>4.2303391725680206E-2</v>
      </c>
      <c r="S190" s="427">
        <f t="shared" si="34"/>
        <v>3.6805814386880356E-3</v>
      </c>
      <c r="T190" s="427">
        <f t="shared" si="34"/>
        <v>1.1647409616101379E-3</v>
      </c>
      <c r="U190" s="427">
        <f t="shared" si="34"/>
        <v>5.1248602310846071E-4</v>
      </c>
      <c r="V190" s="427">
        <f t="shared" si="34"/>
        <v>6.0566530003727174E-4</v>
      </c>
      <c r="W190" s="427">
        <f t="shared" si="36"/>
        <v>5.9643073482130377E-3</v>
      </c>
      <c r="Y190" s="120">
        <v>84</v>
      </c>
      <c r="Z190" s="123">
        <v>3943</v>
      </c>
      <c r="AA190" s="123">
        <v>2545</v>
      </c>
      <c r="AB190" s="123">
        <v>1673</v>
      </c>
      <c r="AC190" s="123">
        <v>1914</v>
      </c>
      <c r="AD190" s="123">
        <v>1158</v>
      </c>
      <c r="AE190" s="120">
        <v>180</v>
      </c>
      <c r="AF190" s="120">
        <v>52</v>
      </c>
      <c r="AG190" s="120">
        <v>14</v>
      </c>
      <c r="AH190" s="120">
        <v>18</v>
      </c>
      <c r="AI190" s="120">
        <f t="shared" si="39"/>
        <v>264</v>
      </c>
      <c r="AJ190" s="123">
        <f t="shared" si="40"/>
        <v>11497</v>
      </c>
      <c r="AK190" s="427">
        <f t="shared" si="33"/>
        <v>0.34295903279116291</v>
      </c>
      <c r="AL190" s="427">
        <f t="shared" si="33"/>
        <v>0.2213620944594242</v>
      </c>
      <c r="AM190" s="427">
        <f t="shared" si="33"/>
        <v>0.1455162216230321</v>
      </c>
      <c r="AN190" s="427">
        <f t="shared" si="32"/>
        <v>0.16647821170740193</v>
      </c>
      <c r="AO190" s="427">
        <f t="shared" si="32"/>
        <v>0.10072192745933722</v>
      </c>
      <c r="AP190" s="427">
        <f t="shared" si="32"/>
        <v>1.5656258154301123E-2</v>
      </c>
      <c r="AQ190" s="427">
        <f t="shared" si="32"/>
        <v>4.5229190223536574E-3</v>
      </c>
      <c r="AR190" s="427">
        <f t="shared" si="32"/>
        <v>1.217708967556754E-3</v>
      </c>
      <c r="AS190" s="427">
        <f t="shared" si="32"/>
        <v>1.5656258154301123E-3</v>
      </c>
      <c r="AT190" s="427">
        <f t="shared" si="37"/>
        <v>1.2301383905689391E-2</v>
      </c>
    </row>
    <row r="191" spans="2:46">
      <c r="B191" s="120">
        <v>85</v>
      </c>
      <c r="C191" s="123">
        <v>10787</v>
      </c>
      <c r="D191" s="123">
        <v>4697</v>
      </c>
      <c r="E191" s="123">
        <v>2556</v>
      </c>
      <c r="F191" s="123">
        <v>2329</v>
      </c>
      <c r="G191" s="120">
        <v>953</v>
      </c>
      <c r="H191" s="120">
        <v>98</v>
      </c>
      <c r="I191" s="120">
        <v>29</v>
      </c>
      <c r="J191" s="120">
        <v>5</v>
      </c>
      <c r="K191" s="120">
        <v>12</v>
      </c>
      <c r="L191" s="120">
        <f t="shared" si="38"/>
        <v>144</v>
      </c>
      <c r="M191" s="120">
        <f t="shared" si="35"/>
        <v>21466</v>
      </c>
      <c r="N191" s="427">
        <f t="shared" si="34"/>
        <v>0.50256243011554236</v>
      </c>
      <c r="O191" s="427">
        <f t="shared" si="34"/>
        <v>0.21883153186731272</v>
      </c>
      <c r="P191" s="427">
        <f t="shared" si="34"/>
        <v>0.11908311591502049</v>
      </c>
      <c r="Q191" s="427">
        <f t="shared" si="34"/>
        <v>0.10850726798360044</v>
      </c>
      <c r="R191" s="427">
        <f t="shared" si="34"/>
        <v>4.4399925456578455E-2</v>
      </c>
      <c r="S191" s="427">
        <f t="shared" si="34"/>
        <v>4.5657845695117405E-3</v>
      </c>
      <c r="T191" s="427">
        <f t="shared" si="34"/>
        <v>1.35109951546776E-3</v>
      </c>
      <c r="U191" s="427">
        <f t="shared" si="34"/>
        <v>2.3294819232202757E-4</v>
      </c>
      <c r="V191" s="427">
        <f t="shared" si="34"/>
        <v>5.5907566157286617E-4</v>
      </c>
      <c r="W191" s="427">
        <f t="shared" si="36"/>
        <v>6.7082828659275132E-3</v>
      </c>
      <c r="Y191" s="120">
        <v>85</v>
      </c>
      <c r="Z191" s="123">
        <v>3802</v>
      </c>
      <c r="AA191" s="123">
        <v>2517</v>
      </c>
      <c r="AB191" s="123">
        <v>1678</v>
      </c>
      <c r="AC191" s="123">
        <v>2060</v>
      </c>
      <c r="AD191" s="123">
        <v>1124</v>
      </c>
      <c r="AE191" s="120">
        <v>206</v>
      </c>
      <c r="AF191" s="120">
        <v>54</v>
      </c>
      <c r="AG191" s="120">
        <v>33</v>
      </c>
      <c r="AH191" s="120">
        <v>26</v>
      </c>
      <c r="AI191" s="120">
        <f t="shared" si="39"/>
        <v>319</v>
      </c>
      <c r="AJ191" s="123">
        <f t="shared" si="40"/>
        <v>11500</v>
      </c>
      <c r="AK191" s="427">
        <f t="shared" si="33"/>
        <v>0.33060869565217393</v>
      </c>
      <c r="AL191" s="427">
        <f t="shared" si="33"/>
        <v>0.21886956521739132</v>
      </c>
      <c r="AM191" s="427">
        <f t="shared" si="33"/>
        <v>0.14591304347826087</v>
      </c>
      <c r="AN191" s="427">
        <f t="shared" si="32"/>
        <v>0.17913043478260871</v>
      </c>
      <c r="AO191" s="427">
        <f t="shared" si="32"/>
        <v>9.7739130434782606E-2</v>
      </c>
      <c r="AP191" s="427">
        <f t="shared" si="32"/>
        <v>1.7913043478260868E-2</v>
      </c>
      <c r="AQ191" s="427">
        <f t="shared" si="32"/>
        <v>4.6956521739130435E-3</v>
      </c>
      <c r="AR191" s="427">
        <f t="shared" si="32"/>
        <v>2.8695652173913043E-3</v>
      </c>
      <c r="AS191" s="427">
        <f t="shared" si="32"/>
        <v>2.2608695652173911E-3</v>
      </c>
      <c r="AT191" s="427">
        <f t="shared" si="37"/>
        <v>1.4860709959936644E-2</v>
      </c>
    </row>
    <row r="192" spans="2:46">
      <c r="B192" s="120">
        <v>86</v>
      </c>
      <c r="C192" s="123">
        <v>10657</v>
      </c>
      <c r="D192" s="123">
        <v>4609</v>
      </c>
      <c r="E192" s="123">
        <v>2668</v>
      </c>
      <c r="F192" s="123">
        <v>2403</v>
      </c>
      <c r="G192" s="120">
        <v>982</v>
      </c>
      <c r="H192" s="120">
        <v>100</v>
      </c>
      <c r="I192" s="120">
        <v>28</v>
      </c>
      <c r="J192" s="120">
        <v>8</v>
      </c>
      <c r="K192" s="120">
        <v>9</v>
      </c>
      <c r="L192" s="120">
        <f t="shared" si="38"/>
        <v>145</v>
      </c>
      <c r="M192" s="120">
        <f t="shared" si="35"/>
        <v>21464</v>
      </c>
      <c r="N192" s="427">
        <f t="shared" si="34"/>
        <v>0.49650577711516958</v>
      </c>
      <c r="O192" s="427">
        <f t="shared" si="34"/>
        <v>0.21473164368244502</v>
      </c>
      <c r="P192" s="427">
        <f t="shared" si="34"/>
        <v>0.12430115542303392</v>
      </c>
      <c r="Q192" s="427">
        <f t="shared" si="34"/>
        <v>0.11195490122996646</v>
      </c>
      <c r="R192" s="427">
        <f t="shared" si="34"/>
        <v>4.5751024972046216E-2</v>
      </c>
      <c r="S192" s="427">
        <f t="shared" si="34"/>
        <v>4.6589638464405517E-3</v>
      </c>
      <c r="T192" s="427">
        <f t="shared" si="34"/>
        <v>1.3045098770033544E-3</v>
      </c>
      <c r="U192" s="427">
        <f t="shared" si="34"/>
        <v>3.7271710771524412E-4</v>
      </c>
      <c r="V192" s="427">
        <f t="shared" si="34"/>
        <v>4.1930674617964963E-4</v>
      </c>
      <c r="W192" s="427">
        <f t="shared" si="36"/>
        <v>6.7554975773388001E-3</v>
      </c>
      <c r="Y192" s="120">
        <v>86</v>
      </c>
      <c r="Z192" s="123">
        <v>3742</v>
      </c>
      <c r="AA192" s="123">
        <v>2609</v>
      </c>
      <c r="AB192" s="123">
        <v>1697</v>
      </c>
      <c r="AC192" s="123">
        <v>1987</v>
      </c>
      <c r="AD192" s="123">
        <v>1190</v>
      </c>
      <c r="AE192" s="120">
        <v>179</v>
      </c>
      <c r="AF192" s="120">
        <v>54</v>
      </c>
      <c r="AG192" s="120">
        <v>20</v>
      </c>
      <c r="AH192" s="120">
        <v>23</v>
      </c>
      <c r="AI192" s="120">
        <f t="shared" si="39"/>
        <v>276</v>
      </c>
      <c r="AJ192" s="123">
        <f t="shared" si="40"/>
        <v>11501</v>
      </c>
      <c r="AK192" s="427">
        <f t="shared" si="33"/>
        <v>0.32536301191200767</v>
      </c>
      <c r="AL192" s="427">
        <f t="shared" si="33"/>
        <v>0.22684983914442222</v>
      </c>
      <c r="AM192" s="427">
        <f t="shared" si="33"/>
        <v>0.14755238674897836</v>
      </c>
      <c r="AN192" s="427">
        <f t="shared" si="32"/>
        <v>0.17276758542735415</v>
      </c>
      <c r="AO192" s="427">
        <f t="shared" si="32"/>
        <v>0.10346926354230067</v>
      </c>
      <c r="AP192" s="427">
        <f t="shared" si="32"/>
        <v>1.5563864011825058E-2</v>
      </c>
      <c r="AQ192" s="427">
        <f t="shared" si="32"/>
        <v>4.6952438918354926E-3</v>
      </c>
      <c r="AR192" s="427">
        <f t="shared" si="32"/>
        <v>1.7389792191983306E-3</v>
      </c>
      <c r="AS192" s="427">
        <f t="shared" si="32"/>
        <v>1.9998261020780801E-3</v>
      </c>
      <c r="AT192" s="427">
        <f t="shared" si="37"/>
        <v>1.2858740216175923E-2</v>
      </c>
    </row>
    <row r="193" spans="2:46">
      <c r="B193" s="120">
        <v>87</v>
      </c>
      <c r="C193" s="123">
        <v>10181</v>
      </c>
      <c r="D193" s="123">
        <v>4820</v>
      </c>
      <c r="E193" s="123">
        <v>2734</v>
      </c>
      <c r="F193" s="123">
        <v>2560</v>
      </c>
      <c r="G193" s="123">
        <v>1016</v>
      </c>
      <c r="H193" s="120">
        <v>106</v>
      </c>
      <c r="I193" s="120">
        <v>20</v>
      </c>
      <c r="J193" s="120">
        <v>16</v>
      </c>
      <c r="K193" s="120">
        <v>9</v>
      </c>
      <c r="L193" s="120">
        <f t="shared" si="38"/>
        <v>151</v>
      </c>
      <c r="M193" s="120">
        <f t="shared" si="35"/>
        <v>21462</v>
      </c>
      <c r="N193" s="427">
        <f t="shared" si="34"/>
        <v>0.47432910920611254</v>
      </c>
      <c r="O193" s="427">
        <f t="shared" si="34"/>
        <v>0.2245620573984346</v>
      </c>
      <c r="P193" s="427">
        <f t="shared" si="34"/>
        <v>0.12737607156168468</v>
      </c>
      <c r="Q193" s="427">
        <f t="shared" ref="Q193:V206" si="41">F193/$M$107</f>
        <v>0.11926947446887812</v>
      </c>
      <c r="R193" s="427">
        <f t="shared" si="41"/>
        <v>4.7335072679836006E-2</v>
      </c>
      <c r="S193" s="427">
        <f t="shared" si="41"/>
        <v>4.9385016772269851E-3</v>
      </c>
      <c r="T193" s="427">
        <f t="shared" si="41"/>
        <v>9.3179276928811029E-4</v>
      </c>
      <c r="U193" s="427">
        <f t="shared" si="41"/>
        <v>7.4543421543048823E-4</v>
      </c>
      <c r="V193" s="427">
        <f t="shared" si="41"/>
        <v>4.1930674617964963E-4</v>
      </c>
      <c r="W193" s="427">
        <f t="shared" si="36"/>
        <v>7.0356909887242568E-3</v>
      </c>
      <c r="Y193" s="120">
        <v>87</v>
      </c>
      <c r="Z193" s="123">
        <v>3758</v>
      </c>
      <c r="AA193" s="123">
        <v>2410</v>
      </c>
      <c r="AB193" s="123">
        <v>1721</v>
      </c>
      <c r="AC193" s="123">
        <v>2025</v>
      </c>
      <c r="AD193" s="123">
        <v>1289</v>
      </c>
      <c r="AE193" s="120">
        <v>185</v>
      </c>
      <c r="AF193" s="120">
        <v>61</v>
      </c>
      <c r="AG193" s="120">
        <v>22</v>
      </c>
      <c r="AH193" s="120">
        <v>27</v>
      </c>
      <c r="AI193" s="120">
        <f t="shared" si="39"/>
        <v>295</v>
      </c>
      <c r="AJ193" s="123">
        <f t="shared" si="40"/>
        <v>11498</v>
      </c>
      <c r="AK193" s="427">
        <f t="shared" si="33"/>
        <v>0.32683945033918943</v>
      </c>
      <c r="AL193" s="427">
        <f t="shared" si="33"/>
        <v>0.20960166985562706</v>
      </c>
      <c r="AM193" s="427">
        <f t="shared" si="33"/>
        <v>0.1496782049052009</v>
      </c>
      <c r="AN193" s="427">
        <f t="shared" si="32"/>
        <v>0.17611758566707253</v>
      </c>
      <c r="AO193" s="427">
        <f t="shared" si="32"/>
        <v>0.11210645329622543</v>
      </c>
      <c r="AP193" s="427">
        <f t="shared" si="32"/>
        <v>1.6089754739954776E-2</v>
      </c>
      <c r="AQ193" s="427">
        <f t="shared" ref="AQ193:AS206" si="42">AF193/$AJ193</f>
        <v>5.3052704818229261E-3</v>
      </c>
      <c r="AR193" s="427">
        <f t="shared" si="42"/>
        <v>1.9133762393459732E-3</v>
      </c>
      <c r="AS193" s="427">
        <f t="shared" si="42"/>
        <v>2.3482344755609672E-3</v>
      </c>
      <c r="AT193" s="427">
        <f t="shared" si="37"/>
        <v>1.3745224117044078E-2</v>
      </c>
    </row>
    <row r="194" spans="2:46">
      <c r="B194" s="120">
        <v>88</v>
      </c>
      <c r="C194" s="123">
        <v>10116</v>
      </c>
      <c r="D194" s="123">
        <v>4678</v>
      </c>
      <c r="E194" s="123">
        <v>2675</v>
      </c>
      <c r="F194" s="123">
        <v>2730</v>
      </c>
      <c r="G194" s="123">
        <v>1075</v>
      </c>
      <c r="H194" s="120">
        <v>153</v>
      </c>
      <c r="I194" s="120">
        <v>18</v>
      </c>
      <c r="J194" s="120">
        <v>12</v>
      </c>
      <c r="K194" s="120">
        <v>8</v>
      </c>
      <c r="L194" s="120">
        <f t="shared" si="38"/>
        <v>191</v>
      </c>
      <c r="M194" s="120">
        <f t="shared" si="35"/>
        <v>21465</v>
      </c>
      <c r="N194" s="427">
        <f t="shared" ref="N194:P206" si="43">C194/$M$107</f>
        <v>0.47130078270592618</v>
      </c>
      <c r="O194" s="427">
        <f t="shared" si="43"/>
        <v>0.217946328736489</v>
      </c>
      <c r="P194" s="427">
        <f t="shared" si="43"/>
        <v>0.12462728289228475</v>
      </c>
      <c r="Q194" s="427">
        <f t="shared" si="41"/>
        <v>0.12718971300782705</v>
      </c>
      <c r="R194" s="427">
        <f t="shared" si="41"/>
        <v>5.0083861349235932E-2</v>
      </c>
      <c r="S194" s="427">
        <f t="shared" si="41"/>
        <v>7.1282146850540438E-3</v>
      </c>
      <c r="T194" s="427">
        <f t="shared" si="41"/>
        <v>8.3861349235929926E-4</v>
      </c>
      <c r="U194" s="427">
        <f t="shared" si="41"/>
        <v>5.5907566157286617E-4</v>
      </c>
      <c r="V194" s="427">
        <f t="shared" si="41"/>
        <v>3.7271710771524412E-4</v>
      </c>
      <c r="W194" s="427">
        <f t="shared" si="36"/>
        <v>8.8982063824831117E-3</v>
      </c>
      <c r="Y194" s="120">
        <v>88</v>
      </c>
      <c r="Z194" s="123">
        <v>3542</v>
      </c>
      <c r="AA194" s="123">
        <v>2473</v>
      </c>
      <c r="AB194" s="123">
        <v>1710</v>
      </c>
      <c r="AC194" s="123">
        <v>2076</v>
      </c>
      <c r="AD194" s="123">
        <v>1338</v>
      </c>
      <c r="AE194" s="120">
        <v>232</v>
      </c>
      <c r="AF194" s="120">
        <v>63</v>
      </c>
      <c r="AG194" s="120">
        <v>28</v>
      </c>
      <c r="AH194" s="120">
        <v>39</v>
      </c>
      <c r="AI194" s="120">
        <f t="shared" si="39"/>
        <v>362</v>
      </c>
      <c r="AJ194" s="123">
        <f t="shared" si="40"/>
        <v>11501</v>
      </c>
      <c r="AK194" s="427">
        <f t="shared" si="33"/>
        <v>0.30797321972002434</v>
      </c>
      <c r="AL194" s="427">
        <f t="shared" si="33"/>
        <v>0.21502478045387358</v>
      </c>
      <c r="AM194" s="427">
        <f t="shared" si="33"/>
        <v>0.14868272324145726</v>
      </c>
      <c r="AN194" s="427">
        <f t="shared" si="33"/>
        <v>0.18050604295278672</v>
      </c>
      <c r="AO194" s="427">
        <f t="shared" si="33"/>
        <v>0.11633770976436832</v>
      </c>
      <c r="AP194" s="427">
        <f t="shared" si="33"/>
        <v>2.0172158942700635E-2</v>
      </c>
      <c r="AQ194" s="427">
        <f t="shared" si="42"/>
        <v>5.4777845404747416E-3</v>
      </c>
      <c r="AR194" s="427">
        <f t="shared" si="42"/>
        <v>2.4345709068776629E-3</v>
      </c>
      <c r="AS194" s="427">
        <f t="shared" si="42"/>
        <v>3.3910094774367446E-3</v>
      </c>
      <c r="AT194" s="427">
        <f t="shared" si="37"/>
        <v>1.6864663405543909E-2</v>
      </c>
    </row>
    <row r="195" spans="2:46">
      <c r="B195" s="120">
        <v>89</v>
      </c>
      <c r="C195" s="123">
        <v>9600</v>
      </c>
      <c r="D195" s="123">
        <v>4756</v>
      </c>
      <c r="E195" s="123">
        <v>2875</v>
      </c>
      <c r="F195" s="123">
        <v>2804</v>
      </c>
      <c r="G195" s="123">
        <v>1253</v>
      </c>
      <c r="H195" s="120">
        <v>112</v>
      </c>
      <c r="I195" s="120">
        <v>44</v>
      </c>
      <c r="J195" s="120">
        <v>12</v>
      </c>
      <c r="K195" s="120">
        <v>5</v>
      </c>
      <c r="L195" s="120">
        <f t="shared" si="38"/>
        <v>173</v>
      </c>
      <c r="M195" s="120">
        <f t="shared" si="35"/>
        <v>21461</v>
      </c>
      <c r="N195" s="427">
        <f t="shared" si="43"/>
        <v>0.44726052925829296</v>
      </c>
      <c r="O195" s="427">
        <f t="shared" si="43"/>
        <v>0.22158032053671264</v>
      </c>
      <c r="P195" s="427">
        <f t="shared" si="43"/>
        <v>0.13394521058516587</v>
      </c>
      <c r="Q195" s="427">
        <f t="shared" si="41"/>
        <v>0.13063734625419307</v>
      </c>
      <c r="R195" s="427">
        <f t="shared" si="41"/>
        <v>5.837681699590011E-2</v>
      </c>
      <c r="S195" s="427">
        <f t="shared" si="41"/>
        <v>5.2180395080134176E-3</v>
      </c>
      <c r="T195" s="427">
        <f t="shared" si="41"/>
        <v>2.0499440924338429E-3</v>
      </c>
      <c r="U195" s="427">
        <f t="shared" si="41"/>
        <v>5.5907566157286617E-4</v>
      </c>
      <c r="V195" s="427">
        <f t="shared" si="41"/>
        <v>2.3294819232202757E-4</v>
      </c>
      <c r="W195" s="427">
        <f t="shared" si="36"/>
        <v>8.0611341503191835E-3</v>
      </c>
      <c r="Y195" s="120">
        <v>89</v>
      </c>
      <c r="Z195" s="123">
        <v>3468</v>
      </c>
      <c r="AA195" s="123">
        <v>2445</v>
      </c>
      <c r="AB195" s="123">
        <v>1802</v>
      </c>
      <c r="AC195" s="123">
        <v>2064</v>
      </c>
      <c r="AD195" s="123">
        <v>1343</v>
      </c>
      <c r="AE195" s="120">
        <v>237</v>
      </c>
      <c r="AF195" s="120">
        <v>73</v>
      </c>
      <c r="AG195" s="120">
        <v>31</v>
      </c>
      <c r="AH195" s="120">
        <v>39</v>
      </c>
      <c r="AI195" s="120">
        <f t="shared" si="39"/>
        <v>380</v>
      </c>
      <c r="AJ195" s="123">
        <f t="shared" si="40"/>
        <v>11502</v>
      </c>
      <c r="AK195" s="427">
        <f t="shared" si="33"/>
        <v>0.30151278038601981</v>
      </c>
      <c r="AL195" s="427">
        <f t="shared" si="33"/>
        <v>0.21257172665623369</v>
      </c>
      <c r="AM195" s="427">
        <f t="shared" si="33"/>
        <v>0.15666840549469657</v>
      </c>
      <c r="AN195" s="427">
        <f t="shared" si="33"/>
        <v>0.17944705268648931</v>
      </c>
      <c r="AO195" s="427">
        <f t="shared" si="33"/>
        <v>0.1167623022083116</v>
      </c>
      <c r="AP195" s="427">
        <f t="shared" si="33"/>
        <v>2.0605112154407929E-2</v>
      </c>
      <c r="AQ195" s="427">
        <f t="shared" si="42"/>
        <v>6.3467223091636235E-3</v>
      </c>
      <c r="AR195" s="427">
        <f t="shared" si="42"/>
        <v>2.6951834463571551E-3</v>
      </c>
      <c r="AS195" s="427">
        <f t="shared" si="42"/>
        <v>3.3907146583202919E-3</v>
      </c>
      <c r="AT195" s="427">
        <f t="shared" si="37"/>
        <v>1.7706537440007455E-2</v>
      </c>
    </row>
    <row r="196" spans="2:46">
      <c r="B196" s="120">
        <v>90</v>
      </c>
      <c r="C196" s="123">
        <v>9461</v>
      </c>
      <c r="D196" s="123">
        <v>4669</v>
      </c>
      <c r="E196" s="123">
        <v>2875</v>
      </c>
      <c r="F196" s="123">
        <v>2974</v>
      </c>
      <c r="G196" s="123">
        <v>1280</v>
      </c>
      <c r="H196" s="120">
        <v>144</v>
      </c>
      <c r="I196" s="120">
        <v>42</v>
      </c>
      <c r="J196" s="120">
        <v>9</v>
      </c>
      <c r="K196" s="120">
        <v>11</v>
      </c>
      <c r="L196" s="120">
        <f t="shared" si="38"/>
        <v>206</v>
      </c>
      <c r="M196" s="120">
        <f t="shared" si="35"/>
        <v>21465</v>
      </c>
      <c r="N196" s="427">
        <f t="shared" si="43"/>
        <v>0.44078456951174061</v>
      </c>
      <c r="O196" s="427">
        <f t="shared" si="43"/>
        <v>0.21752702199030935</v>
      </c>
      <c r="P196" s="427">
        <f t="shared" si="43"/>
        <v>0.13394521058516587</v>
      </c>
      <c r="Q196" s="427">
        <f t="shared" si="41"/>
        <v>0.13855758479314201</v>
      </c>
      <c r="R196" s="427">
        <f t="shared" si="41"/>
        <v>5.9634737234439059E-2</v>
      </c>
      <c r="S196" s="427">
        <f t="shared" si="41"/>
        <v>6.7089079388743941E-3</v>
      </c>
      <c r="T196" s="427">
        <f t="shared" si="41"/>
        <v>1.9567648155050317E-3</v>
      </c>
      <c r="U196" s="427">
        <f t="shared" si="41"/>
        <v>4.1930674617964963E-4</v>
      </c>
      <c r="V196" s="427">
        <f t="shared" si="41"/>
        <v>5.1248602310846071E-4</v>
      </c>
      <c r="W196" s="427">
        <f t="shared" si="36"/>
        <v>9.5970184020498488E-3</v>
      </c>
      <c r="Y196" s="120">
        <v>90</v>
      </c>
      <c r="Z196" s="123">
        <v>3479</v>
      </c>
      <c r="AA196" s="123">
        <v>2313</v>
      </c>
      <c r="AB196" s="123">
        <v>1773</v>
      </c>
      <c r="AC196" s="123">
        <v>2103</v>
      </c>
      <c r="AD196" s="123">
        <v>1424</v>
      </c>
      <c r="AE196" s="120">
        <v>259</v>
      </c>
      <c r="AF196" s="120">
        <v>88</v>
      </c>
      <c r="AG196" s="120">
        <v>28</v>
      </c>
      <c r="AH196" s="120">
        <v>32</v>
      </c>
      <c r="AI196" s="120">
        <f t="shared" si="39"/>
        <v>407</v>
      </c>
      <c r="AJ196" s="123">
        <f t="shared" si="40"/>
        <v>11499</v>
      </c>
      <c r="AK196" s="427">
        <f t="shared" si="33"/>
        <v>0.30254804765631793</v>
      </c>
      <c r="AL196" s="427">
        <f t="shared" si="33"/>
        <v>0.20114792590660058</v>
      </c>
      <c r="AM196" s="427">
        <f t="shared" si="33"/>
        <v>0.15418732063657709</v>
      </c>
      <c r="AN196" s="427">
        <f t="shared" si="33"/>
        <v>0.18288546830159144</v>
      </c>
      <c r="AO196" s="427">
        <f t="shared" si="33"/>
        <v>0.12383685537872859</v>
      </c>
      <c r="AP196" s="427">
        <f t="shared" si="33"/>
        <v>2.2523697712844595E-2</v>
      </c>
      <c r="AQ196" s="427">
        <f t="shared" si="42"/>
        <v>7.6528393773371596E-3</v>
      </c>
      <c r="AR196" s="427">
        <f t="shared" si="42"/>
        <v>2.4349943473345507E-3</v>
      </c>
      <c r="AS196" s="427">
        <f t="shared" si="42"/>
        <v>2.7828506826680583E-3</v>
      </c>
      <c r="AT196" s="427">
        <f t="shared" si="37"/>
        <v>1.8961099464244117E-2</v>
      </c>
    </row>
    <row r="197" spans="2:46">
      <c r="B197" s="120">
        <v>91</v>
      </c>
      <c r="C197" s="123">
        <v>9045</v>
      </c>
      <c r="D197" s="123">
        <v>4652</v>
      </c>
      <c r="E197" s="123">
        <v>3046</v>
      </c>
      <c r="F197" s="123">
        <v>3064</v>
      </c>
      <c r="G197" s="123">
        <v>1426</v>
      </c>
      <c r="H197" s="120">
        <v>167</v>
      </c>
      <c r="I197" s="120">
        <v>44</v>
      </c>
      <c r="J197" s="120">
        <v>10</v>
      </c>
      <c r="K197" s="120">
        <v>9</v>
      </c>
      <c r="L197" s="120">
        <f t="shared" si="38"/>
        <v>230</v>
      </c>
      <c r="M197" s="120">
        <f t="shared" si="35"/>
        <v>21463</v>
      </c>
      <c r="N197" s="427">
        <f t="shared" si="43"/>
        <v>0.42140327991054788</v>
      </c>
      <c r="O197" s="427">
        <f t="shared" si="43"/>
        <v>0.21673499813641448</v>
      </c>
      <c r="P197" s="427">
        <f t="shared" si="43"/>
        <v>0.14191203876257921</v>
      </c>
      <c r="Q197" s="427">
        <f t="shared" si="41"/>
        <v>0.14275065225493849</v>
      </c>
      <c r="R197" s="427">
        <f t="shared" si="41"/>
        <v>6.6436824450242266E-2</v>
      </c>
      <c r="S197" s="427">
        <f t="shared" si="41"/>
        <v>7.7804696235557209E-3</v>
      </c>
      <c r="T197" s="427">
        <f t="shared" si="41"/>
        <v>2.0499440924338429E-3</v>
      </c>
      <c r="U197" s="427">
        <f t="shared" si="41"/>
        <v>4.6589638464405515E-4</v>
      </c>
      <c r="V197" s="427">
        <f t="shared" si="41"/>
        <v>4.1930674617964963E-4</v>
      </c>
      <c r="W197" s="427">
        <f t="shared" si="36"/>
        <v>1.0716116106788427E-2</v>
      </c>
      <c r="Y197" s="120">
        <v>91</v>
      </c>
      <c r="Z197" s="123">
        <v>3329</v>
      </c>
      <c r="AA197" s="123">
        <v>2317</v>
      </c>
      <c r="AB197" s="123">
        <v>1707</v>
      </c>
      <c r="AC197" s="123">
        <v>2199</v>
      </c>
      <c r="AD197" s="123">
        <v>1517</v>
      </c>
      <c r="AE197" s="120">
        <v>267</v>
      </c>
      <c r="AF197" s="120">
        <v>93</v>
      </c>
      <c r="AG197" s="120">
        <v>30</v>
      </c>
      <c r="AH197" s="120">
        <v>40</v>
      </c>
      <c r="AI197" s="120">
        <f t="shared" si="39"/>
        <v>430</v>
      </c>
      <c r="AJ197" s="123">
        <f t="shared" si="40"/>
        <v>11499</v>
      </c>
      <c r="AK197" s="427">
        <f t="shared" si="33"/>
        <v>0.28950343508131143</v>
      </c>
      <c r="AL197" s="427">
        <f t="shared" si="33"/>
        <v>0.20149578224193407</v>
      </c>
      <c r="AM197" s="427">
        <f t="shared" si="33"/>
        <v>0.14844769110357423</v>
      </c>
      <c r="AN197" s="427">
        <f t="shared" si="33"/>
        <v>0.19123402034959561</v>
      </c>
      <c r="AO197" s="427">
        <f t="shared" si="33"/>
        <v>0.13192451517523263</v>
      </c>
      <c r="AP197" s="427">
        <f t="shared" si="33"/>
        <v>2.3219410383511611E-2</v>
      </c>
      <c r="AQ197" s="427">
        <f t="shared" si="42"/>
        <v>8.0876597965040438E-3</v>
      </c>
      <c r="AR197" s="427">
        <f t="shared" si="42"/>
        <v>2.6089225150013043E-3</v>
      </c>
      <c r="AS197" s="427">
        <f t="shared" si="42"/>
        <v>3.4785633533350726E-3</v>
      </c>
      <c r="AT197" s="427">
        <f t="shared" si="37"/>
        <v>2.0034477938778363E-2</v>
      </c>
    </row>
    <row r="198" spans="2:46">
      <c r="B198" s="120">
        <v>92</v>
      </c>
      <c r="C198" s="123">
        <v>8778</v>
      </c>
      <c r="D198" s="123">
        <v>4663</v>
      </c>
      <c r="E198" s="123">
        <v>3062</v>
      </c>
      <c r="F198" s="123">
        <v>3102</v>
      </c>
      <c r="G198" s="123">
        <v>1610</v>
      </c>
      <c r="H198" s="120">
        <v>174</v>
      </c>
      <c r="I198" s="120">
        <v>44</v>
      </c>
      <c r="J198" s="120">
        <v>13</v>
      </c>
      <c r="K198" s="120">
        <v>20</v>
      </c>
      <c r="L198" s="120">
        <f t="shared" si="38"/>
        <v>251</v>
      </c>
      <c r="M198" s="120">
        <f t="shared" si="35"/>
        <v>21466</v>
      </c>
      <c r="N198" s="427">
        <f t="shared" si="43"/>
        <v>0.40896384644055161</v>
      </c>
      <c r="O198" s="427">
        <f t="shared" si="43"/>
        <v>0.21724748415952291</v>
      </c>
      <c r="P198" s="427">
        <f t="shared" si="43"/>
        <v>0.14265747297800968</v>
      </c>
      <c r="Q198" s="427">
        <f t="shared" si="41"/>
        <v>0.14452105851658592</v>
      </c>
      <c r="R198" s="427">
        <f t="shared" si="41"/>
        <v>7.5009317927692887E-2</v>
      </c>
      <c r="S198" s="427">
        <f t="shared" si="41"/>
        <v>8.1065970928065594E-3</v>
      </c>
      <c r="T198" s="427">
        <f t="shared" si="41"/>
        <v>2.0499440924338429E-3</v>
      </c>
      <c r="U198" s="427">
        <f t="shared" si="41"/>
        <v>6.0566530003727174E-4</v>
      </c>
      <c r="V198" s="427">
        <f t="shared" si="41"/>
        <v>9.3179276928811029E-4</v>
      </c>
      <c r="W198" s="427">
        <f t="shared" si="36"/>
        <v>1.1692909717693096E-2</v>
      </c>
      <c r="Y198" s="120">
        <v>92</v>
      </c>
      <c r="Z198" s="123">
        <v>3361</v>
      </c>
      <c r="AA198" s="123">
        <v>2270</v>
      </c>
      <c r="AB198" s="123">
        <v>1705</v>
      </c>
      <c r="AC198" s="123">
        <v>2180</v>
      </c>
      <c r="AD198" s="123">
        <v>1538</v>
      </c>
      <c r="AE198" s="120">
        <v>297</v>
      </c>
      <c r="AF198" s="120">
        <v>76</v>
      </c>
      <c r="AG198" s="120">
        <v>30</v>
      </c>
      <c r="AH198" s="120">
        <v>45</v>
      </c>
      <c r="AI198" s="120">
        <f t="shared" si="39"/>
        <v>448</v>
      </c>
      <c r="AJ198" s="123">
        <f t="shared" si="40"/>
        <v>11502</v>
      </c>
      <c r="AK198" s="427">
        <f t="shared" si="33"/>
        <v>0.29221005042601289</v>
      </c>
      <c r="AL198" s="427">
        <f t="shared" si="33"/>
        <v>0.19735698139454008</v>
      </c>
      <c r="AM198" s="427">
        <f t="shared" si="33"/>
        <v>0.14823508954964354</v>
      </c>
      <c r="AN198" s="427">
        <f t="shared" si="33"/>
        <v>0.18953225525995479</v>
      </c>
      <c r="AO198" s="427">
        <f t="shared" si="33"/>
        <v>0.13371587549991307</v>
      </c>
      <c r="AP198" s="427">
        <f t="shared" si="33"/>
        <v>2.5821596244131457E-2</v>
      </c>
      <c r="AQ198" s="427">
        <f t="shared" si="42"/>
        <v>6.6075465136498004E-3</v>
      </c>
      <c r="AR198" s="427">
        <f t="shared" si="42"/>
        <v>2.6082420448617634E-3</v>
      </c>
      <c r="AS198" s="427">
        <f t="shared" si="42"/>
        <v>3.9123630672926448E-3</v>
      </c>
      <c r="AT198" s="427">
        <f t="shared" si="37"/>
        <v>2.0870213360663376E-2</v>
      </c>
    </row>
    <row r="199" spans="2:46">
      <c r="B199" s="120">
        <v>93</v>
      </c>
      <c r="C199" s="123">
        <v>8386</v>
      </c>
      <c r="D199" s="123">
        <v>4664</v>
      </c>
      <c r="E199" s="123">
        <v>3159</v>
      </c>
      <c r="F199" s="123">
        <v>3375</v>
      </c>
      <c r="G199" s="123">
        <v>1618</v>
      </c>
      <c r="H199" s="120">
        <v>180</v>
      </c>
      <c r="I199" s="120">
        <v>46</v>
      </c>
      <c r="J199" s="120">
        <v>22</v>
      </c>
      <c r="K199" s="120">
        <v>14</v>
      </c>
      <c r="L199" s="120">
        <f t="shared" si="38"/>
        <v>262</v>
      </c>
      <c r="M199" s="120">
        <f t="shared" si="35"/>
        <v>21464</v>
      </c>
      <c r="N199" s="427">
        <f t="shared" si="43"/>
        <v>0.39070070816250468</v>
      </c>
      <c r="O199" s="427">
        <f t="shared" si="43"/>
        <v>0.21729407379798732</v>
      </c>
      <c r="P199" s="427">
        <f t="shared" si="43"/>
        <v>0.14717666790905704</v>
      </c>
      <c r="Q199" s="427">
        <f t="shared" si="41"/>
        <v>0.15724002981736862</v>
      </c>
      <c r="R199" s="427">
        <f t="shared" si="41"/>
        <v>7.5382035035408121E-2</v>
      </c>
      <c r="S199" s="427">
        <f t="shared" si="41"/>
        <v>8.3861349235929937E-3</v>
      </c>
      <c r="T199" s="427">
        <f t="shared" si="41"/>
        <v>2.1431233693626536E-3</v>
      </c>
      <c r="U199" s="427">
        <f t="shared" si="41"/>
        <v>1.0249720462169214E-3</v>
      </c>
      <c r="V199" s="427">
        <f t="shared" si="41"/>
        <v>6.522549385016772E-4</v>
      </c>
      <c r="W199" s="427">
        <f t="shared" si="36"/>
        <v>1.2206485277674246E-2</v>
      </c>
      <c r="Y199" s="120">
        <v>93</v>
      </c>
      <c r="Z199" s="123">
        <v>3200</v>
      </c>
      <c r="AA199" s="123">
        <v>2196</v>
      </c>
      <c r="AB199" s="123">
        <v>1662</v>
      </c>
      <c r="AC199" s="123">
        <v>2298</v>
      </c>
      <c r="AD199" s="123">
        <v>1673</v>
      </c>
      <c r="AE199" s="120">
        <v>293</v>
      </c>
      <c r="AF199" s="120">
        <v>99</v>
      </c>
      <c r="AG199" s="120">
        <v>37</v>
      </c>
      <c r="AH199" s="120">
        <v>42</v>
      </c>
      <c r="AI199" s="120">
        <f t="shared" si="39"/>
        <v>471</v>
      </c>
      <c r="AJ199" s="123">
        <f t="shared" si="40"/>
        <v>11500</v>
      </c>
      <c r="AK199" s="427">
        <f t="shared" si="33"/>
        <v>0.27826086956521739</v>
      </c>
      <c r="AL199" s="427">
        <f t="shared" si="33"/>
        <v>0.19095652173913044</v>
      </c>
      <c r="AM199" s="427">
        <f t="shared" si="33"/>
        <v>0.14452173913043478</v>
      </c>
      <c r="AN199" s="427">
        <f t="shared" si="33"/>
        <v>0.19982608695652174</v>
      </c>
      <c r="AO199" s="427">
        <f t="shared" si="33"/>
        <v>0.14547826086956522</v>
      </c>
      <c r="AP199" s="427">
        <f t="shared" si="33"/>
        <v>2.5478260869565218E-2</v>
      </c>
      <c r="AQ199" s="427">
        <f t="shared" si="42"/>
        <v>8.6086956521739134E-3</v>
      </c>
      <c r="AR199" s="427">
        <f t="shared" si="42"/>
        <v>3.217391304347826E-3</v>
      </c>
      <c r="AS199" s="427">
        <f t="shared" si="42"/>
        <v>3.6521739130434784E-3</v>
      </c>
      <c r="AT199" s="427">
        <f t="shared" si="37"/>
        <v>2.1943719716734998E-2</v>
      </c>
    </row>
    <row r="200" spans="2:46">
      <c r="B200" s="120">
        <v>94</v>
      </c>
      <c r="C200" s="123">
        <v>8054</v>
      </c>
      <c r="D200" s="123">
        <v>4587</v>
      </c>
      <c r="E200" s="123">
        <v>3095</v>
      </c>
      <c r="F200" s="123">
        <v>3640</v>
      </c>
      <c r="G200" s="123">
        <v>1765</v>
      </c>
      <c r="H200" s="120">
        <v>230</v>
      </c>
      <c r="I200" s="120">
        <v>51</v>
      </c>
      <c r="J200" s="120">
        <v>24</v>
      </c>
      <c r="K200" s="120">
        <v>16</v>
      </c>
      <c r="L200" s="120">
        <f t="shared" si="38"/>
        <v>321</v>
      </c>
      <c r="M200" s="120">
        <f t="shared" si="35"/>
        <v>21462</v>
      </c>
      <c r="N200" s="427">
        <f t="shared" si="43"/>
        <v>0.375232948192322</v>
      </c>
      <c r="O200" s="427">
        <f t="shared" si="43"/>
        <v>0.21370667163622811</v>
      </c>
      <c r="P200" s="427">
        <f t="shared" si="43"/>
        <v>0.14419493104733508</v>
      </c>
      <c r="Q200" s="427">
        <f t="shared" si="41"/>
        <v>0.16958628401043607</v>
      </c>
      <c r="R200" s="427">
        <f t="shared" si="41"/>
        <v>8.2230711889675734E-2</v>
      </c>
      <c r="S200" s="427">
        <f t="shared" si="41"/>
        <v>1.071561684681327E-2</v>
      </c>
      <c r="T200" s="427">
        <f t="shared" si="41"/>
        <v>2.3760715616846814E-3</v>
      </c>
      <c r="U200" s="427">
        <f t="shared" si="41"/>
        <v>1.1181513231457323E-3</v>
      </c>
      <c r="V200" s="427">
        <f t="shared" si="41"/>
        <v>7.4543421543048823E-4</v>
      </c>
      <c r="W200" s="427">
        <f t="shared" si="36"/>
        <v>1.4956667598546268E-2</v>
      </c>
      <c r="Y200" s="120">
        <v>94</v>
      </c>
      <c r="Z200" s="123">
        <v>2975</v>
      </c>
      <c r="AA200" s="123">
        <v>2253</v>
      </c>
      <c r="AB200" s="123">
        <v>1680</v>
      </c>
      <c r="AC200" s="123">
        <v>2345</v>
      </c>
      <c r="AD200" s="123">
        <v>1736</v>
      </c>
      <c r="AE200" s="120">
        <v>335</v>
      </c>
      <c r="AF200" s="120">
        <v>100</v>
      </c>
      <c r="AG200" s="120">
        <v>35</v>
      </c>
      <c r="AH200" s="120">
        <v>40</v>
      </c>
      <c r="AI200" s="120">
        <f t="shared" si="39"/>
        <v>510</v>
      </c>
      <c r="AJ200" s="123">
        <f t="shared" si="40"/>
        <v>11499</v>
      </c>
      <c r="AK200" s="427">
        <f t="shared" si="33"/>
        <v>0.25871814940429605</v>
      </c>
      <c r="AL200" s="427">
        <f t="shared" si="33"/>
        <v>0.19593008087659797</v>
      </c>
      <c r="AM200" s="427">
        <f t="shared" si="33"/>
        <v>0.14609966084007306</v>
      </c>
      <c r="AN200" s="427">
        <f t="shared" si="33"/>
        <v>0.20393077658926864</v>
      </c>
      <c r="AO200" s="427">
        <f t="shared" si="33"/>
        <v>0.15096964953474215</v>
      </c>
      <c r="AP200" s="427">
        <f t="shared" si="33"/>
        <v>2.9132968084181234E-2</v>
      </c>
      <c r="AQ200" s="427">
        <f t="shared" si="42"/>
        <v>8.696408383337682E-3</v>
      </c>
      <c r="AR200" s="427">
        <f t="shared" si="42"/>
        <v>3.0437429341681884E-3</v>
      </c>
      <c r="AS200" s="427">
        <f t="shared" si="42"/>
        <v>3.4785633533350726E-3</v>
      </c>
      <c r="AT200" s="427">
        <f t="shared" si="37"/>
        <v>2.3762929829466033E-2</v>
      </c>
    </row>
    <row r="201" spans="2:46">
      <c r="B201" s="120">
        <v>95</v>
      </c>
      <c r="C201" s="123">
        <v>7677</v>
      </c>
      <c r="D201" s="123">
        <v>4579</v>
      </c>
      <c r="E201" s="123">
        <v>3165</v>
      </c>
      <c r="F201" s="123">
        <v>3761</v>
      </c>
      <c r="G201" s="123">
        <v>1938</v>
      </c>
      <c r="H201" s="120">
        <v>242</v>
      </c>
      <c r="I201" s="120">
        <v>70</v>
      </c>
      <c r="J201" s="120">
        <v>20</v>
      </c>
      <c r="K201" s="120">
        <v>16</v>
      </c>
      <c r="L201" s="120">
        <f t="shared" si="38"/>
        <v>348</v>
      </c>
      <c r="M201" s="120">
        <f t="shared" si="35"/>
        <v>21468</v>
      </c>
      <c r="N201" s="427">
        <f t="shared" si="43"/>
        <v>0.35766865449124113</v>
      </c>
      <c r="O201" s="427">
        <f t="shared" si="43"/>
        <v>0.21333395452851286</v>
      </c>
      <c r="P201" s="427">
        <f t="shared" si="43"/>
        <v>0.14745620573984347</v>
      </c>
      <c r="Q201" s="427">
        <f t="shared" si="41"/>
        <v>0.17522363026462914</v>
      </c>
      <c r="R201" s="427">
        <f t="shared" si="41"/>
        <v>9.0290719344017889E-2</v>
      </c>
      <c r="S201" s="427">
        <f t="shared" si="41"/>
        <v>1.1274692508386135E-2</v>
      </c>
      <c r="T201" s="427">
        <f t="shared" si="41"/>
        <v>3.2612746925083863E-3</v>
      </c>
      <c r="U201" s="427">
        <f t="shared" si="41"/>
        <v>9.3179276928811029E-4</v>
      </c>
      <c r="V201" s="427">
        <f t="shared" si="41"/>
        <v>7.4543421543048823E-4</v>
      </c>
      <c r="W201" s="427">
        <f t="shared" si="36"/>
        <v>1.621017328116266E-2</v>
      </c>
      <c r="Y201" s="120">
        <v>95</v>
      </c>
      <c r="Z201" s="123">
        <v>3132</v>
      </c>
      <c r="AA201" s="123">
        <v>2224</v>
      </c>
      <c r="AB201" s="123">
        <v>1646</v>
      </c>
      <c r="AC201" s="123">
        <v>2210</v>
      </c>
      <c r="AD201" s="123">
        <v>1713</v>
      </c>
      <c r="AE201" s="120">
        <v>350</v>
      </c>
      <c r="AF201" s="120">
        <v>121</v>
      </c>
      <c r="AG201" s="120">
        <v>51</v>
      </c>
      <c r="AH201" s="120">
        <v>54</v>
      </c>
      <c r="AI201" s="120">
        <f t="shared" si="39"/>
        <v>576</v>
      </c>
      <c r="AJ201" s="123">
        <f t="shared" si="40"/>
        <v>11501</v>
      </c>
      <c r="AK201" s="427">
        <f t="shared" si="33"/>
        <v>0.27232414572645858</v>
      </c>
      <c r="AL201" s="427">
        <f t="shared" si="33"/>
        <v>0.19337448917485436</v>
      </c>
      <c r="AM201" s="427">
        <f t="shared" si="33"/>
        <v>0.1431179897400226</v>
      </c>
      <c r="AN201" s="427">
        <f t="shared" si="33"/>
        <v>0.19215720372141554</v>
      </c>
      <c r="AO201" s="427">
        <f t="shared" si="33"/>
        <v>0.14894357012433701</v>
      </c>
      <c r="AP201" s="427">
        <f t="shared" si="33"/>
        <v>3.0432136335970784E-2</v>
      </c>
      <c r="AQ201" s="427">
        <f t="shared" si="42"/>
        <v>1.05208242761499E-2</v>
      </c>
      <c r="AR201" s="427">
        <f t="shared" si="42"/>
        <v>4.4343970089557429E-3</v>
      </c>
      <c r="AS201" s="427">
        <f t="shared" si="42"/>
        <v>4.6952438918354926E-3</v>
      </c>
      <c r="AT201" s="427">
        <f t="shared" si="37"/>
        <v>2.6830631637786474E-2</v>
      </c>
    </row>
    <row r="202" spans="2:46">
      <c r="B202" s="120">
        <v>96</v>
      </c>
      <c r="C202" s="123">
        <v>7392</v>
      </c>
      <c r="D202" s="123">
        <v>4404</v>
      </c>
      <c r="E202" s="123">
        <v>3126</v>
      </c>
      <c r="F202" s="123">
        <v>3985</v>
      </c>
      <c r="G202" s="123">
        <v>2106</v>
      </c>
      <c r="H202" s="120">
        <v>296</v>
      </c>
      <c r="I202" s="120">
        <v>82</v>
      </c>
      <c r="J202" s="120">
        <v>42</v>
      </c>
      <c r="K202" s="120">
        <v>27</v>
      </c>
      <c r="L202" s="120">
        <f t="shared" si="38"/>
        <v>447</v>
      </c>
      <c r="M202" s="120">
        <f t="shared" si="35"/>
        <v>21460</v>
      </c>
      <c r="N202" s="427">
        <f t="shared" si="43"/>
        <v>0.34439060752888556</v>
      </c>
      <c r="O202" s="427">
        <f t="shared" si="43"/>
        <v>0.2051807677972419</v>
      </c>
      <c r="P202" s="427">
        <f t="shared" si="43"/>
        <v>0.14563920983973164</v>
      </c>
      <c r="Q202" s="427">
        <f t="shared" si="41"/>
        <v>0.18565970928065598</v>
      </c>
      <c r="R202" s="427">
        <f t="shared" si="41"/>
        <v>9.8117778606038014E-2</v>
      </c>
      <c r="S202" s="427">
        <f t="shared" si="41"/>
        <v>1.3790532985464033E-2</v>
      </c>
      <c r="T202" s="427">
        <f t="shared" si="41"/>
        <v>3.8203503540812523E-3</v>
      </c>
      <c r="U202" s="427">
        <f t="shared" si="41"/>
        <v>1.9567648155050317E-3</v>
      </c>
      <c r="V202" s="427">
        <f t="shared" si="41"/>
        <v>1.2579202385389488E-3</v>
      </c>
      <c r="W202" s="427">
        <f t="shared" si="36"/>
        <v>2.0829450139794967E-2</v>
      </c>
      <c r="Y202" s="120">
        <v>96</v>
      </c>
      <c r="Z202" s="123">
        <v>2786</v>
      </c>
      <c r="AA202" s="123">
        <v>2140</v>
      </c>
      <c r="AB202" s="123">
        <v>1582</v>
      </c>
      <c r="AC202" s="123">
        <v>2348</v>
      </c>
      <c r="AD202" s="123">
        <v>1931</v>
      </c>
      <c r="AE202" s="120">
        <v>425</v>
      </c>
      <c r="AF202" s="120">
        <v>150</v>
      </c>
      <c r="AG202" s="120">
        <v>66</v>
      </c>
      <c r="AH202" s="120">
        <v>75</v>
      </c>
      <c r="AI202" s="120">
        <f t="shared" si="39"/>
        <v>716</v>
      </c>
      <c r="AJ202" s="123">
        <f t="shared" si="40"/>
        <v>11503</v>
      </c>
      <c r="AK202" s="427">
        <f t="shared" si="33"/>
        <v>0.24219768755976701</v>
      </c>
      <c r="AL202" s="427">
        <f t="shared" si="33"/>
        <v>0.18603842475875859</v>
      </c>
      <c r="AM202" s="427">
        <f t="shared" si="33"/>
        <v>0.13752934017212901</v>
      </c>
      <c r="AN202" s="427">
        <f t="shared" si="33"/>
        <v>0.20412066417456315</v>
      </c>
      <c r="AO202" s="427">
        <f t="shared" si="33"/>
        <v>0.1678692514996088</v>
      </c>
      <c r="AP202" s="427">
        <f t="shared" si="33"/>
        <v>3.6946883421716072E-2</v>
      </c>
      <c r="AQ202" s="427">
        <f t="shared" si="42"/>
        <v>1.3040076501782143E-2</v>
      </c>
      <c r="AR202" s="427">
        <f t="shared" si="42"/>
        <v>5.7376336607841433E-3</v>
      </c>
      <c r="AS202" s="427">
        <f t="shared" si="42"/>
        <v>6.5200382508910715E-3</v>
      </c>
      <c r="AT202" s="427">
        <f t="shared" si="37"/>
        <v>3.3364398881640264E-2</v>
      </c>
    </row>
    <row r="203" spans="2:46">
      <c r="B203" s="120">
        <v>97</v>
      </c>
      <c r="C203" s="123">
        <v>6737</v>
      </c>
      <c r="D203" s="123">
        <v>4294</v>
      </c>
      <c r="E203" s="123">
        <v>3224</v>
      </c>
      <c r="F203" s="123">
        <v>4202</v>
      </c>
      <c r="G203" s="123">
        <v>2485</v>
      </c>
      <c r="H203" s="120">
        <v>331</v>
      </c>
      <c r="I203" s="120">
        <v>94</v>
      </c>
      <c r="J203" s="120">
        <v>57</v>
      </c>
      <c r="K203" s="120">
        <v>42</v>
      </c>
      <c r="L203" s="120">
        <f t="shared" si="38"/>
        <v>524</v>
      </c>
      <c r="M203" s="120">
        <f t="shared" si="35"/>
        <v>21466</v>
      </c>
      <c r="N203" s="427">
        <f t="shared" si="43"/>
        <v>0.31387439433469994</v>
      </c>
      <c r="O203" s="427">
        <f t="shared" si="43"/>
        <v>0.20005590756615729</v>
      </c>
      <c r="P203" s="427">
        <f t="shared" si="43"/>
        <v>0.1502049944092434</v>
      </c>
      <c r="Q203" s="427">
        <f t="shared" si="41"/>
        <v>0.19576966082743197</v>
      </c>
      <c r="R203" s="427">
        <f t="shared" si="41"/>
        <v>0.11577525158404771</v>
      </c>
      <c r="S203" s="427">
        <f t="shared" si="41"/>
        <v>1.5421170331718225E-2</v>
      </c>
      <c r="T203" s="427">
        <f t="shared" si="41"/>
        <v>4.3794260156541183E-3</v>
      </c>
      <c r="U203" s="427">
        <f t="shared" si="41"/>
        <v>2.6556093924711144E-3</v>
      </c>
      <c r="V203" s="427">
        <f t="shared" si="41"/>
        <v>1.9567648155050317E-3</v>
      </c>
      <c r="W203" s="427">
        <f t="shared" si="36"/>
        <v>2.4410695984347339E-2</v>
      </c>
      <c r="Y203" s="120">
        <v>97</v>
      </c>
      <c r="Z203" s="123">
        <v>2784</v>
      </c>
      <c r="AA203" s="123">
        <v>2012</v>
      </c>
      <c r="AB203" s="123">
        <v>1573</v>
      </c>
      <c r="AC203" s="123">
        <v>2439</v>
      </c>
      <c r="AD203" s="123">
        <v>1934</v>
      </c>
      <c r="AE203" s="120">
        <v>436</v>
      </c>
      <c r="AF203" s="120">
        <v>165</v>
      </c>
      <c r="AG203" s="120">
        <v>65</v>
      </c>
      <c r="AH203" s="120">
        <v>94</v>
      </c>
      <c r="AI203" s="120">
        <f t="shared" si="39"/>
        <v>760</v>
      </c>
      <c r="AJ203" s="123">
        <f t="shared" si="40"/>
        <v>11502</v>
      </c>
      <c r="AK203" s="427">
        <f t="shared" si="33"/>
        <v>0.24204486176317161</v>
      </c>
      <c r="AL203" s="427">
        <f t="shared" si="33"/>
        <v>0.17492609980872892</v>
      </c>
      <c r="AM203" s="427">
        <f t="shared" si="33"/>
        <v>0.13675882455225177</v>
      </c>
      <c r="AN203" s="427">
        <f t="shared" si="33"/>
        <v>0.21205007824726135</v>
      </c>
      <c r="AO203" s="427">
        <f t="shared" si="33"/>
        <v>0.16814467049208834</v>
      </c>
      <c r="AP203" s="427">
        <f t="shared" si="33"/>
        <v>3.7906451051990961E-2</v>
      </c>
      <c r="AQ203" s="427">
        <f t="shared" si="42"/>
        <v>1.4345331246739697E-2</v>
      </c>
      <c r="AR203" s="427">
        <f t="shared" si="42"/>
        <v>5.6511910972004871E-3</v>
      </c>
      <c r="AS203" s="427">
        <f t="shared" si="42"/>
        <v>8.1724917405668583E-3</v>
      </c>
      <c r="AT203" s="427">
        <f t="shared" si="37"/>
        <v>3.5404826236839652E-2</v>
      </c>
    </row>
    <row r="204" spans="2:46">
      <c r="B204" s="120">
        <v>98</v>
      </c>
      <c r="C204" s="123">
        <v>6268</v>
      </c>
      <c r="D204" s="123">
        <v>4124</v>
      </c>
      <c r="E204" s="123">
        <v>3099</v>
      </c>
      <c r="F204" s="123">
        <v>4534</v>
      </c>
      <c r="G204" s="123">
        <v>2810</v>
      </c>
      <c r="H204" s="120">
        <v>402</v>
      </c>
      <c r="I204" s="120">
        <v>128</v>
      </c>
      <c r="J204" s="120">
        <v>39</v>
      </c>
      <c r="K204" s="120">
        <v>61</v>
      </c>
      <c r="L204" s="120">
        <f t="shared" si="38"/>
        <v>630</v>
      </c>
      <c r="M204" s="120">
        <f t="shared" si="35"/>
        <v>21465</v>
      </c>
      <c r="N204" s="427">
        <f t="shared" si="43"/>
        <v>0.29202385389489377</v>
      </c>
      <c r="O204" s="427">
        <f t="shared" si="43"/>
        <v>0.19213566902720836</v>
      </c>
      <c r="P204" s="427">
        <f t="shared" si="43"/>
        <v>0.1443812896011927</v>
      </c>
      <c r="Q204" s="427">
        <f t="shared" si="41"/>
        <v>0.21123742079761462</v>
      </c>
      <c r="R204" s="427">
        <f t="shared" si="41"/>
        <v>0.13091688408497951</v>
      </c>
      <c r="S204" s="427">
        <f t="shared" si="41"/>
        <v>1.8729034662691019E-2</v>
      </c>
      <c r="T204" s="427">
        <f t="shared" si="41"/>
        <v>5.9634737234439059E-3</v>
      </c>
      <c r="U204" s="427">
        <f t="shared" si="41"/>
        <v>1.8169959001118152E-3</v>
      </c>
      <c r="V204" s="427">
        <f t="shared" si="41"/>
        <v>2.8419679463287367E-3</v>
      </c>
      <c r="W204" s="427">
        <f t="shared" si="36"/>
        <v>2.9350104821802937E-2</v>
      </c>
      <c r="Y204" s="120">
        <v>98</v>
      </c>
      <c r="Z204" s="123">
        <v>2723</v>
      </c>
      <c r="AA204" s="123">
        <v>1775</v>
      </c>
      <c r="AB204" s="123">
        <v>1535</v>
      </c>
      <c r="AC204" s="123">
        <v>2429</v>
      </c>
      <c r="AD204" s="123">
        <v>2131</v>
      </c>
      <c r="AE204" s="120">
        <v>507</v>
      </c>
      <c r="AF204" s="120">
        <v>181</v>
      </c>
      <c r="AG204" s="120">
        <v>93</v>
      </c>
      <c r="AH204" s="120">
        <v>124</v>
      </c>
      <c r="AI204" s="120">
        <f t="shared" si="39"/>
        <v>905</v>
      </c>
      <c r="AJ204" s="123">
        <f t="shared" si="40"/>
        <v>11498</v>
      </c>
      <c r="AK204" s="427">
        <f t="shared" si="33"/>
        <v>0.2368237954426857</v>
      </c>
      <c r="AL204" s="427">
        <f t="shared" si="33"/>
        <v>0.15437467385632284</v>
      </c>
      <c r="AM204" s="427">
        <f t="shared" si="33"/>
        <v>0.13350147851800312</v>
      </c>
      <c r="AN204" s="427">
        <f t="shared" si="33"/>
        <v>0.21125413115324404</v>
      </c>
      <c r="AO204" s="427">
        <f t="shared" si="33"/>
        <v>0.18533658027483041</v>
      </c>
      <c r="AP204" s="427">
        <f t="shared" si="33"/>
        <v>4.4094625152200383E-2</v>
      </c>
      <c r="AQ204" s="427">
        <f t="shared" si="42"/>
        <v>1.5741868150982781E-2</v>
      </c>
      <c r="AR204" s="427">
        <f t="shared" si="42"/>
        <v>8.0883631935988864E-3</v>
      </c>
      <c r="AS204" s="427">
        <f t="shared" si="42"/>
        <v>1.078448425813185E-2</v>
      </c>
      <c r="AT204" s="427">
        <f t="shared" si="37"/>
        <v>4.2161658513859772E-2</v>
      </c>
    </row>
    <row r="205" spans="2:46">
      <c r="B205" s="120">
        <v>99</v>
      </c>
      <c r="C205" s="123">
        <v>5643</v>
      </c>
      <c r="D205" s="123">
        <v>3874</v>
      </c>
      <c r="E205" s="123">
        <v>3161</v>
      </c>
      <c r="F205" s="123">
        <v>4669</v>
      </c>
      <c r="G205" s="123">
        <v>3312</v>
      </c>
      <c r="H205" s="120">
        <v>522</v>
      </c>
      <c r="I205" s="120">
        <v>167</v>
      </c>
      <c r="J205" s="120">
        <v>53</v>
      </c>
      <c r="K205" s="120">
        <v>61</v>
      </c>
      <c r="L205" s="120">
        <f t="shared" si="38"/>
        <v>803</v>
      </c>
      <c r="M205" s="120">
        <f t="shared" si="35"/>
        <v>21462</v>
      </c>
      <c r="N205" s="427">
        <f t="shared" si="43"/>
        <v>0.26290532985464032</v>
      </c>
      <c r="O205" s="427">
        <f t="shared" si="43"/>
        <v>0.18048825941110697</v>
      </c>
      <c r="P205" s="427">
        <f t="shared" si="43"/>
        <v>0.14726984718598585</v>
      </c>
      <c r="Q205" s="427">
        <f t="shared" si="41"/>
        <v>0.21752702199030935</v>
      </c>
      <c r="R205" s="427">
        <f t="shared" si="41"/>
        <v>0.15430488259411107</v>
      </c>
      <c r="S205" s="427">
        <f t="shared" si="41"/>
        <v>2.431979127841968E-2</v>
      </c>
      <c r="T205" s="427">
        <f t="shared" si="41"/>
        <v>7.7804696235557209E-3</v>
      </c>
      <c r="U205" s="427">
        <f t="shared" si="41"/>
        <v>2.4692508386134925E-3</v>
      </c>
      <c r="V205" s="427">
        <f t="shared" si="41"/>
        <v>2.8419679463287367E-3</v>
      </c>
      <c r="W205" s="427">
        <f t="shared" si="36"/>
        <v>3.7414965986394558E-2</v>
      </c>
      <c r="Y205" s="120">
        <v>99</v>
      </c>
      <c r="Z205" s="123">
        <v>2575</v>
      </c>
      <c r="AA205" s="123">
        <v>1814</v>
      </c>
      <c r="AB205" s="123">
        <v>1489</v>
      </c>
      <c r="AC205" s="123">
        <v>2330</v>
      </c>
      <c r="AD205" s="123">
        <v>2207</v>
      </c>
      <c r="AE205" s="120">
        <v>620</v>
      </c>
      <c r="AF205" s="120">
        <v>207</v>
      </c>
      <c r="AG205" s="120">
        <v>111</v>
      </c>
      <c r="AH205" s="120">
        <v>147</v>
      </c>
      <c r="AI205" s="120">
        <f t="shared" si="39"/>
        <v>1085</v>
      </c>
      <c r="AJ205" s="123">
        <f t="shared" si="40"/>
        <v>11500</v>
      </c>
      <c r="AK205" s="427">
        <f t="shared" si="33"/>
        <v>0.22391304347826088</v>
      </c>
      <c r="AL205" s="427">
        <f t="shared" si="33"/>
        <v>0.1577391304347826</v>
      </c>
      <c r="AM205" s="427">
        <f t="shared" si="33"/>
        <v>0.12947826086956521</v>
      </c>
      <c r="AN205" s="427">
        <f t="shared" si="33"/>
        <v>0.2026086956521739</v>
      </c>
      <c r="AO205" s="427">
        <f t="shared" si="33"/>
        <v>0.19191304347826088</v>
      </c>
      <c r="AP205" s="427">
        <f t="shared" si="33"/>
        <v>5.3913043478260869E-2</v>
      </c>
      <c r="AQ205" s="427">
        <f t="shared" si="42"/>
        <v>1.7999999999999999E-2</v>
      </c>
      <c r="AR205" s="427">
        <f t="shared" si="42"/>
        <v>9.6521739130434776E-3</v>
      </c>
      <c r="AS205" s="427">
        <f t="shared" si="42"/>
        <v>1.2782608695652174E-2</v>
      </c>
      <c r="AT205" s="427">
        <f t="shared" si="37"/>
        <v>5.0554468362687538E-2</v>
      </c>
    </row>
    <row r="206" spans="2:46">
      <c r="B206" s="120">
        <v>100</v>
      </c>
      <c r="C206" s="123">
        <v>5350</v>
      </c>
      <c r="D206" s="123">
        <v>3415</v>
      </c>
      <c r="E206" s="123">
        <v>2786</v>
      </c>
      <c r="F206" s="123">
        <v>4502</v>
      </c>
      <c r="G206" s="123">
        <v>4010</v>
      </c>
      <c r="H206" s="120">
        <v>863</v>
      </c>
      <c r="I206" s="120">
        <v>277</v>
      </c>
      <c r="J206" s="120">
        <v>115</v>
      </c>
      <c r="K206" s="120">
        <v>144</v>
      </c>
      <c r="L206" s="120">
        <f t="shared" si="38"/>
        <v>1399</v>
      </c>
      <c r="M206" s="120">
        <f t="shared" si="35"/>
        <v>21462</v>
      </c>
      <c r="N206" s="427">
        <f t="shared" si="43"/>
        <v>0.2492545657845695</v>
      </c>
      <c r="O206" s="427">
        <f t="shared" si="43"/>
        <v>0.15910361535594483</v>
      </c>
      <c r="P206" s="427">
        <f t="shared" si="43"/>
        <v>0.12979873276183376</v>
      </c>
      <c r="Q206" s="427">
        <f t="shared" si="41"/>
        <v>0.20974655236675363</v>
      </c>
      <c r="R206" s="427">
        <f t="shared" si="41"/>
        <v>0.18682445024226613</v>
      </c>
      <c r="S206" s="427">
        <f t="shared" si="41"/>
        <v>4.0206857994781964E-2</v>
      </c>
      <c r="T206" s="427">
        <f t="shared" si="41"/>
        <v>1.2905329854640327E-2</v>
      </c>
      <c r="U206" s="427">
        <f t="shared" si="41"/>
        <v>5.3578084234066348E-3</v>
      </c>
      <c r="V206" s="427">
        <f t="shared" si="41"/>
        <v>6.7089079388743941E-3</v>
      </c>
      <c r="W206" s="427">
        <f t="shared" si="36"/>
        <v>6.5184978100829377E-2</v>
      </c>
      <c r="Y206" s="120">
        <v>100</v>
      </c>
      <c r="Z206" s="123">
        <v>2552</v>
      </c>
      <c r="AA206" s="123">
        <v>1810</v>
      </c>
      <c r="AB206" s="123">
        <v>1416</v>
      </c>
      <c r="AC206" s="123">
        <v>2186</v>
      </c>
      <c r="AD206" s="123">
        <v>2300</v>
      </c>
      <c r="AE206" s="120">
        <v>619</v>
      </c>
      <c r="AF206" s="120">
        <v>279</v>
      </c>
      <c r="AG206" s="120">
        <v>126</v>
      </c>
      <c r="AH206" s="120">
        <v>210</v>
      </c>
      <c r="AI206" s="120">
        <f t="shared" si="39"/>
        <v>1234</v>
      </c>
      <c r="AJ206" s="123">
        <f t="shared" si="40"/>
        <v>11498</v>
      </c>
      <c r="AK206" s="427">
        <f t="shared" si="33"/>
        <v>0.2219516437641329</v>
      </c>
      <c r="AL206" s="427">
        <f t="shared" si="33"/>
        <v>0.1574186815098278</v>
      </c>
      <c r="AM206" s="427">
        <f t="shared" si="33"/>
        <v>0.12315185249608628</v>
      </c>
      <c r="AN206" s="427">
        <f t="shared" si="33"/>
        <v>0.19012002087319535</v>
      </c>
      <c r="AO206" s="427">
        <f t="shared" si="33"/>
        <v>0.20003478865889721</v>
      </c>
      <c r="AP206" s="427">
        <f t="shared" si="33"/>
        <v>5.3835449643416244E-2</v>
      </c>
      <c r="AQ206" s="427">
        <f t="shared" si="42"/>
        <v>2.4265089580796661E-2</v>
      </c>
      <c r="AR206" s="427">
        <f t="shared" si="42"/>
        <v>1.0958427552617847E-2</v>
      </c>
      <c r="AS206" s="427">
        <f t="shared" si="42"/>
        <v>1.8264045921029745E-2</v>
      </c>
      <c r="AT206" s="427">
        <f t="shared" si="37"/>
        <v>5.7496971391296246E-2</v>
      </c>
    </row>
  </sheetData>
  <mergeCells count="4">
    <mergeCell ref="B2:V2"/>
    <mergeCell ref="Y2:AS2"/>
    <mergeCell ref="B105:V105"/>
    <mergeCell ref="Y105:AS105"/>
  </mergeCells>
  <hyperlinks>
    <hyperlink ref="K1" location="INDICE!A1" display="Índice (volver)" xr:uid="{0120F7B6-3369-49D9-9C56-EEED0FCCDEA5}"/>
  </hyperlinks>
  <pageMargins left="0.7" right="0.7" top="0.75" bottom="0.75" header="0.3" footer="0.3"/>
  <pageSetup paperSize="9" orientation="portrait" horizontalDpi="1200" verticalDpi="120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07E3D-DD83-437E-8417-9DC169F64A64}">
  <dimension ref="A1:W4"/>
  <sheetViews>
    <sheetView showGridLines="0" zoomScaleNormal="100" workbookViewId="0"/>
  </sheetViews>
  <sheetFormatPr baseColWidth="10" defaultRowHeight="15"/>
  <sheetData>
    <row r="1" spans="1:23" s="5" customFormat="1" ht="14.65" customHeight="1">
      <c r="A1" s="500" t="s">
        <v>1634</v>
      </c>
      <c r="B1" s="519" t="s">
        <v>1360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</row>
    <row r="2" spans="1:23" s="5" customFormat="1" ht="16.5">
      <c r="A2" s="36"/>
      <c r="B2" s="36"/>
      <c r="C2" s="36"/>
      <c r="D2" s="36"/>
      <c r="E2" s="36"/>
      <c r="F2" s="36"/>
      <c r="G2" s="36"/>
    </row>
    <row r="3" spans="1:23" s="5" customFormat="1" ht="16.5">
      <c r="C3" s="310" t="s">
        <v>1506</v>
      </c>
      <c r="J3" s="5" t="s">
        <v>1507</v>
      </c>
    </row>
    <row r="4" spans="1:23" s="5" customFormat="1" ht="16.5">
      <c r="K4" s="310" t="s">
        <v>1450</v>
      </c>
      <c r="S4" s="310" t="s">
        <v>1451</v>
      </c>
    </row>
  </sheetData>
  <mergeCells count="1">
    <mergeCell ref="B1:W1"/>
  </mergeCells>
  <hyperlinks>
    <hyperlink ref="A1" location="INDICE!A1" display="Índice (volver)" xr:uid="{B1AF3B62-052B-4F72-9660-3958DB52E706}"/>
  </hyperlinks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50429-2DAA-4951-A50D-96EF33DDD8FD}">
  <dimension ref="A1:W19"/>
  <sheetViews>
    <sheetView showGridLines="0" zoomScaleNormal="100" workbookViewId="0">
      <selection activeCell="A2" sqref="A2"/>
    </sheetView>
  </sheetViews>
  <sheetFormatPr baseColWidth="10" defaultRowHeight="15"/>
  <sheetData>
    <row r="1" spans="1:23">
      <c r="A1" s="519" t="s">
        <v>1508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</row>
    <row r="2" spans="1:23" ht="16.5">
      <c r="A2" s="500" t="s">
        <v>1634</v>
      </c>
      <c r="B2" s="36"/>
      <c r="C2" s="36"/>
      <c r="D2" s="36"/>
      <c r="E2" s="36"/>
      <c r="F2" s="36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3" ht="16.5">
      <c r="A3" s="5"/>
      <c r="B3" s="556" t="s">
        <v>1506</v>
      </c>
      <c r="C3" s="556"/>
      <c r="D3" s="556"/>
      <c r="E3" s="556"/>
      <c r="F3" s="556"/>
      <c r="G3" s="556"/>
      <c r="H3" s="5"/>
      <c r="I3" s="5" t="s">
        <v>1507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3" ht="16.5">
      <c r="A4" s="5"/>
      <c r="B4" s="5"/>
      <c r="C4" s="5"/>
      <c r="D4" s="5"/>
      <c r="E4" s="5"/>
      <c r="F4" s="5"/>
      <c r="G4" s="5"/>
      <c r="H4" s="5"/>
      <c r="I4" s="5"/>
      <c r="J4" s="556" t="s">
        <v>101</v>
      </c>
      <c r="K4" s="556"/>
      <c r="L4" s="556"/>
      <c r="M4" s="556"/>
      <c r="N4" s="556"/>
      <c r="O4" s="556"/>
      <c r="P4" s="5"/>
      <c r="Q4" s="556" t="s">
        <v>98</v>
      </c>
      <c r="R4" s="556"/>
      <c r="S4" s="556"/>
      <c r="T4" s="556"/>
      <c r="U4" s="556"/>
      <c r="V4" s="556"/>
      <c r="W4" s="556"/>
    </row>
    <row r="19" spans="2:2">
      <c r="B19" t="s">
        <v>1351</v>
      </c>
    </row>
  </sheetData>
  <mergeCells count="4">
    <mergeCell ref="A1:V1"/>
    <mergeCell ref="B3:G3"/>
    <mergeCell ref="J4:O4"/>
    <mergeCell ref="Q4:W4"/>
  </mergeCells>
  <hyperlinks>
    <hyperlink ref="A2" location="INDICE!A1" display="Índice (volver)" xr:uid="{73982FF9-FEBC-4C54-A235-B89A0B262F47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F379A-2D13-460E-B4AA-F5C0C4409326}">
  <dimension ref="B1:J1"/>
  <sheetViews>
    <sheetView showGridLines="0" zoomScale="98" zoomScaleNormal="98" workbookViewId="0">
      <selection activeCell="J1" sqref="J1"/>
    </sheetView>
  </sheetViews>
  <sheetFormatPr baseColWidth="10" defaultRowHeight="15"/>
  <sheetData>
    <row r="1" spans="2:10" ht="27" customHeight="1">
      <c r="B1" s="519" t="s">
        <v>380</v>
      </c>
      <c r="C1" s="519"/>
      <c r="D1" s="519"/>
      <c r="E1" s="519"/>
      <c r="F1" s="519"/>
      <c r="G1" s="519"/>
      <c r="H1" s="519"/>
      <c r="J1" s="499" t="s">
        <v>1634</v>
      </c>
    </row>
  </sheetData>
  <mergeCells count="1">
    <mergeCell ref="B1:H1"/>
  </mergeCells>
  <hyperlinks>
    <hyperlink ref="J1" location="INDICE!A1" display="Índice (volver)" xr:uid="{A8993B76-6087-49E9-9140-58CF3F22ED25}"/>
  </hyperlinks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0CEF6-E9C2-4875-889E-782E2EE372BD}">
  <dimension ref="A1:F102"/>
  <sheetViews>
    <sheetView showGridLines="0" zoomScaleNormal="100" workbookViewId="0">
      <selection activeCell="F1" sqref="F1"/>
    </sheetView>
  </sheetViews>
  <sheetFormatPr baseColWidth="10" defaultColWidth="11.140625" defaultRowHeight="13.5"/>
  <cols>
    <col min="1" max="2" width="11.140625" style="6"/>
    <col min="3" max="6" width="24.85546875" style="6" bestFit="1" customWidth="1"/>
    <col min="7" max="16384" width="11.140625" style="6"/>
  </cols>
  <sheetData>
    <row r="1" spans="1:6">
      <c r="A1" s="10" t="s">
        <v>1509</v>
      </c>
      <c r="F1" s="500" t="s">
        <v>1634</v>
      </c>
    </row>
    <row r="2" spans="1:6">
      <c r="A2" s="6" t="s">
        <v>1470</v>
      </c>
      <c r="B2" s="6" t="s">
        <v>1470</v>
      </c>
      <c r="C2" s="6" t="s">
        <v>1442</v>
      </c>
      <c r="D2" s="6" t="s">
        <v>1443</v>
      </c>
    </row>
    <row r="3" spans="1:6">
      <c r="A3" s="6">
        <v>1</v>
      </c>
      <c r="B3" s="6">
        <v>1</v>
      </c>
      <c r="C3" s="465">
        <v>67.446979999999996</v>
      </c>
      <c r="D3" s="465">
        <v>41.206740000000003</v>
      </c>
      <c r="E3" s="465"/>
      <c r="F3" s="465"/>
    </row>
    <row r="4" spans="1:6">
      <c r="A4" s="6">
        <v>2</v>
      </c>
      <c r="C4" s="465">
        <v>68.830060000000003</v>
      </c>
      <c r="D4" s="465">
        <v>41.489080000000001</v>
      </c>
      <c r="E4" s="465"/>
      <c r="F4" s="465"/>
    </row>
    <row r="5" spans="1:6">
      <c r="A5" s="6">
        <v>3</v>
      </c>
      <c r="C5" s="465">
        <v>66.753600000000006</v>
      </c>
      <c r="D5" s="465">
        <v>41.629260000000002</v>
      </c>
      <c r="E5" s="465"/>
      <c r="F5" s="465"/>
    </row>
    <row r="6" spans="1:6">
      <c r="A6" s="6">
        <v>4</v>
      </c>
      <c r="C6" s="465">
        <v>68.587220000000002</v>
      </c>
      <c r="D6" s="465">
        <v>42.598320000000001</v>
      </c>
      <c r="E6" s="465"/>
      <c r="F6" s="465"/>
    </row>
    <row r="7" spans="1:6">
      <c r="A7" s="6">
        <v>5</v>
      </c>
      <c r="C7" s="465">
        <v>67.868269999999995</v>
      </c>
      <c r="D7" s="465">
        <v>40.620010000000001</v>
      </c>
      <c r="E7" s="465"/>
      <c r="F7" s="465"/>
    </row>
    <row r="8" spans="1:6">
      <c r="A8" s="6">
        <v>6</v>
      </c>
      <c r="C8" s="465">
        <v>64.299229999999994</v>
      </c>
      <c r="D8" s="465">
        <v>40.508069999999996</v>
      </c>
      <c r="E8" s="465"/>
      <c r="F8" s="465"/>
    </row>
    <row r="9" spans="1:6">
      <c r="A9" s="6">
        <v>7</v>
      </c>
      <c r="C9" s="465">
        <v>65.978030000000004</v>
      </c>
      <c r="D9" s="465">
        <v>41.610300000000002</v>
      </c>
      <c r="E9" s="465"/>
      <c r="F9" s="465"/>
    </row>
    <row r="10" spans="1:6">
      <c r="A10" s="6">
        <v>8</v>
      </c>
      <c r="C10" s="465">
        <v>63.794089999999997</v>
      </c>
      <c r="D10" s="465">
        <v>41.5916</v>
      </c>
      <c r="E10" s="465"/>
      <c r="F10" s="465"/>
    </row>
    <row r="11" spans="1:6">
      <c r="A11" s="6">
        <v>9</v>
      </c>
      <c r="C11" s="465">
        <v>63.448210000000003</v>
      </c>
      <c r="D11" s="465">
        <v>40.187159999999999</v>
      </c>
      <c r="E11" s="465"/>
      <c r="F11" s="465"/>
    </row>
    <row r="12" spans="1:6">
      <c r="A12" s="6">
        <v>10</v>
      </c>
      <c r="B12" s="6">
        <v>10</v>
      </c>
      <c r="C12" s="465">
        <v>63.789589999999997</v>
      </c>
      <c r="D12" s="465">
        <v>40.203659999999999</v>
      </c>
      <c r="E12" s="465"/>
      <c r="F12" s="465"/>
    </row>
    <row r="13" spans="1:6">
      <c r="A13" s="6">
        <v>11</v>
      </c>
      <c r="C13" s="465">
        <v>64.260360000000006</v>
      </c>
      <c r="D13" s="465">
        <v>39.598239999999997</v>
      </c>
      <c r="E13" s="465"/>
      <c r="F13" s="465"/>
    </row>
    <row r="14" spans="1:6">
      <c r="A14" s="6">
        <v>12</v>
      </c>
      <c r="C14" s="465">
        <v>63.952150000000003</v>
      </c>
      <c r="D14" s="465">
        <v>40.367089999999997</v>
      </c>
      <c r="E14" s="465"/>
      <c r="F14" s="465"/>
    </row>
    <row r="15" spans="1:6">
      <c r="A15" s="6">
        <v>13</v>
      </c>
      <c r="C15" s="465">
        <v>64.684629999999999</v>
      </c>
      <c r="D15" s="465">
        <v>39.549709999999997</v>
      </c>
      <c r="E15" s="465"/>
      <c r="F15" s="465"/>
    </row>
    <row r="16" spans="1:6">
      <c r="A16" s="6">
        <v>14</v>
      </c>
      <c r="C16" s="465">
        <v>61.619880000000002</v>
      </c>
      <c r="D16" s="465">
        <v>40.70637</v>
      </c>
      <c r="E16" s="465"/>
      <c r="F16" s="465"/>
    </row>
    <row r="17" spans="1:6">
      <c r="A17" s="6">
        <v>15</v>
      </c>
      <c r="C17" s="465">
        <v>62.725380000000001</v>
      </c>
      <c r="D17" s="465">
        <v>38.892270000000003</v>
      </c>
      <c r="E17" s="465"/>
      <c r="F17" s="465"/>
    </row>
    <row r="18" spans="1:6">
      <c r="A18" s="6">
        <v>16</v>
      </c>
      <c r="C18" s="465">
        <v>61.992840000000001</v>
      </c>
      <c r="D18" s="465">
        <v>40.971710000000002</v>
      </c>
      <c r="E18" s="465"/>
      <c r="F18" s="465"/>
    </row>
    <row r="19" spans="1:6">
      <c r="A19" s="6">
        <v>17</v>
      </c>
      <c r="C19" s="465">
        <v>64.346950000000007</v>
      </c>
      <c r="D19" s="465">
        <v>39.511749999999999</v>
      </c>
      <c r="E19" s="465"/>
      <c r="F19" s="465"/>
    </row>
    <row r="20" spans="1:6">
      <c r="A20" s="6">
        <v>18</v>
      </c>
      <c r="C20" s="465">
        <v>62.984270000000002</v>
      </c>
      <c r="D20" s="465">
        <v>38.93638</v>
      </c>
      <c r="E20" s="465"/>
      <c r="F20" s="465"/>
    </row>
    <row r="21" spans="1:6">
      <c r="A21" s="6">
        <v>19</v>
      </c>
      <c r="C21" s="465">
        <v>63.555100000000003</v>
      </c>
      <c r="D21" s="465">
        <v>40.340499999999999</v>
      </c>
      <c r="E21" s="465"/>
      <c r="F21" s="465"/>
    </row>
    <row r="22" spans="1:6">
      <c r="A22" s="6">
        <v>20</v>
      </c>
      <c r="B22" s="6">
        <v>20</v>
      </c>
      <c r="C22" s="465">
        <v>63.841030000000003</v>
      </c>
      <c r="D22" s="465">
        <v>39.762680000000003</v>
      </c>
      <c r="E22" s="465"/>
      <c r="F22" s="465"/>
    </row>
    <row r="23" spans="1:6">
      <c r="A23" s="6">
        <v>21</v>
      </c>
      <c r="C23" s="465">
        <v>62.122070000000001</v>
      </c>
      <c r="D23" s="465">
        <v>39.641800000000003</v>
      </c>
      <c r="E23" s="465"/>
      <c r="F23" s="465"/>
    </row>
    <row r="24" spans="1:6">
      <c r="A24" s="6">
        <v>22</v>
      </c>
      <c r="C24" s="465">
        <v>62.948880000000003</v>
      </c>
      <c r="D24" s="465">
        <v>40.323680000000003</v>
      </c>
      <c r="E24" s="465"/>
      <c r="F24" s="465"/>
    </row>
    <row r="25" spans="1:6">
      <c r="A25" s="6">
        <v>23</v>
      </c>
      <c r="C25" s="465">
        <v>62.459940000000003</v>
      </c>
      <c r="D25" s="465">
        <v>39.238939999999999</v>
      </c>
      <c r="E25" s="465"/>
      <c r="F25" s="465"/>
    </row>
    <row r="26" spans="1:6">
      <c r="A26" s="6">
        <v>24</v>
      </c>
      <c r="C26" s="465">
        <v>61.409320000000001</v>
      </c>
      <c r="D26" s="465">
        <v>38.04777</v>
      </c>
      <c r="E26" s="465"/>
      <c r="F26" s="465"/>
    </row>
    <row r="27" spans="1:6">
      <c r="A27" s="6">
        <v>25</v>
      </c>
      <c r="C27" s="465">
        <v>62.94397</v>
      </c>
      <c r="D27" s="465">
        <v>39.380360000000003</v>
      </c>
      <c r="E27" s="465"/>
      <c r="F27" s="465"/>
    </row>
    <row r="28" spans="1:6">
      <c r="A28" s="6">
        <v>26</v>
      </c>
      <c r="C28" s="465">
        <v>63.888280000000002</v>
      </c>
      <c r="D28" s="465">
        <v>40.156329999999997</v>
      </c>
      <c r="E28" s="465"/>
      <c r="F28" s="465"/>
    </row>
    <row r="29" spans="1:6">
      <c r="A29" s="6">
        <v>27</v>
      </c>
      <c r="C29" s="465">
        <v>62.516060000000003</v>
      </c>
      <c r="D29" s="465">
        <v>40.359729999999999</v>
      </c>
      <c r="E29" s="465"/>
      <c r="F29" s="465"/>
    </row>
    <row r="30" spans="1:6">
      <c r="A30" s="6">
        <v>28</v>
      </c>
      <c r="C30" s="465">
        <v>63.90063</v>
      </c>
      <c r="D30" s="465">
        <v>39.080719999999999</v>
      </c>
      <c r="E30" s="465"/>
      <c r="F30" s="465"/>
    </row>
    <row r="31" spans="1:6">
      <c r="A31" s="6">
        <v>29</v>
      </c>
      <c r="C31" s="465">
        <v>61.67794</v>
      </c>
      <c r="D31" s="465">
        <v>39.245240000000003</v>
      </c>
      <c r="E31" s="465"/>
      <c r="F31" s="465"/>
    </row>
    <row r="32" spans="1:6">
      <c r="A32" s="6">
        <v>30</v>
      </c>
      <c r="B32" s="6">
        <v>30</v>
      </c>
      <c r="C32" s="465">
        <v>62.948599999999999</v>
      </c>
      <c r="D32" s="465">
        <v>39.956879999999998</v>
      </c>
      <c r="E32" s="465"/>
      <c r="F32" s="465"/>
    </row>
    <row r="33" spans="1:6">
      <c r="A33" s="6">
        <v>31</v>
      </c>
      <c r="C33" s="465">
        <v>62.69258</v>
      </c>
      <c r="D33" s="465">
        <v>39.653739999999999</v>
      </c>
      <c r="E33" s="465"/>
      <c r="F33" s="465"/>
    </row>
    <row r="34" spans="1:6">
      <c r="A34" s="6">
        <v>32</v>
      </c>
      <c r="C34" s="465">
        <v>60.958219999999997</v>
      </c>
      <c r="D34" s="465">
        <v>39.414819999999999</v>
      </c>
      <c r="E34" s="465"/>
      <c r="F34" s="465"/>
    </row>
    <row r="35" spans="1:6">
      <c r="A35" s="6">
        <v>33</v>
      </c>
      <c r="C35" s="465">
        <v>62.251300000000001</v>
      </c>
      <c r="D35" s="465">
        <v>38.116579999999999</v>
      </c>
      <c r="E35" s="465"/>
      <c r="F35" s="465"/>
    </row>
    <row r="36" spans="1:6">
      <c r="A36" s="6">
        <v>34</v>
      </c>
      <c r="C36" s="465">
        <v>60.75076</v>
      </c>
      <c r="D36" s="465">
        <v>39.088279999999997</v>
      </c>
      <c r="E36" s="465"/>
      <c r="F36" s="465"/>
    </row>
    <row r="37" spans="1:6">
      <c r="A37" s="6">
        <v>35</v>
      </c>
      <c r="C37" s="465">
        <v>63.122610000000002</v>
      </c>
      <c r="D37" s="465">
        <v>39.711570000000002</v>
      </c>
      <c r="E37" s="465"/>
      <c r="F37" s="465"/>
    </row>
    <row r="38" spans="1:6">
      <c r="A38" s="6">
        <v>36</v>
      </c>
      <c r="C38" s="465">
        <v>62.002029999999998</v>
      </c>
      <c r="D38" s="465">
        <v>39.186439999999997</v>
      </c>
      <c r="E38" s="465"/>
      <c r="F38" s="465"/>
    </row>
    <row r="39" spans="1:6">
      <c r="A39" s="6">
        <v>37</v>
      </c>
      <c r="C39" s="465">
        <v>62.196010000000001</v>
      </c>
      <c r="D39" s="465">
        <v>39.34957</v>
      </c>
      <c r="E39" s="465"/>
      <c r="F39" s="465"/>
    </row>
    <row r="40" spans="1:6">
      <c r="A40" s="6">
        <v>38</v>
      </c>
      <c r="C40" s="465">
        <v>61.548029999999997</v>
      </c>
      <c r="D40" s="465">
        <v>38.880580000000002</v>
      </c>
      <c r="E40" s="465"/>
      <c r="F40" s="465"/>
    </row>
    <row r="41" spans="1:6">
      <c r="A41" s="6">
        <v>39</v>
      </c>
      <c r="C41" s="465">
        <v>62.247050000000002</v>
      </c>
      <c r="D41" s="465">
        <v>40.126460000000002</v>
      </c>
      <c r="E41" s="465"/>
      <c r="F41" s="465"/>
    </row>
    <row r="42" spans="1:6">
      <c r="A42" s="6">
        <v>40</v>
      </c>
      <c r="B42" s="6">
        <v>40</v>
      </c>
      <c r="C42" s="465">
        <v>61.352930000000001</v>
      </c>
      <c r="D42" s="465">
        <v>38.265920000000001</v>
      </c>
      <c r="E42" s="465"/>
      <c r="F42" s="465"/>
    </row>
    <row r="43" spans="1:6">
      <c r="A43" s="6">
        <v>41</v>
      </c>
      <c r="C43" s="465">
        <v>63.551250000000003</v>
      </c>
      <c r="D43" s="465">
        <v>38.697830000000003</v>
      </c>
      <c r="E43" s="465"/>
      <c r="F43" s="465"/>
    </row>
    <row r="44" spans="1:6">
      <c r="A44" s="6">
        <v>42</v>
      </c>
      <c r="C44" s="465">
        <v>62.845410000000001</v>
      </c>
      <c r="D44" s="465">
        <v>38.733409999999999</v>
      </c>
      <c r="E44" s="465"/>
      <c r="F44" s="465"/>
    </row>
    <row r="45" spans="1:6">
      <c r="A45" s="6">
        <v>43</v>
      </c>
      <c r="C45" s="465">
        <v>62.808610000000002</v>
      </c>
      <c r="D45" s="465">
        <v>39.295439999999999</v>
      </c>
      <c r="E45" s="465"/>
      <c r="F45" s="465"/>
    </row>
    <row r="46" spans="1:6">
      <c r="A46" s="6">
        <v>44</v>
      </c>
      <c r="C46" s="465">
        <v>62.74183</v>
      </c>
      <c r="D46" s="465">
        <v>39.295020000000001</v>
      </c>
      <c r="E46" s="465"/>
      <c r="F46" s="465"/>
    </row>
    <row r="47" spans="1:6">
      <c r="A47" s="6">
        <v>45</v>
      </c>
      <c r="C47" s="465">
        <v>62.521599999999999</v>
      </c>
      <c r="D47" s="465">
        <v>38.758049999999997</v>
      </c>
      <c r="E47" s="465"/>
      <c r="F47" s="465"/>
    </row>
    <row r="48" spans="1:6">
      <c r="A48" s="6">
        <v>46</v>
      </c>
      <c r="C48" s="465">
        <v>62.061839999999997</v>
      </c>
      <c r="D48" s="465">
        <v>39.200650000000003</v>
      </c>
      <c r="E48" s="465"/>
      <c r="F48" s="465"/>
    </row>
    <row r="49" spans="1:6">
      <c r="A49" s="6">
        <v>47</v>
      </c>
      <c r="C49" s="465">
        <v>62.755229999999997</v>
      </c>
      <c r="D49" s="465">
        <v>38.478909999999999</v>
      </c>
      <c r="E49" s="465"/>
      <c r="F49" s="465"/>
    </row>
    <row r="50" spans="1:6">
      <c r="A50" s="6">
        <v>48</v>
      </c>
      <c r="C50" s="465">
        <v>61.789349999999999</v>
      </c>
      <c r="D50" s="465">
        <v>38.880119999999998</v>
      </c>
      <c r="E50" s="465"/>
      <c r="F50" s="465"/>
    </row>
    <row r="51" spans="1:6">
      <c r="A51" s="6">
        <v>49</v>
      </c>
      <c r="C51" s="465">
        <v>62.148980000000002</v>
      </c>
      <c r="D51" s="465">
        <v>39.365049999999997</v>
      </c>
      <c r="E51" s="465"/>
      <c r="F51" s="465"/>
    </row>
    <row r="52" spans="1:6">
      <c r="A52" s="6">
        <v>50</v>
      </c>
      <c r="B52" s="6">
        <v>50</v>
      </c>
      <c r="C52" s="465">
        <v>63.029559999999996</v>
      </c>
      <c r="D52" s="465">
        <v>39.39085</v>
      </c>
      <c r="E52" s="465"/>
      <c r="F52" s="465"/>
    </row>
    <row r="53" spans="1:6">
      <c r="A53" s="6">
        <v>51</v>
      </c>
      <c r="C53" s="465">
        <v>61.64667</v>
      </c>
      <c r="D53" s="465">
        <v>38.166130000000003</v>
      </c>
      <c r="E53" s="465"/>
      <c r="F53" s="465"/>
    </row>
    <row r="54" spans="1:6">
      <c r="A54" s="6">
        <v>52</v>
      </c>
      <c r="C54" s="465">
        <v>61.606749999999998</v>
      </c>
      <c r="D54" s="465">
        <v>39.11589</v>
      </c>
      <c r="E54" s="465"/>
      <c r="F54" s="465"/>
    </row>
    <row r="55" spans="1:6">
      <c r="A55" s="6">
        <v>53</v>
      </c>
      <c r="C55" s="465">
        <v>61.873840000000001</v>
      </c>
      <c r="D55" s="465">
        <v>38.598329999999997</v>
      </c>
      <c r="E55" s="465"/>
      <c r="F55" s="465"/>
    </row>
    <row r="56" spans="1:6">
      <c r="A56" s="6">
        <v>54</v>
      </c>
      <c r="C56" s="465">
        <v>62.014989999999997</v>
      </c>
      <c r="D56" s="465">
        <v>39.127749999999999</v>
      </c>
      <c r="E56" s="465"/>
      <c r="F56" s="465"/>
    </row>
    <row r="57" spans="1:6">
      <c r="A57" s="6">
        <v>55</v>
      </c>
      <c r="C57" s="465">
        <v>63.824950000000001</v>
      </c>
      <c r="D57" s="465">
        <v>39.280239999999999</v>
      </c>
      <c r="E57" s="465"/>
      <c r="F57" s="465"/>
    </row>
    <row r="58" spans="1:6">
      <c r="A58" s="6">
        <v>56</v>
      </c>
      <c r="C58" s="465">
        <v>62.37039</v>
      </c>
      <c r="D58" s="465">
        <v>38.722799999999999</v>
      </c>
      <c r="E58" s="465"/>
      <c r="F58" s="465"/>
    </row>
    <row r="59" spans="1:6">
      <c r="A59" s="6">
        <v>57</v>
      </c>
      <c r="C59" s="465">
        <v>62.843170000000001</v>
      </c>
      <c r="D59" s="465">
        <v>39.12341</v>
      </c>
      <c r="E59" s="465"/>
      <c r="F59" s="465"/>
    </row>
    <row r="60" spans="1:6">
      <c r="A60" s="6">
        <v>58</v>
      </c>
      <c r="C60" s="465">
        <v>63.088270000000001</v>
      </c>
      <c r="D60" s="465">
        <v>39.449809999999999</v>
      </c>
      <c r="E60" s="465"/>
      <c r="F60" s="465"/>
    </row>
    <row r="61" spans="1:6">
      <c r="A61" s="6">
        <v>59</v>
      </c>
      <c r="C61" s="465">
        <v>62.213070000000002</v>
      </c>
      <c r="D61" s="465">
        <v>39.390509999999999</v>
      </c>
      <c r="E61" s="465"/>
      <c r="F61" s="465"/>
    </row>
    <row r="62" spans="1:6">
      <c r="A62" s="6">
        <v>60</v>
      </c>
      <c r="B62" s="6">
        <v>60</v>
      </c>
      <c r="C62" s="465">
        <v>63.685479999999998</v>
      </c>
      <c r="D62" s="465">
        <v>39.561300000000003</v>
      </c>
      <c r="E62" s="465"/>
      <c r="F62" s="465"/>
    </row>
    <row r="63" spans="1:6">
      <c r="A63" s="6">
        <v>61</v>
      </c>
      <c r="C63" s="465">
        <v>63.215290000000003</v>
      </c>
      <c r="D63" s="465">
        <v>39.628129999999999</v>
      </c>
      <c r="E63" s="465"/>
      <c r="F63" s="465"/>
    </row>
    <row r="64" spans="1:6">
      <c r="A64" s="6">
        <v>62</v>
      </c>
      <c r="C64" s="465">
        <v>63.292349999999999</v>
      </c>
      <c r="D64" s="465">
        <v>39.527610000000003</v>
      </c>
      <c r="E64" s="465"/>
      <c r="F64" s="465"/>
    </row>
    <row r="65" spans="1:6">
      <c r="A65" s="6">
        <v>63</v>
      </c>
      <c r="C65" s="465">
        <v>62.988250000000001</v>
      </c>
      <c r="D65" s="465">
        <v>39.051969999999997</v>
      </c>
      <c r="E65" s="465"/>
      <c r="F65" s="465"/>
    </row>
    <row r="66" spans="1:6">
      <c r="A66" s="6">
        <v>64</v>
      </c>
      <c r="C66" s="465">
        <v>63.502000000000002</v>
      </c>
      <c r="D66" s="465">
        <v>39.573529999999998</v>
      </c>
      <c r="E66" s="465"/>
      <c r="F66" s="465"/>
    </row>
    <row r="67" spans="1:6">
      <c r="A67" s="6">
        <v>65</v>
      </c>
      <c r="C67" s="465">
        <v>63.284619999999997</v>
      </c>
      <c r="D67" s="465">
        <v>38.793480000000002</v>
      </c>
      <c r="E67" s="465"/>
      <c r="F67" s="465"/>
    </row>
    <row r="68" spans="1:6">
      <c r="A68" s="6">
        <v>66</v>
      </c>
      <c r="C68" s="465">
        <v>63.382100000000001</v>
      </c>
      <c r="D68" s="465">
        <v>38.910170000000001</v>
      </c>
      <c r="E68" s="465"/>
      <c r="F68" s="465"/>
    </row>
    <row r="69" spans="1:6">
      <c r="A69" s="6">
        <v>67</v>
      </c>
      <c r="C69" s="465">
        <v>63.13082</v>
      </c>
      <c r="D69" s="465">
        <v>39.883369999999999</v>
      </c>
      <c r="E69" s="465"/>
      <c r="F69" s="465"/>
    </row>
    <row r="70" spans="1:6">
      <c r="A70" s="6">
        <v>68</v>
      </c>
      <c r="C70" s="465">
        <v>64.154859999999999</v>
      </c>
      <c r="D70" s="465">
        <v>39.542999999999999</v>
      </c>
      <c r="E70" s="465"/>
      <c r="F70" s="465"/>
    </row>
    <row r="71" spans="1:6">
      <c r="A71" s="6">
        <v>69</v>
      </c>
      <c r="C71" s="465">
        <v>63.520359999999997</v>
      </c>
      <c r="D71" s="465">
        <v>39.471589999999999</v>
      </c>
      <c r="E71" s="465"/>
      <c r="F71" s="465"/>
    </row>
    <row r="72" spans="1:6">
      <c r="A72" s="6">
        <v>70</v>
      </c>
      <c r="B72" s="6">
        <v>70</v>
      </c>
      <c r="C72" s="465">
        <v>63.435389999999998</v>
      </c>
      <c r="D72" s="465">
        <v>39.718800000000002</v>
      </c>
      <c r="E72" s="465"/>
      <c r="F72" s="465"/>
    </row>
    <row r="73" spans="1:6">
      <c r="A73" s="6">
        <v>71</v>
      </c>
      <c r="C73" s="465">
        <v>64.467770000000002</v>
      </c>
      <c r="D73" s="465">
        <v>38.904209999999999</v>
      </c>
      <c r="E73" s="465"/>
      <c r="F73" s="465"/>
    </row>
    <row r="74" spans="1:6">
      <c r="A74" s="6">
        <v>72</v>
      </c>
      <c r="C74" s="465">
        <v>64.759450000000001</v>
      </c>
      <c r="D74" s="465">
        <v>39.189610000000002</v>
      </c>
      <c r="E74" s="465"/>
      <c r="F74" s="465"/>
    </row>
    <row r="75" spans="1:6">
      <c r="A75" s="6">
        <v>73</v>
      </c>
      <c r="C75" s="465">
        <v>64.567279999999997</v>
      </c>
      <c r="D75" s="465">
        <v>39.119590000000002</v>
      </c>
      <c r="E75" s="465"/>
      <c r="F75" s="465"/>
    </row>
    <row r="76" spans="1:6">
      <c r="A76" s="6">
        <v>74</v>
      </c>
      <c r="C76" s="465">
        <v>64.494950000000003</v>
      </c>
      <c r="D76" s="465">
        <v>39.562930000000001</v>
      </c>
      <c r="E76" s="465"/>
      <c r="F76" s="465"/>
    </row>
    <row r="77" spans="1:6">
      <c r="A77" s="6">
        <v>75</v>
      </c>
      <c r="C77" s="465">
        <v>65.660449999999997</v>
      </c>
      <c r="D77" s="465">
        <v>38.857529999999997</v>
      </c>
      <c r="E77" s="465"/>
      <c r="F77" s="465"/>
    </row>
    <row r="78" spans="1:6">
      <c r="A78" s="6">
        <v>76</v>
      </c>
      <c r="C78" s="465">
        <v>65.482749999999996</v>
      </c>
      <c r="D78" s="465">
        <v>39.16075</v>
      </c>
      <c r="E78" s="465"/>
      <c r="F78" s="465"/>
    </row>
    <row r="79" spans="1:6">
      <c r="A79" s="6">
        <v>77</v>
      </c>
      <c r="C79" s="465">
        <v>64.55256</v>
      </c>
      <c r="D79" s="465">
        <v>39.984659999999998</v>
      </c>
      <c r="E79" s="465"/>
      <c r="F79" s="465"/>
    </row>
    <row r="80" spans="1:6">
      <c r="A80" s="6">
        <v>78</v>
      </c>
      <c r="C80" s="465">
        <v>65.712950000000006</v>
      </c>
      <c r="D80" s="465">
        <v>39.934060000000002</v>
      </c>
      <c r="E80" s="465"/>
      <c r="F80" s="465"/>
    </row>
    <row r="81" spans="1:6">
      <c r="A81" s="6">
        <v>79</v>
      </c>
      <c r="C81" s="465">
        <v>65.203220000000002</v>
      </c>
      <c r="D81" s="465">
        <v>39.738610000000001</v>
      </c>
      <c r="E81" s="465"/>
      <c r="F81" s="465"/>
    </row>
    <row r="82" spans="1:6">
      <c r="A82" s="6">
        <v>80</v>
      </c>
      <c r="B82" s="6">
        <v>80</v>
      </c>
      <c r="C82" s="465">
        <v>65.063770000000005</v>
      </c>
      <c r="D82" s="465">
        <v>39.868830000000003</v>
      </c>
      <c r="E82" s="465"/>
      <c r="F82" s="465"/>
    </row>
    <row r="83" spans="1:6">
      <c r="A83" s="6">
        <v>81</v>
      </c>
      <c r="C83" s="465">
        <v>65.3626</v>
      </c>
      <c r="D83" s="465">
        <v>39.18873</v>
      </c>
      <c r="E83" s="465"/>
      <c r="F83" s="465"/>
    </row>
    <row r="84" spans="1:6">
      <c r="A84" s="6">
        <v>82</v>
      </c>
      <c r="C84" s="465">
        <v>65.699669999999998</v>
      </c>
      <c r="D84" s="465">
        <v>40.395560000000003</v>
      </c>
      <c r="E84" s="465"/>
      <c r="F84" s="465"/>
    </row>
    <row r="85" spans="1:6">
      <c r="A85" s="6">
        <v>83</v>
      </c>
      <c r="C85" s="465">
        <v>66.985500000000002</v>
      </c>
      <c r="D85" s="465">
        <v>40.209119999999999</v>
      </c>
      <c r="E85" s="465"/>
      <c r="F85" s="465"/>
    </row>
    <row r="86" spans="1:6">
      <c r="A86" s="6">
        <v>84</v>
      </c>
      <c r="C86" s="465">
        <v>66.263080000000002</v>
      </c>
      <c r="D86" s="465">
        <v>40.249139999999997</v>
      </c>
      <c r="E86" s="465"/>
      <c r="F86" s="465"/>
    </row>
    <row r="87" spans="1:6">
      <c r="A87" s="6">
        <v>85</v>
      </c>
      <c r="C87" s="465">
        <v>67.299000000000007</v>
      </c>
      <c r="D87" s="465">
        <v>39.929220000000001</v>
      </c>
      <c r="E87" s="465"/>
      <c r="F87" s="465"/>
    </row>
    <row r="88" spans="1:6">
      <c r="A88" s="6">
        <v>86</v>
      </c>
      <c r="C88" s="465">
        <v>66.838890000000006</v>
      </c>
      <c r="D88" s="465">
        <v>41.067749999999997</v>
      </c>
      <c r="E88" s="465"/>
      <c r="F88" s="465"/>
    </row>
    <row r="89" spans="1:6">
      <c r="A89" s="6">
        <v>87</v>
      </c>
      <c r="C89" s="465">
        <v>67.030770000000004</v>
      </c>
      <c r="D89" s="465">
        <v>41.132309999999997</v>
      </c>
      <c r="E89" s="465"/>
      <c r="F89" s="465"/>
    </row>
    <row r="90" spans="1:6">
      <c r="A90" s="6">
        <v>88</v>
      </c>
      <c r="C90" s="465">
        <v>67.984340000000003</v>
      </c>
      <c r="D90" s="465">
        <v>40.895339999999997</v>
      </c>
      <c r="E90" s="465"/>
      <c r="F90" s="465"/>
    </row>
    <row r="91" spans="1:6">
      <c r="A91" s="6">
        <v>89</v>
      </c>
      <c r="C91" s="465">
        <v>66.784360000000007</v>
      </c>
      <c r="D91" s="465">
        <v>40.660960000000003</v>
      </c>
      <c r="E91" s="465"/>
      <c r="F91" s="465"/>
    </row>
    <row r="92" spans="1:6">
      <c r="A92" s="6">
        <v>90</v>
      </c>
      <c r="B92" s="6">
        <v>90</v>
      </c>
      <c r="C92" s="465">
        <v>68.362170000000006</v>
      </c>
      <c r="D92" s="465">
        <v>41.01343</v>
      </c>
      <c r="E92" s="465"/>
      <c r="F92" s="465"/>
    </row>
    <row r="93" spans="1:6">
      <c r="A93" s="6">
        <v>91</v>
      </c>
      <c r="C93" s="465">
        <v>68.901380000000003</v>
      </c>
      <c r="D93" s="465">
        <v>41.563890000000001</v>
      </c>
      <c r="E93" s="465"/>
      <c r="F93" s="465"/>
    </row>
    <row r="94" spans="1:6">
      <c r="A94" s="6">
        <v>92</v>
      </c>
      <c r="C94" s="465">
        <v>69.579409999999996</v>
      </c>
      <c r="D94" s="465">
        <v>42.044269999999997</v>
      </c>
      <c r="E94" s="465"/>
      <c r="F94" s="465"/>
    </row>
    <row r="95" spans="1:6">
      <c r="A95" s="6">
        <v>93</v>
      </c>
      <c r="C95" s="465">
        <v>70.367440000000002</v>
      </c>
      <c r="D95" s="465">
        <v>42.363689999999998</v>
      </c>
      <c r="E95" s="465"/>
      <c r="F95" s="465"/>
    </row>
    <row r="96" spans="1:6">
      <c r="A96" s="6">
        <v>94</v>
      </c>
      <c r="C96" s="465">
        <v>71.038210000000007</v>
      </c>
      <c r="D96" s="465">
        <v>42.060139999999997</v>
      </c>
      <c r="E96" s="465"/>
      <c r="F96" s="465"/>
    </row>
    <row r="97" spans="1:6">
      <c r="A97" s="6">
        <v>95</v>
      </c>
      <c r="C97" s="465">
        <v>70.380619999999993</v>
      </c>
      <c r="D97" s="465">
        <v>42.681399999999996</v>
      </c>
      <c r="E97" s="465"/>
      <c r="F97" s="465"/>
    </row>
    <row r="98" spans="1:6">
      <c r="A98" s="6">
        <v>96</v>
      </c>
      <c r="C98" s="465">
        <v>71.513580000000005</v>
      </c>
      <c r="D98" s="465">
        <v>43.329189999999997</v>
      </c>
      <c r="E98" s="465"/>
      <c r="F98" s="465"/>
    </row>
    <row r="99" spans="1:6">
      <c r="A99" s="6">
        <v>97</v>
      </c>
      <c r="C99" s="465">
        <v>72.481290000000001</v>
      </c>
      <c r="D99" s="465">
        <v>43.804400000000001</v>
      </c>
      <c r="E99" s="465"/>
      <c r="F99" s="465"/>
    </row>
    <row r="100" spans="1:6">
      <c r="A100" s="6">
        <v>98</v>
      </c>
      <c r="C100" s="465">
        <v>73.722110000000001</v>
      </c>
      <c r="D100" s="465">
        <v>45.573509999999999</v>
      </c>
      <c r="E100" s="465"/>
      <c r="F100" s="465"/>
    </row>
    <row r="101" spans="1:6">
      <c r="A101" s="6">
        <v>99</v>
      </c>
      <c r="C101" s="465">
        <v>76.566270000000003</v>
      </c>
      <c r="D101" s="465">
        <v>46.409799999999997</v>
      </c>
      <c r="E101" s="465"/>
      <c r="F101" s="465"/>
    </row>
    <row r="102" spans="1:6">
      <c r="A102" s="6">
        <v>100</v>
      </c>
      <c r="B102" s="6">
        <v>100</v>
      </c>
      <c r="C102" s="465">
        <v>85.020820000000001</v>
      </c>
      <c r="D102" s="465">
        <v>50.946469999999998</v>
      </c>
      <c r="E102" s="465"/>
      <c r="F102" s="465"/>
    </row>
  </sheetData>
  <hyperlinks>
    <hyperlink ref="F1" location="INDICE!A1" display="Índice (volver)" xr:uid="{61145186-D7AD-4547-9C0C-20FE3A848919}"/>
  </hyperlinks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A59F5-40AE-4277-BC71-AD7373B4B3F5}">
  <dimension ref="B1:J19"/>
  <sheetViews>
    <sheetView showGridLines="0" workbookViewId="0">
      <selection activeCell="J1" sqref="J1"/>
    </sheetView>
  </sheetViews>
  <sheetFormatPr baseColWidth="10" defaultRowHeight="15"/>
  <sheetData>
    <row r="1" spans="2:10">
      <c r="B1" s="519" t="s">
        <v>1510</v>
      </c>
      <c r="C1" s="519"/>
      <c r="D1" s="519"/>
      <c r="E1" s="519"/>
      <c r="F1" s="519"/>
      <c r="G1" s="519"/>
      <c r="H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</row>
    <row r="19" spans="2:2">
      <c r="B19" t="s">
        <v>1351</v>
      </c>
    </row>
  </sheetData>
  <mergeCells count="1">
    <mergeCell ref="B1:H2"/>
  </mergeCells>
  <hyperlinks>
    <hyperlink ref="J1" location="INDICE!A1" display="Índice (volver)" xr:uid="{5F6F38F0-2884-4964-A32E-C04E78A52086}"/>
  </hyperlinks>
  <pageMargins left="0.7" right="0.7" top="0.75" bottom="0.75" header="0.3" footer="0.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AF53-9129-4335-8A20-F2FF538B83D3}">
  <dimension ref="A1:AE106"/>
  <sheetViews>
    <sheetView showGridLines="0" zoomScaleNormal="100" workbookViewId="0">
      <selection activeCell="P1" sqref="P1"/>
    </sheetView>
  </sheetViews>
  <sheetFormatPr baseColWidth="10" defaultColWidth="11.42578125" defaultRowHeight="13.5"/>
  <cols>
    <col min="1" max="1" width="11.42578125" style="120"/>
    <col min="2" max="2" width="10.5703125" style="120" bestFit="1" customWidth="1"/>
    <col min="3" max="5" width="10.140625" style="481" customWidth="1"/>
    <col min="6" max="6" width="11.42578125" style="120"/>
    <col min="7" max="7" width="14.28515625" style="120" customWidth="1"/>
    <col min="8" max="10" width="10" style="120" customWidth="1"/>
    <col min="11" max="11" width="11.42578125" style="120"/>
    <col min="12" max="12" width="14.28515625" style="120" customWidth="1"/>
    <col min="13" max="15" width="10" style="120" customWidth="1"/>
    <col min="16" max="16" width="11.42578125" style="120"/>
    <col min="17" max="17" width="14.28515625" style="120" customWidth="1"/>
    <col min="18" max="20" width="10" style="120" customWidth="1"/>
    <col min="21" max="21" width="11.42578125" style="120"/>
    <col min="22" max="22" width="14.28515625" style="120" customWidth="1"/>
    <col min="23" max="25" width="10" style="120" customWidth="1"/>
    <col min="26" max="26" width="11.42578125" style="120"/>
    <col min="27" max="27" width="14.28515625" style="120" customWidth="1"/>
    <col min="28" max="30" width="10" style="120" customWidth="1"/>
    <col min="31" max="16384" width="11.42578125" style="120"/>
  </cols>
  <sheetData>
    <row r="1" spans="1:31" s="122" customFormat="1" ht="12.75">
      <c r="A1" s="122" t="s">
        <v>1511</v>
      </c>
      <c r="C1" s="301"/>
      <c r="D1" s="301"/>
      <c r="E1" s="301"/>
      <c r="P1" s="500" t="s">
        <v>1634</v>
      </c>
    </row>
    <row r="2" spans="1:31" s="122" customFormat="1" ht="12.75">
      <c r="B2" s="554" t="s">
        <v>1442</v>
      </c>
      <c r="C2" s="554"/>
      <c r="D2" s="554"/>
      <c r="E2" s="554"/>
      <c r="G2" s="554" t="s">
        <v>1440</v>
      </c>
      <c r="H2" s="554"/>
      <c r="I2" s="554"/>
      <c r="J2" s="554"/>
      <c r="L2" s="554" t="s">
        <v>1441</v>
      </c>
      <c r="M2" s="554"/>
      <c r="N2" s="554"/>
      <c r="O2" s="554"/>
      <c r="Q2" s="554" t="s">
        <v>1512</v>
      </c>
      <c r="R2" s="554"/>
      <c r="S2" s="554"/>
      <c r="T2" s="554"/>
      <c r="V2" s="554" t="s">
        <v>198</v>
      </c>
      <c r="W2" s="554"/>
      <c r="X2" s="554"/>
      <c r="Y2" s="554"/>
      <c r="AA2" s="554" t="s">
        <v>199</v>
      </c>
      <c r="AB2" s="554"/>
      <c r="AC2" s="554"/>
      <c r="AD2" s="554"/>
    </row>
    <row r="3" spans="1:31" s="122" customFormat="1" ht="12.75">
      <c r="B3" s="299" t="s">
        <v>1470</v>
      </c>
      <c r="C3" s="482">
        <v>1</v>
      </c>
      <c r="D3" s="482">
        <v>0.9</v>
      </c>
      <c r="E3" s="482">
        <v>0.8</v>
      </c>
      <c r="F3" s="483"/>
      <c r="G3" s="299" t="s">
        <v>1470</v>
      </c>
      <c r="H3" s="482">
        <v>1</v>
      </c>
      <c r="I3" s="482">
        <v>0.9</v>
      </c>
      <c r="J3" s="482">
        <v>0.8</v>
      </c>
      <c r="L3" s="299" t="s">
        <v>1470</v>
      </c>
      <c r="M3" s="482">
        <v>1</v>
      </c>
      <c r="N3" s="482">
        <v>0.9</v>
      </c>
      <c r="O3" s="482">
        <v>0.8</v>
      </c>
      <c r="Q3" s="299" t="s">
        <v>1470</v>
      </c>
      <c r="R3" s="482">
        <v>1</v>
      </c>
      <c r="S3" s="482">
        <v>0.9</v>
      </c>
      <c r="T3" s="482">
        <v>0.8</v>
      </c>
      <c r="V3" s="299" t="s">
        <v>1470</v>
      </c>
      <c r="W3" s="482">
        <v>1</v>
      </c>
      <c r="X3" s="482">
        <v>0.9</v>
      </c>
      <c r="Y3" s="482">
        <v>0.8</v>
      </c>
      <c r="AA3" s="299" t="s">
        <v>1470</v>
      </c>
      <c r="AB3" s="482">
        <v>1</v>
      </c>
      <c r="AC3" s="482">
        <v>0.9</v>
      </c>
      <c r="AD3" s="482">
        <v>0.8</v>
      </c>
    </row>
    <row r="4" spans="1:31">
      <c r="A4" s="385">
        <v>1</v>
      </c>
      <c r="B4" s="385">
        <v>1</v>
      </c>
      <c r="C4" s="484">
        <v>1.9082271562351968E-2</v>
      </c>
      <c r="D4" s="484">
        <v>0.11717412031919933</v>
      </c>
      <c r="E4" s="484">
        <v>0.2152659690760467</v>
      </c>
      <c r="F4" s="484">
        <v>0</v>
      </c>
      <c r="G4" s="385">
        <v>1</v>
      </c>
      <c r="H4" s="484">
        <v>-2.1747460384641572E-2</v>
      </c>
      <c r="I4" s="484">
        <v>8.0427252081010703E-2</v>
      </c>
      <c r="J4" s="484">
        <v>0.18260196454666297</v>
      </c>
      <c r="K4" s="484">
        <v>0</v>
      </c>
      <c r="L4" s="385">
        <v>1</v>
      </c>
      <c r="M4" s="484">
        <v>-3.3056169085311525E-2</v>
      </c>
      <c r="N4" s="484">
        <v>7.0249447823219624E-2</v>
      </c>
      <c r="O4" s="484">
        <v>0.17355506473175078</v>
      </c>
      <c r="P4" s="484">
        <v>0</v>
      </c>
      <c r="Q4" s="385">
        <v>1</v>
      </c>
      <c r="R4" s="484">
        <v>6.7866475067076298E-2</v>
      </c>
      <c r="S4" s="484">
        <v>0.16107986257491372</v>
      </c>
      <c r="T4" s="484">
        <v>0.25429325008275111</v>
      </c>
      <c r="U4" s="484">
        <v>0</v>
      </c>
      <c r="V4" s="385">
        <v>1</v>
      </c>
      <c r="W4" s="484">
        <v>3.1332423234440181E-2</v>
      </c>
      <c r="X4" s="484">
        <v>0.12819919629294935</v>
      </c>
      <c r="Y4" s="484">
        <v>0.22506596935145837</v>
      </c>
      <c r="Z4" s="484">
        <v>0</v>
      </c>
      <c r="AA4" s="385">
        <v>1</v>
      </c>
      <c r="AB4" s="484">
        <v>0.13080382772831856</v>
      </c>
      <c r="AC4" s="484">
        <v>0.2177234791084571</v>
      </c>
      <c r="AD4" s="484">
        <v>0.30464313048859581</v>
      </c>
      <c r="AE4" s="484">
        <v>0</v>
      </c>
    </row>
    <row r="5" spans="1:31">
      <c r="A5" s="385">
        <v>2</v>
      </c>
      <c r="B5" s="385"/>
      <c r="C5" s="484">
        <v>1.1758635222702651E-2</v>
      </c>
      <c r="D5" s="484">
        <v>0.11058274499204357</v>
      </c>
      <c r="E5" s="484">
        <v>0.20940685476138465</v>
      </c>
      <c r="F5" s="484">
        <v>0</v>
      </c>
      <c r="G5" s="385">
        <v>2</v>
      </c>
      <c r="H5" s="484">
        <v>-4.3794935216864866E-2</v>
      </c>
      <c r="I5" s="484">
        <v>6.0584466450330866E-2</v>
      </c>
      <c r="J5" s="484">
        <v>0.16496405182650814</v>
      </c>
      <c r="K5" s="484">
        <v>0</v>
      </c>
      <c r="L5" s="385">
        <v>2</v>
      </c>
      <c r="M5" s="484">
        <v>1.3003290251894705E-2</v>
      </c>
      <c r="N5" s="484">
        <v>0.11170329679548598</v>
      </c>
      <c r="O5" s="484">
        <v>0.21040279998590611</v>
      </c>
      <c r="P5" s="484">
        <v>0</v>
      </c>
      <c r="Q5" s="385">
        <v>2</v>
      </c>
      <c r="R5" s="484">
        <v>4.7616074084876218E-2</v>
      </c>
      <c r="S5" s="484">
        <v>0.14285444781106604</v>
      </c>
      <c r="T5" s="484">
        <v>0.23809282153725586</v>
      </c>
      <c r="U5" s="484">
        <v>0</v>
      </c>
      <c r="V5" s="385">
        <v>2</v>
      </c>
      <c r="W5" s="484">
        <v>7.7634398932902053E-3</v>
      </c>
      <c r="X5" s="484">
        <v>0.10698724283862485</v>
      </c>
      <c r="Y5" s="484">
        <v>0.20621075191463209</v>
      </c>
      <c r="Z5" s="484">
        <v>0</v>
      </c>
      <c r="AA5" s="385">
        <v>2</v>
      </c>
      <c r="AB5" s="484">
        <v>0.17096401050854013</v>
      </c>
      <c r="AC5" s="484">
        <v>0.2538678101938861</v>
      </c>
      <c r="AD5" s="484">
        <v>0.33677135895898214</v>
      </c>
      <c r="AE5" s="484">
        <v>0</v>
      </c>
    </row>
    <row r="6" spans="1:31">
      <c r="A6" s="385">
        <v>3</v>
      </c>
      <c r="B6" s="385"/>
      <c r="C6" s="484">
        <v>-3.3684114511329591E-3</v>
      </c>
      <c r="D6" s="484">
        <v>9.6968470414621546E-2</v>
      </c>
      <c r="E6" s="484">
        <v>0.19730521654490513</v>
      </c>
      <c r="F6" s="484">
        <v>0</v>
      </c>
      <c r="G6" s="385">
        <v>3</v>
      </c>
      <c r="H6" s="484">
        <v>-4.2196486552964957E-2</v>
      </c>
      <c r="I6" s="484">
        <v>6.2023142825639255E-2</v>
      </c>
      <c r="J6" s="484">
        <v>0.16624277220424347</v>
      </c>
      <c r="K6" s="484">
        <v>0</v>
      </c>
      <c r="L6" s="385">
        <v>3</v>
      </c>
      <c r="M6" s="484">
        <v>-2.8442554587670966E-2</v>
      </c>
      <c r="N6" s="484">
        <v>7.4401700871096085E-2</v>
      </c>
      <c r="O6" s="484">
        <v>0.17724595632986315</v>
      </c>
      <c r="P6" s="484">
        <v>0</v>
      </c>
      <c r="Q6" s="385">
        <v>3</v>
      </c>
      <c r="R6" s="484">
        <v>5.8833454558720653E-2</v>
      </c>
      <c r="S6" s="484">
        <v>0.15295014710453733</v>
      </c>
      <c r="T6" s="484">
        <v>0.24706683965035409</v>
      </c>
      <c r="U6" s="484">
        <v>0</v>
      </c>
      <c r="V6" s="385">
        <v>3</v>
      </c>
      <c r="W6" s="484">
        <v>-6.7813171780340175E-3</v>
      </c>
      <c r="X6" s="484">
        <v>9.3896755319463843E-2</v>
      </c>
      <c r="Y6" s="484">
        <v>0.19457482781696184</v>
      </c>
      <c r="Z6" s="484">
        <v>0</v>
      </c>
      <c r="AA6" s="385">
        <v>3</v>
      </c>
      <c r="AB6" s="484">
        <v>0.22072846754321421</v>
      </c>
      <c r="AC6" s="484">
        <v>0.2986557189880511</v>
      </c>
      <c r="AD6" s="484">
        <v>0.37658297043288802</v>
      </c>
      <c r="AE6" s="484">
        <v>0</v>
      </c>
    </row>
    <row r="7" spans="1:31">
      <c r="A7" s="385">
        <v>4</v>
      </c>
      <c r="B7" s="385"/>
      <c r="C7" s="484">
        <v>1.3353531296955734E-2</v>
      </c>
      <c r="D7" s="484">
        <v>0.11201812112160883</v>
      </c>
      <c r="E7" s="484">
        <v>0.21068285356039029</v>
      </c>
      <c r="F7" s="484">
        <v>0</v>
      </c>
      <c r="G7" s="385">
        <v>4</v>
      </c>
      <c r="H7" s="484">
        <v>-3.0711187230777464E-2</v>
      </c>
      <c r="I7" s="484">
        <v>7.2359911547121514E-2</v>
      </c>
      <c r="J7" s="484">
        <v>0.17543101032502059</v>
      </c>
      <c r="K7" s="484">
        <v>0</v>
      </c>
      <c r="L7" s="385">
        <v>4</v>
      </c>
      <c r="M7" s="484">
        <v>-2.1989786040488124E-2</v>
      </c>
      <c r="N7" s="484">
        <v>8.0209192563560711E-2</v>
      </c>
      <c r="O7" s="484">
        <v>0.18240817116760955</v>
      </c>
      <c r="P7" s="484">
        <v>0</v>
      </c>
      <c r="Q7" s="385">
        <v>4</v>
      </c>
      <c r="R7" s="484">
        <v>7.0410095043054899E-2</v>
      </c>
      <c r="S7" s="484">
        <v>0.1633690453361121</v>
      </c>
      <c r="T7" s="484">
        <v>0.2563279956291693</v>
      </c>
      <c r="U7" s="484">
        <v>0</v>
      </c>
      <c r="V7" s="385">
        <v>4</v>
      </c>
      <c r="W7" s="484">
        <v>2.1666958732383904E-2</v>
      </c>
      <c r="X7" s="484">
        <v>0.1195003390502023</v>
      </c>
      <c r="Y7" s="484">
        <v>0.21733371936802057</v>
      </c>
      <c r="Z7" s="484">
        <v>0</v>
      </c>
      <c r="AA7" s="385">
        <v>4</v>
      </c>
      <c r="AB7" s="484">
        <v>0.20315142574122491</v>
      </c>
      <c r="AC7" s="484">
        <v>0.28283639866317156</v>
      </c>
      <c r="AD7" s="484">
        <v>0.36252137158511805</v>
      </c>
      <c r="AE7" s="484">
        <v>0</v>
      </c>
    </row>
    <row r="8" spans="1:31">
      <c r="A8" s="385">
        <v>5</v>
      </c>
      <c r="B8" s="385"/>
      <c r="C8" s="484">
        <v>-1.1797503730944472E-2</v>
      </c>
      <c r="D8" s="484">
        <v>8.9382543534283085E-2</v>
      </c>
      <c r="E8" s="484">
        <v>0.1905523975029392</v>
      </c>
      <c r="F8" s="484">
        <v>0</v>
      </c>
      <c r="G8" s="385">
        <v>5</v>
      </c>
      <c r="H8" s="484">
        <v>-3.1759758046079049E-2</v>
      </c>
      <c r="I8" s="484">
        <v>7.1416255903959017E-2</v>
      </c>
      <c r="J8" s="484">
        <v>0.17459226985399709</v>
      </c>
      <c r="K8" s="484">
        <v>0</v>
      </c>
      <c r="L8" s="385">
        <v>5</v>
      </c>
      <c r="M8" s="484">
        <v>-2.5534118934160289E-2</v>
      </c>
      <c r="N8" s="484">
        <v>7.7019226894265005E-2</v>
      </c>
      <c r="O8" s="484">
        <v>0.17957257272269028</v>
      </c>
      <c r="P8" s="484">
        <v>0</v>
      </c>
      <c r="Q8" s="385">
        <v>5</v>
      </c>
      <c r="R8" s="484">
        <v>2.0925973328602174E-2</v>
      </c>
      <c r="S8" s="484">
        <v>0.11883335121602737</v>
      </c>
      <c r="T8" s="484">
        <v>0.21674072910345257</v>
      </c>
      <c r="U8" s="484">
        <v>0</v>
      </c>
      <c r="V8" s="385">
        <v>5</v>
      </c>
      <c r="W8" s="484">
        <v>2.3305796844649958E-2</v>
      </c>
      <c r="X8" s="484">
        <v>0.12097520039656021</v>
      </c>
      <c r="Y8" s="484">
        <v>0.2186446039484706</v>
      </c>
      <c r="Z8" s="484">
        <v>0</v>
      </c>
      <c r="AA8" s="385">
        <v>5</v>
      </c>
      <c r="AB8" s="484">
        <v>0.14466623464614473</v>
      </c>
      <c r="AC8" s="484">
        <v>0.23019941451057946</v>
      </c>
      <c r="AD8" s="484">
        <v>0.31573292215993215</v>
      </c>
      <c r="AE8" s="484">
        <v>0</v>
      </c>
    </row>
    <row r="9" spans="1:31">
      <c r="A9" s="385">
        <v>6</v>
      </c>
      <c r="B9" s="385"/>
      <c r="C9" s="484">
        <v>-3.4749250707987372E-2</v>
      </c>
      <c r="D9" s="484">
        <v>6.8725760414147866E-2</v>
      </c>
      <c r="E9" s="484">
        <v>0.1722007715362831</v>
      </c>
      <c r="F9" s="484">
        <v>0</v>
      </c>
      <c r="G9" s="385">
        <v>6</v>
      </c>
      <c r="H9" s="484">
        <v>-3.5357842023906988E-2</v>
      </c>
      <c r="I9" s="484">
        <v>6.8177931264356825E-2</v>
      </c>
      <c r="J9" s="484">
        <v>0.17171370455262064</v>
      </c>
      <c r="K9" s="484">
        <v>0</v>
      </c>
      <c r="L9" s="385">
        <v>6</v>
      </c>
      <c r="M9" s="484">
        <v>-4.5991902939279884E-2</v>
      </c>
      <c r="N9" s="484">
        <v>5.8607482370561549E-2</v>
      </c>
      <c r="O9" s="484">
        <v>0.16320621762735843</v>
      </c>
      <c r="P9" s="484">
        <v>0</v>
      </c>
      <c r="Q9" s="385">
        <v>6</v>
      </c>
      <c r="R9" s="484">
        <v>6.4848256506187226E-3</v>
      </c>
      <c r="S9" s="484">
        <v>0.10583634308555688</v>
      </c>
      <c r="T9" s="484">
        <v>0.20518786052049504</v>
      </c>
      <c r="U9" s="484">
        <v>0</v>
      </c>
      <c r="V9" s="385">
        <v>6</v>
      </c>
      <c r="W9" s="484">
        <v>-1.0501311156410594E-2</v>
      </c>
      <c r="X9" s="484">
        <v>9.0548713548592577E-2</v>
      </c>
      <c r="Y9" s="484">
        <v>0.19159909295572214</v>
      </c>
      <c r="Z9" s="484">
        <v>0</v>
      </c>
      <c r="AA9" s="385">
        <v>6</v>
      </c>
      <c r="AB9" s="484">
        <v>0.24887029766449939</v>
      </c>
      <c r="AC9" s="484">
        <v>0.32398334301747989</v>
      </c>
      <c r="AD9" s="484">
        <v>0.39909638837046046</v>
      </c>
      <c r="AE9" s="484">
        <v>0</v>
      </c>
    </row>
    <row r="10" spans="1:31">
      <c r="A10" s="385">
        <v>7</v>
      </c>
      <c r="B10" s="385"/>
      <c r="C10" s="484">
        <v>-3.823186834294192E-2</v>
      </c>
      <c r="D10" s="484">
        <v>6.559169696849268E-2</v>
      </c>
      <c r="E10" s="484">
        <v>0.16941488380278691</v>
      </c>
      <c r="F10" s="484">
        <v>0</v>
      </c>
      <c r="G10" s="385">
        <v>7</v>
      </c>
      <c r="H10" s="484">
        <v>-4.0688033219579013E-2</v>
      </c>
      <c r="I10" s="484">
        <v>6.3380770102378831E-2</v>
      </c>
      <c r="J10" s="484">
        <v>0.16744957342433681</v>
      </c>
      <c r="K10" s="484">
        <v>0</v>
      </c>
      <c r="L10" s="385">
        <v>7</v>
      </c>
      <c r="M10" s="484">
        <v>-4.6673792532118022E-2</v>
      </c>
      <c r="N10" s="484">
        <v>5.7993774573434374E-2</v>
      </c>
      <c r="O10" s="484">
        <v>0.16266077812196503</v>
      </c>
      <c r="P10" s="484">
        <v>0</v>
      </c>
      <c r="Q10" s="385">
        <v>7</v>
      </c>
      <c r="R10" s="484">
        <v>2.1175005755340131E-2</v>
      </c>
      <c r="S10" s="484">
        <v>0.11905760130239698</v>
      </c>
      <c r="T10" s="484">
        <v>0.21694003664513578</v>
      </c>
      <c r="U10" s="484">
        <v>0</v>
      </c>
      <c r="V10" s="385">
        <v>7</v>
      </c>
      <c r="W10" s="484">
        <v>8.1501733508928548E-3</v>
      </c>
      <c r="X10" s="484">
        <v>0.10733520544224677</v>
      </c>
      <c r="Y10" s="484">
        <v>0.20652023753360069</v>
      </c>
      <c r="Z10" s="484">
        <v>0</v>
      </c>
      <c r="AA10" s="385">
        <v>7</v>
      </c>
      <c r="AB10" s="484">
        <v>0.17941351056723795</v>
      </c>
      <c r="AC10" s="484">
        <v>0.2614723235619727</v>
      </c>
      <c r="AD10" s="484">
        <v>0.34353086313760989</v>
      </c>
      <c r="AE10" s="484">
        <v>0</v>
      </c>
    </row>
    <row r="11" spans="1:31">
      <c r="A11" s="385">
        <v>8</v>
      </c>
      <c r="B11" s="385"/>
      <c r="C11" s="484">
        <v>-5.6266027710592234E-2</v>
      </c>
      <c r="D11" s="484">
        <v>4.9360530758252315E-2</v>
      </c>
      <c r="E11" s="484">
        <v>0.15498719998263358</v>
      </c>
      <c r="F11" s="484">
        <v>0</v>
      </c>
      <c r="G11" s="385">
        <v>8</v>
      </c>
      <c r="H11" s="484">
        <v>-3.9818667092017146E-2</v>
      </c>
      <c r="I11" s="484">
        <v>6.4163279143182358E-2</v>
      </c>
      <c r="J11" s="484">
        <v>0.16814511176981362</v>
      </c>
      <c r="K11" s="484">
        <v>0</v>
      </c>
      <c r="L11" s="385">
        <v>8</v>
      </c>
      <c r="M11" s="484">
        <v>-4.8961350244681914E-2</v>
      </c>
      <c r="N11" s="484">
        <v>5.5934428100612062E-2</v>
      </c>
      <c r="O11" s="484">
        <v>0.16083091980425451</v>
      </c>
      <c r="P11" s="484">
        <v>0</v>
      </c>
      <c r="Q11" s="385">
        <v>8</v>
      </c>
      <c r="R11" s="484">
        <v>1.0881913350870902E-2</v>
      </c>
      <c r="S11" s="484">
        <v>0.10979380134736769</v>
      </c>
      <c r="T11" s="484">
        <v>0.20870553068069672</v>
      </c>
      <c r="U11" s="484">
        <v>0</v>
      </c>
      <c r="V11" s="385">
        <v>8</v>
      </c>
      <c r="W11" s="484">
        <v>7.3355926255785575E-2</v>
      </c>
      <c r="X11" s="484">
        <v>0.16602021920347557</v>
      </c>
      <c r="Y11" s="484">
        <v>0.25868451215116528</v>
      </c>
      <c r="Z11" s="484">
        <v>0</v>
      </c>
      <c r="AA11" s="385">
        <v>8</v>
      </c>
      <c r="AB11" s="484">
        <v>0.2714845271964797</v>
      </c>
      <c r="AC11" s="484">
        <v>0.34433607447683168</v>
      </c>
      <c r="AD11" s="484">
        <v>0.41718762175718377</v>
      </c>
      <c r="AE11" s="484">
        <v>0</v>
      </c>
    </row>
    <row r="12" spans="1:31">
      <c r="A12" s="385">
        <v>9</v>
      </c>
      <c r="B12" s="385"/>
      <c r="C12" s="484">
        <v>-7.6201086578956551E-2</v>
      </c>
      <c r="D12" s="484">
        <v>3.1418998998541496E-2</v>
      </c>
      <c r="E12" s="484">
        <v>0.13903908457603953</v>
      </c>
      <c r="F12" s="484">
        <v>0</v>
      </c>
      <c r="G12" s="385">
        <v>9</v>
      </c>
      <c r="H12" s="484">
        <v>-5.2860631626492301E-2</v>
      </c>
      <c r="I12" s="484">
        <v>5.2425444727636224E-2</v>
      </c>
      <c r="J12" s="484">
        <v>0.15771152108176459</v>
      </c>
      <c r="K12" s="484">
        <v>0</v>
      </c>
      <c r="L12" s="385">
        <v>9</v>
      </c>
      <c r="M12" s="484">
        <v>-4.3490011149062618E-2</v>
      </c>
      <c r="N12" s="484">
        <v>6.0858911173882042E-2</v>
      </c>
      <c r="O12" s="484">
        <v>0.16520783349682669</v>
      </c>
      <c r="P12" s="484">
        <v>0</v>
      </c>
      <c r="Q12" s="385">
        <v>9</v>
      </c>
      <c r="R12" s="484">
        <v>-1.4245862555746495E-2</v>
      </c>
      <c r="S12" s="484">
        <v>8.7178808821917059E-2</v>
      </c>
      <c r="T12" s="484">
        <v>0.18860330995540284</v>
      </c>
      <c r="U12" s="484">
        <v>0</v>
      </c>
      <c r="V12" s="385">
        <v>9</v>
      </c>
      <c r="W12" s="484">
        <v>-9.5865953596193827E-3</v>
      </c>
      <c r="X12" s="484">
        <v>9.1372796225877961E-2</v>
      </c>
      <c r="Y12" s="484">
        <v>0.19233104906765358</v>
      </c>
      <c r="Z12" s="484">
        <v>0</v>
      </c>
      <c r="AA12" s="385">
        <v>9</v>
      </c>
      <c r="AB12" s="484">
        <v>0.27704732692107498</v>
      </c>
      <c r="AC12" s="484">
        <v>0.34934259422896746</v>
      </c>
      <c r="AD12" s="484">
        <v>0.42163786153685995</v>
      </c>
      <c r="AE12" s="484">
        <v>0</v>
      </c>
    </row>
    <row r="13" spans="1:31">
      <c r="A13" s="385">
        <v>10</v>
      </c>
      <c r="B13" s="385">
        <v>10</v>
      </c>
      <c r="C13" s="484">
        <v>-6.9969018118713353E-2</v>
      </c>
      <c r="D13" s="484">
        <v>3.7027824327247667E-2</v>
      </c>
      <c r="E13" s="484">
        <v>0.14402478550502934</v>
      </c>
      <c r="F13" s="484">
        <v>0</v>
      </c>
      <c r="G13" s="385">
        <v>10</v>
      </c>
      <c r="H13" s="484">
        <v>-5.5515492131493656E-2</v>
      </c>
      <c r="I13" s="484">
        <v>5.0036095474289242E-2</v>
      </c>
      <c r="J13" s="484">
        <v>0.15558755510462693</v>
      </c>
      <c r="K13" s="484">
        <v>0</v>
      </c>
      <c r="L13" s="385">
        <v>10</v>
      </c>
      <c r="M13" s="484">
        <v>-1.3633206034558736E-2</v>
      </c>
      <c r="N13" s="484">
        <v>8.7729975773213439E-2</v>
      </c>
      <c r="O13" s="484">
        <v>0.1890931575809856</v>
      </c>
      <c r="P13" s="484">
        <v>0</v>
      </c>
      <c r="Q13" s="385">
        <v>10</v>
      </c>
      <c r="R13" s="484">
        <v>-3.6102038740175063E-2</v>
      </c>
      <c r="S13" s="484">
        <v>6.7508214279454026E-2</v>
      </c>
      <c r="T13" s="484">
        <v>0.17111830348037757</v>
      </c>
      <c r="U13" s="484">
        <v>0</v>
      </c>
      <c r="V13" s="385">
        <v>10</v>
      </c>
      <c r="W13" s="484">
        <v>-0.18181393330794859</v>
      </c>
      <c r="X13" s="484">
        <v>-6.3632593083531627E-2</v>
      </c>
      <c r="Y13" s="484">
        <v>5.4548747140885326E-2</v>
      </c>
      <c r="Z13" s="484">
        <v>0</v>
      </c>
      <c r="AA13" s="385">
        <v>10</v>
      </c>
      <c r="AB13" s="484">
        <v>0.13248880321670567</v>
      </c>
      <c r="AC13" s="484">
        <v>0.21924014300626832</v>
      </c>
      <c r="AD13" s="484">
        <v>0.30599093251774789</v>
      </c>
      <c r="AE13" s="484">
        <v>0</v>
      </c>
    </row>
    <row r="14" spans="1:31">
      <c r="A14" s="385">
        <v>11</v>
      </c>
      <c r="B14" s="385"/>
      <c r="C14" s="484">
        <v>-4.3942647929289196E-2</v>
      </c>
      <c r="D14" s="484">
        <v>6.0451583440908008E-2</v>
      </c>
      <c r="E14" s="484">
        <v>0.16484592622021102</v>
      </c>
      <c r="F14" s="484">
        <v>0</v>
      </c>
      <c r="G14" s="385">
        <v>11</v>
      </c>
      <c r="H14" s="484">
        <v>-5.2465403083592606E-2</v>
      </c>
      <c r="I14" s="484">
        <v>5.2781102173054352E-2</v>
      </c>
      <c r="J14" s="484">
        <v>0.15802760742970118</v>
      </c>
      <c r="K14" s="484">
        <v>0</v>
      </c>
      <c r="L14" s="385">
        <v>11</v>
      </c>
      <c r="M14" s="484">
        <v>-4.6147848739898294E-2</v>
      </c>
      <c r="N14" s="484">
        <v>5.8466803085659352E-2</v>
      </c>
      <c r="O14" s="484">
        <v>0.16308212015337831</v>
      </c>
      <c r="P14" s="484">
        <v>0</v>
      </c>
      <c r="Q14" s="385">
        <v>11</v>
      </c>
      <c r="R14" s="484">
        <v>-2.499044741024567E-2</v>
      </c>
      <c r="S14" s="484">
        <v>7.7508630892798275E-2</v>
      </c>
      <c r="T14" s="484">
        <v>0.18000770919584222</v>
      </c>
      <c r="U14" s="484">
        <v>0</v>
      </c>
      <c r="V14" s="385">
        <v>11</v>
      </c>
      <c r="W14" s="484">
        <v>-3.6975634262748067E-2</v>
      </c>
      <c r="X14" s="484">
        <v>6.672238587837688E-2</v>
      </c>
      <c r="Y14" s="484">
        <v>0.17041958393277165</v>
      </c>
      <c r="Z14" s="484">
        <v>0</v>
      </c>
      <c r="AA14" s="385">
        <v>11</v>
      </c>
      <c r="AB14" s="484">
        <v>0.2304818793711898</v>
      </c>
      <c r="AC14" s="484">
        <v>0.30743365838471953</v>
      </c>
      <c r="AD14" s="484">
        <v>0.38438543739824926</v>
      </c>
      <c r="AE14" s="484">
        <v>0</v>
      </c>
    </row>
    <row r="15" spans="1:31">
      <c r="A15" s="385">
        <v>12</v>
      </c>
      <c r="B15" s="385"/>
      <c r="C15" s="484">
        <v>-4.1536567899649914E-2</v>
      </c>
      <c r="D15" s="484">
        <v>6.2617056637754326E-2</v>
      </c>
      <c r="E15" s="484">
        <v>0.16677068117515856</v>
      </c>
      <c r="F15" s="484">
        <v>0</v>
      </c>
      <c r="G15" s="385">
        <v>12</v>
      </c>
      <c r="H15" s="484">
        <v>-5.3580554383944691E-2</v>
      </c>
      <c r="I15" s="484">
        <v>5.1777501054449754E-2</v>
      </c>
      <c r="J15" s="484">
        <v>0.15713555649284419</v>
      </c>
      <c r="K15" s="484">
        <v>0</v>
      </c>
      <c r="L15" s="385">
        <v>12</v>
      </c>
      <c r="M15" s="484">
        <v>-2.3055230429529543E-2</v>
      </c>
      <c r="N15" s="484">
        <v>7.9250229651955162E-2</v>
      </c>
      <c r="O15" s="484">
        <v>0.18155568973343994</v>
      </c>
      <c r="P15" s="484">
        <v>0</v>
      </c>
      <c r="Q15" s="385">
        <v>12</v>
      </c>
      <c r="R15" s="484">
        <v>-3.4190927555856392E-2</v>
      </c>
      <c r="S15" s="484">
        <v>6.9228165199729214E-2</v>
      </c>
      <c r="T15" s="484">
        <v>0.17264725795531491</v>
      </c>
      <c r="U15" s="484">
        <v>0</v>
      </c>
      <c r="V15" s="385">
        <v>12</v>
      </c>
      <c r="W15" s="484">
        <v>-0.16269973208364127</v>
      </c>
      <c r="X15" s="484">
        <v>-4.6429875741736862E-2</v>
      </c>
      <c r="Y15" s="484">
        <v>6.9840564932465751E-2</v>
      </c>
      <c r="Z15" s="484">
        <v>0</v>
      </c>
      <c r="AA15" s="385">
        <v>12</v>
      </c>
      <c r="AB15" s="484">
        <v>0.25800109070547478</v>
      </c>
      <c r="AC15" s="484">
        <v>0.33220098163492734</v>
      </c>
      <c r="AD15" s="484">
        <v>0.40640087256437984</v>
      </c>
      <c r="AE15" s="484">
        <v>0</v>
      </c>
    </row>
    <row r="16" spans="1:31">
      <c r="A16" s="385">
        <v>13</v>
      </c>
      <c r="B16" s="385"/>
      <c r="C16" s="484">
        <v>-5.6618012876407636E-2</v>
      </c>
      <c r="D16" s="484">
        <v>4.9043709524565861E-2</v>
      </c>
      <c r="E16" s="484">
        <v>0.15470556340331815</v>
      </c>
      <c r="F16" s="484">
        <v>0</v>
      </c>
      <c r="G16" s="385">
        <v>13</v>
      </c>
      <c r="H16" s="484">
        <v>-4.2640817976562037E-2</v>
      </c>
      <c r="I16" s="484">
        <v>6.1623201837395135E-2</v>
      </c>
      <c r="J16" s="484">
        <v>0.16588734561875035</v>
      </c>
      <c r="K16" s="484">
        <v>0</v>
      </c>
      <c r="L16" s="385">
        <v>13</v>
      </c>
      <c r="M16" s="484">
        <v>-7.1391051468581629E-2</v>
      </c>
      <c r="N16" s="484">
        <v>3.5748347130477566E-2</v>
      </c>
      <c r="O16" s="484">
        <v>0.14288701209903423</v>
      </c>
      <c r="P16" s="484">
        <v>0</v>
      </c>
      <c r="Q16" s="385">
        <v>13</v>
      </c>
      <c r="R16" s="484">
        <v>-3.8068038955468474E-2</v>
      </c>
      <c r="S16" s="484">
        <v>6.5738697710566188E-2</v>
      </c>
      <c r="T16" s="484">
        <v>0.16954560245038136</v>
      </c>
      <c r="U16" s="484">
        <v>0</v>
      </c>
      <c r="V16" s="385">
        <v>13</v>
      </c>
      <c r="W16" s="484">
        <v>-4.6558559623941217E-2</v>
      </c>
      <c r="X16" s="484">
        <v>5.8097237209714811E-2</v>
      </c>
      <c r="Y16" s="484">
        <v>0.16275303404337099</v>
      </c>
      <c r="Z16" s="484">
        <v>0</v>
      </c>
      <c r="AA16" s="385">
        <v>13</v>
      </c>
      <c r="AB16" s="484">
        <v>0.22416951786300388</v>
      </c>
      <c r="AC16" s="484">
        <v>0.30175267043649001</v>
      </c>
      <c r="AD16" s="484">
        <v>0.37933582300997626</v>
      </c>
      <c r="AE16" s="484">
        <v>0</v>
      </c>
    </row>
    <row r="17" spans="1:31">
      <c r="A17" s="385">
        <v>14</v>
      </c>
      <c r="B17" s="385"/>
      <c r="C17" s="484">
        <v>-7.4183184042536682E-2</v>
      </c>
      <c r="D17" s="484">
        <v>3.323512173865957E-2</v>
      </c>
      <c r="E17" s="484">
        <v>0.14065355375043032</v>
      </c>
      <c r="F17" s="484">
        <v>0</v>
      </c>
      <c r="G17" s="385">
        <v>14</v>
      </c>
      <c r="H17" s="484">
        <v>-3.3528654402706179E-2</v>
      </c>
      <c r="I17" s="484">
        <v>6.9824223113304523E-2</v>
      </c>
      <c r="J17" s="484">
        <v>0.1731771006293151</v>
      </c>
      <c r="K17" s="484">
        <v>0</v>
      </c>
      <c r="L17" s="385">
        <v>14</v>
      </c>
      <c r="M17" s="484">
        <v>-6.8782366459431005E-2</v>
      </c>
      <c r="N17" s="484">
        <v>3.8095238095238119E-2</v>
      </c>
      <c r="O17" s="484">
        <v>0.14497383593619492</v>
      </c>
      <c r="P17" s="484">
        <v>0</v>
      </c>
      <c r="Q17" s="385">
        <v>14</v>
      </c>
      <c r="R17" s="484">
        <v>-2.4871843058189437E-2</v>
      </c>
      <c r="S17" s="484">
        <v>7.7615393497937057E-2</v>
      </c>
      <c r="T17" s="484">
        <v>0.18010245588637169</v>
      </c>
      <c r="U17" s="484">
        <v>0</v>
      </c>
      <c r="V17" s="385">
        <v>14</v>
      </c>
      <c r="W17" s="484">
        <v>9.9320191011653486E-2</v>
      </c>
      <c r="X17" s="484">
        <v>0.18938793715630511</v>
      </c>
      <c r="Y17" s="484">
        <v>0.27945607455792842</v>
      </c>
      <c r="Z17" s="484">
        <v>0</v>
      </c>
      <c r="AA17" s="385">
        <v>14</v>
      </c>
      <c r="AB17" s="484">
        <v>0.23394402050257637</v>
      </c>
      <c r="AC17" s="484">
        <v>0.31054942674389963</v>
      </c>
      <c r="AD17" s="484">
        <v>0.38715515249925475</v>
      </c>
      <c r="AE17" s="484">
        <v>0</v>
      </c>
    </row>
    <row r="18" spans="1:31">
      <c r="A18" s="385">
        <v>15</v>
      </c>
      <c r="B18" s="385"/>
      <c r="C18" s="484">
        <v>-9.4174933972945352E-2</v>
      </c>
      <c r="D18" s="484">
        <v>1.5242464451285435E-2</v>
      </c>
      <c r="E18" s="484">
        <v>0.12465998159184587</v>
      </c>
      <c r="F18" s="484">
        <v>0</v>
      </c>
      <c r="G18" s="385">
        <v>15</v>
      </c>
      <c r="H18" s="484">
        <v>-5.6280718793242097E-2</v>
      </c>
      <c r="I18" s="484">
        <v>4.9347376659256863E-2</v>
      </c>
      <c r="J18" s="484">
        <v>0.15497547211175569</v>
      </c>
      <c r="K18" s="484">
        <v>0</v>
      </c>
      <c r="L18" s="385">
        <v>15</v>
      </c>
      <c r="M18" s="484">
        <v>-6.5544007133893079E-2</v>
      </c>
      <c r="N18" s="484">
        <v>4.1010325299510042E-2</v>
      </c>
      <c r="O18" s="484">
        <v>0.14756465773291316</v>
      </c>
      <c r="P18" s="484">
        <v>0</v>
      </c>
      <c r="Q18" s="385">
        <v>15</v>
      </c>
      <c r="R18" s="484">
        <v>-4.0084997317795031E-2</v>
      </c>
      <c r="S18" s="484">
        <v>6.3923518562118406E-2</v>
      </c>
      <c r="T18" s="484">
        <v>0.16793203444203184</v>
      </c>
      <c r="U18" s="484">
        <v>0</v>
      </c>
      <c r="V18" s="385">
        <v>15</v>
      </c>
      <c r="W18" s="484">
        <v>7.0541854050968295E-3</v>
      </c>
      <c r="X18" s="484">
        <v>0.10634892690811897</v>
      </c>
      <c r="Y18" s="484">
        <v>0.20564366841114121</v>
      </c>
      <c r="Z18" s="484">
        <v>0</v>
      </c>
      <c r="AA18" s="385">
        <v>15</v>
      </c>
      <c r="AB18" s="484">
        <v>0.16647598927915166</v>
      </c>
      <c r="AC18" s="484">
        <v>0.24982834158464129</v>
      </c>
      <c r="AD18" s="484">
        <v>0.33318069389013077</v>
      </c>
      <c r="AE18" s="484">
        <v>0</v>
      </c>
    </row>
    <row r="19" spans="1:31">
      <c r="A19" s="385">
        <v>16</v>
      </c>
      <c r="B19" s="385"/>
      <c r="C19" s="484">
        <v>-6.9253951827369584E-2</v>
      </c>
      <c r="D19" s="484">
        <v>3.7671431850356624E-2</v>
      </c>
      <c r="E19" s="484">
        <v>0.14459681552808284</v>
      </c>
      <c r="F19" s="484">
        <v>0</v>
      </c>
      <c r="G19" s="385">
        <v>16</v>
      </c>
      <c r="H19" s="484">
        <v>-3.8390238214448855E-2</v>
      </c>
      <c r="I19" s="484">
        <v>6.5448785606995977E-2</v>
      </c>
      <c r="J19" s="484">
        <v>0.16928780942844093</v>
      </c>
      <c r="K19" s="484">
        <v>0</v>
      </c>
      <c r="L19" s="385">
        <v>16</v>
      </c>
      <c r="M19" s="484">
        <v>-6.2919288087151873E-2</v>
      </c>
      <c r="N19" s="484">
        <v>4.3373234600894511E-2</v>
      </c>
      <c r="O19" s="484">
        <v>0.14966501493977694</v>
      </c>
      <c r="P19" s="484">
        <v>0</v>
      </c>
      <c r="Q19" s="385">
        <v>16</v>
      </c>
      <c r="R19" s="484">
        <v>-1.4879817171333881E-2</v>
      </c>
      <c r="S19" s="484">
        <v>8.6608245152399566E-2</v>
      </c>
      <c r="T19" s="484">
        <v>0.18809614626293289</v>
      </c>
      <c r="U19" s="484">
        <v>0</v>
      </c>
      <c r="V19" s="385">
        <v>16</v>
      </c>
      <c r="W19" s="484">
        <v>3.3139830816589009E-3</v>
      </c>
      <c r="X19" s="484">
        <v>0.10298252417771532</v>
      </c>
      <c r="Y19" s="484">
        <v>0.20265106527377175</v>
      </c>
      <c r="Z19" s="484">
        <v>0</v>
      </c>
      <c r="AA19" s="385">
        <v>16</v>
      </c>
      <c r="AB19" s="484">
        <v>0.30158766545037219</v>
      </c>
      <c r="AC19" s="484">
        <v>0.37142889890533504</v>
      </c>
      <c r="AD19" s="484">
        <v>0.44127013236029777</v>
      </c>
      <c r="AE19" s="484">
        <v>0</v>
      </c>
    </row>
    <row r="20" spans="1:31">
      <c r="A20" s="385">
        <v>17</v>
      </c>
      <c r="B20" s="385"/>
      <c r="C20" s="484">
        <v>-5.8955863748427276E-2</v>
      </c>
      <c r="D20" s="484">
        <v>4.6939697888305369E-2</v>
      </c>
      <c r="E20" s="484">
        <v>0.15283525952503815</v>
      </c>
      <c r="F20" s="484">
        <v>0</v>
      </c>
      <c r="G20" s="385">
        <v>17</v>
      </c>
      <c r="H20" s="484">
        <v>-3.9463682087203647E-2</v>
      </c>
      <c r="I20" s="484">
        <v>6.4482686121516739E-2</v>
      </c>
      <c r="J20" s="484">
        <v>0.16842905433023714</v>
      </c>
      <c r="K20" s="484">
        <v>0</v>
      </c>
      <c r="L20" s="385">
        <v>17</v>
      </c>
      <c r="M20" s="484">
        <v>-4.968044868721308E-2</v>
      </c>
      <c r="N20" s="484">
        <v>5.5287341592758207E-2</v>
      </c>
      <c r="O20" s="484">
        <v>0.16025572591314624</v>
      </c>
      <c r="P20" s="484">
        <v>0</v>
      </c>
      <c r="Q20" s="385">
        <v>17</v>
      </c>
      <c r="R20" s="484">
        <v>-5.0121720168919512E-2</v>
      </c>
      <c r="S20" s="484">
        <v>5.4890494688330987E-2</v>
      </c>
      <c r="T20" s="484">
        <v>0.15990249534378859</v>
      </c>
      <c r="U20" s="484">
        <v>0</v>
      </c>
      <c r="V20" s="385">
        <v>17</v>
      </c>
      <c r="W20" s="484">
        <v>-4.6637731190214433E-3</v>
      </c>
      <c r="X20" s="484">
        <v>9.580312230765356E-2</v>
      </c>
      <c r="Y20" s="484">
        <v>0.19626927757036727</v>
      </c>
      <c r="Z20" s="484">
        <v>0</v>
      </c>
      <c r="AA20" s="385">
        <v>17</v>
      </c>
      <c r="AB20" s="484">
        <v>8.0524999282188023E-2</v>
      </c>
      <c r="AC20" s="484">
        <v>0.17247249935396916</v>
      </c>
      <c r="AD20" s="484">
        <v>0.26441999942575045</v>
      </c>
      <c r="AE20" s="484">
        <v>0</v>
      </c>
    </row>
    <row r="21" spans="1:31">
      <c r="A21" s="385">
        <v>18</v>
      </c>
      <c r="B21" s="385"/>
      <c r="C21" s="484">
        <v>-6.2539606598931596E-2</v>
      </c>
      <c r="D21" s="484">
        <v>4.3714260800390176E-2</v>
      </c>
      <c r="E21" s="484">
        <v>0.14996824477542622</v>
      </c>
      <c r="F21" s="484">
        <v>0</v>
      </c>
      <c r="G21" s="385">
        <v>18</v>
      </c>
      <c r="H21" s="484">
        <v>-5.3550606234161045E-2</v>
      </c>
      <c r="I21" s="484">
        <v>5.1804454389255086E-2</v>
      </c>
      <c r="J21" s="484">
        <v>0.15715951501267122</v>
      </c>
      <c r="K21" s="484">
        <v>0</v>
      </c>
      <c r="L21" s="385">
        <v>18</v>
      </c>
      <c r="M21" s="484">
        <v>-6.3103964774597399E-2</v>
      </c>
      <c r="N21" s="484">
        <v>4.320615787355106E-2</v>
      </c>
      <c r="O21" s="484">
        <v>0.14951628052169952</v>
      </c>
      <c r="P21" s="484">
        <v>0</v>
      </c>
      <c r="Q21" s="385">
        <v>18</v>
      </c>
      <c r="R21" s="484">
        <v>-5.7645660162347304E-2</v>
      </c>
      <c r="S21" s="484">
        <v>4.8119007509467217E-2</v>
      </c>
      <c r="T21" s="484">
        <v>0.1538835057553154</v>
      </c>
      <c r="U21" s="484">
        <v>0</v>
      </c>
      <c r="V21" s="385">
        <v>18</v>
      </c>
      <c r="W21" s="484">
        <v>5.0092616348212708E-2</v>
      </c>
      <c r="X21" s="484">
        <v>0.14508335471339151</v>
      </c>
      <c r="Y21" s="484">
        <v>0.24007409307857014</v>
      </c>
      <c r="Z21" s="484">
        <v>0</v>
      </c>
      <c r="AA21" s="385">
        <v>18</v>
      </c>
      <c r="AB21" s="484">
        <v>0.18658849195364116</v>
      </c>
      <c r="AC21" s="484">
        <v>0.26792964275827696</v>
      </c>
      <c r="AD21" s="484">
        <v>0.34927079356291285</v>
      </c>
      <c r="AE21" s="484">
        <v>0</v>
      </c>
    </row>
    <row r="22" spans="1:31">
      <c r="A22" s="385">
        <v>19</v>
      </c>
      <c r="B22" s="385"/>
      <c r="C22" s="484">
        <v>-7.1292053862938187E-2</v>
      </c>
      <c r="D22" s="484">
        <v>3.583712898109076E-2</v>
      </c>
      <c r="E22" s="484">
        <v>0.14296642453644368</v>
      </c>
      <c r="F22" s="484">
        <v>0</v>
      </c>
      <c r="G22" s="385">
        <v>19</v>
      </c>
      <c r="H22" s="484">
        <v>-6.2610975189124701E-2</v>
      </c>
      <c r="I22" s="484">
        <v>4.3650145308991008E-2</v>
      </c>
      <c r="J22" s="484">
        <v>0.14991126580710656</v>
      </c>
      <c r="K22" s="484">
        <v>0</v>
      </c>
      <c r="L22" s="385">
        <v>19</v>
      </c>
      <c r="M22" s="484">
        <v>-6.1593113130023504E-2</v>
      </c>
      <c r="N22" s="484">
        <v>4.4566267646284435E-2</v>
      </c>
      <c r="O22" s="484">
        <v>0.15072564842259248</v>
      </c>
      <c r="P22" s="484">
        <v>0</v>
      </c>
      <c r="Q22" s="385">
        <v>19</v>
      </c>
      <c r="R22" s="484">
        <v>-3.4723458914411504E-2</v>
      </c>
      <c r="S22" s="484">
        <v>6.8748871936178624E-2</v>
      </c>
      <c r="T22" s="484">
        <v>0.17222120278676895</v>
      </c>
      <c r="U22" s="484">
        <v>0</v>
      </c>
      <c r="V22" s="385">
        <v>19</v>
      </c>
      <c r="W22" s="484">
        <v>5.5400999272829696E-2</v>
      </c>
      <c r="X22" s="484">
        <v>0.14986108700241621</v>
      </c>
      <c r="Y22" s="484">
        <v>0.24432098707513322</v>
      </c>
      <c r="Z22" s="484">
        <v>0</v>
      </c>
      <c r="AA22" s="385">
        <v>19</v>
      </c>
      <c r="AB22" s="484">
        <v>0.15476596485520613</v>
      </c>
      <c r="AC22" s="484">
        <v>0.23928951130675069</v>
      </c>
      <c r="AD22" s="484">
        <v>0.32381277188416496</v>
      </c>
      <c r="AE22" s="484">
        <v>0</v>
      </c>
    </row>
    <row r="23" spans="1:31">
      <c r="A23" s="385">
        <v>20</v>
      </c>
      <c r="B23" s="385">
        <v>20</v>
      </c>
      <c r="C23" s="484">
        <v>-4.9865007647864057E-2</v>
      </c>
      <c r="D23" s="484">
        <v>5.5121460512699186E-2</v>
      </c>
      <c r="E23" s="484">
        <v>0.16010803735400642</v>
      </c>
      <c r="F23" s="484">
        <v>0</v>
      </c>
      <c r="G23" s="385">
        <v>20</v>
      </c>
      <c r="H23" s="484">
        <v>-4.8496425166073949E-2</v>
      </c>
      <c r="I23" s="484">
        <v>5.6353175299847673E-2</v>
      </c>
      <c r="J23" s="484">
        <v>0.16120288089248375</v>
      </c>
      <c r="K23" s="484">
        <v>0</v>
      </c>
      <c r="L23" s="385">
        <v>20</v>
      </c>
      <c r="M23" s="484">
        <v>-7.068905638981661E-2</v>
      </c>
      <c r="N23" s="484">
        <v>3.6379789059579934E-2</v>
      </c>
      <c r="O23" s="484">
        <v>0.14344863450897646</v>
      </c>
      <c r="P23" s="484">
        <v>0</v>
      </c>
      <c r="Q23" s="385">
        <v>20</v>
      </c>
      <c r="R23" s="484">
        <v>-5.4501897535462543E-2</v>
      </c>
      <c r="S23" s="484">
        <v>5.094838732072568E-2</v>
      </c>
      <c r="T23" s="484">
        <v>0.15639851367251059</v>
      </c>
      <c r="U23" s="484">
        <v>0</v>
      </c>
      <c r="V23" s="385">
        <v>20</v>
      </c>
      <c r="W23" s="484">
        <v>1.9411038912925092E-2</v>
      </c>
      <c r="X23" s="484">
        <v>0.11746941957598149</v>
      </c>
      <c r="Y23" s="484">
        <v>0.21552844454610187</v>
      </c>
      <c r="Z23" s="484">
        <v>0</v>
      </c>
      <c r="AA23" s="385">
        <v>20</v>
      </c>
      <c r="AB23" s="484">
        <v>0.15786614281867165</v>
      </c>
      <c r="AC23" s="484">
        <v>0.24207945036609302</v>
      </c>
      <c r="AD23" s="484">
        <v>0.32629314876707194</v>
      </c>
      <c r="AE23" s="484">
        <v>0</v>
      </c>
    </row>
    <row r="24" spans="1:31">
      <c r="A24" s="385">
        <v>21</v>
      </c>
      <c r="B24" s="385"/>
      <c r="C24" s="484">
        <v>-9.0161190276691477E-2</v>
      </c>
      <c r="D24" s="484">
        <v>1.8854975249067017E-2</v>
      </c>
      <c r="E24" s="484">
        <v>0.12787102452960206</v>
      </c>
      <c r="F24" s="484">
        <v>0</v>
      </c>
      <c r="G24" s="385">
        <v>21</v>
      </c>
      <c r="H24" s="484">
        <v>-4.9663457488286843E-2</v>
      </c>
      <c r="I24" s="484">
        <v>5.5302920661938891E-2</v>
      </c>
      <c r="J24" s="484">
        <v>0.16026929881216476</v>
      </c>
      <c r="K24" s="484">
        <v>0</v>
      </c>
      <c r="L24" s="385">
        <v>21</v>
      </c>
      <c r="M24" s="484">
        <v>-4.6927108562297197E-2</v>
      </c>
      <c r="N24" s="484">
        <v>5.7765834897105177E-2</v>
      </c>
      <c r="O24" s="484">
        <v>0.16245819684857604</v>
      </c>
      <c r="P24" s="484">
        <v>0</v>
      </c>
      <c r="Q24" s="385">
        <v>21</v>
      </c>
      <c r="R24" s="484">
        <v>-2.5590427627335672E-2</v>
      </c>
      <c r="S24" s="484">
        <v>7.6968725526653028E-2</v>
      </c>
      <c r="T24" s="484">
        <v>0.17952772097884864</v>
      </c>
      <c r="U24" s="484">
        <v>0</v>
      </c>
      <c r="V24" s="385">
        <v>21</v>
      </c>
      <c r="W24" s="484">
        <v>-6.7252964655968611E-2</v>
      </c>
      <c r="X24" s="484">
        <v>3.9472331809628322E-2</v>
      </c>
      <c r="Y24" s="484">
        <v>0.14619762827522509</v>
      </c>
      <c r="Z24" s="484">
        <v>0</v>
      </c>
      <c r="AA24" s="385">
        <v>21</v>
      </c>
      <c r="AB24" s="484">
        <v>0.23845042988962561</v>
      </c>
      <c r="AC24" s="484">
        <v>0.31460522950400382</v>
      </c>
      <c r="AD24" s="484">
        <v>0.39076042261003013</v>
      </c>
      <c r="AE24" s="484">
        <v>0</v>
      </c>
    </row>
    <row r="25" spans="1:31">
      <c r="A25" s="385">
        <v>22</v>
      </c>
      <c r="B25" s="385"/>
      <c r="C25" s="484">
        <v>-5.9743141182155929E-2</v>
      </c>
      <c r="D25" s="484">
        <v>4.6231144483760846E-2</v>
      </c>
      <c r="E25" s="484">
        <v>0.15220557241117155</v>
      </c>
      <c r="F25" s="484">
        <v>0</v>
      </c>
      <c r="G25" s="385">
        <v>22</v>
      </c>
      <c r="H25" s="484">
        <v>-5.5936633954382878E-2</v>
      </c>
      <c r="I25" s="484">
        <v>4.9657055314885803E-2</v>
      </c>
      <c r="J25" s="484">
        <v>0.1552507445841545</v>
      </c>
      <c r="K25" s="484">
        <v>0</v>
      </c>
      <c r="L25" s="385">
        <v>22</v>
      </c>
      <c r="M25" s="484">
        <v>-6.769825428829078E-2</v>
      </c>
      <c r="N25" s="484">
        <v>3.9071444492852041E-2</v>
      </c>
      <c r="O25" s="484">
        <v>0.14584114327399467</v>
      </c>
      <c r="P25" s="484">
        <v>0</v>
      </c>
      <c r="Q25" s="385">
        <v>22</v>
      </c>
      <c r="R25" s="484">
        <v>-2.7806867004658904E-2</v>
      </c>
      <c r="S25" s="484">
        <v>7.4973865016587482E-2</v>
      </c>
      <c r="T25" s="484">
        <v>0.17775444596856543</v>
      </c>
      <c r="U25" s="484">
        <v>0</v>
      </c>
      <c r="V25" s="385">
        <v>22</v>
      </c>
      <c r="W25" s="484">
        <v>6.3901744940718083E-2</v>
      </c>
      <c r="X25" s="484">
        <v>0.157511922098553</v>
      </c>
      <c r="Y25" s="484">
        <v>0.25112165969150452</v>
      </c>
      <c r="Z25" s="484">
        <v>0</v>
      </c>
      <c r="AA25" s="385">
        <v>22</v>
      </c>
      <c r="AB25" s="484">
        <v>0.14826634353566817</v>
      </c>
      <c r="AC25" s="484">
        <v>0.2334398430022277</v>
      </c>
      <c r="AD25" s="484">
        <v>0.31861300791847141</v>
      </c>
      <c r="AE25" s="484">
        <v>0</v>
      </c>
    </row>
    <row r="26" spans="1:31">
      <c r="A26" s="385">
        <v>23</v>
      </c>
      <c r="B26" s="385"/>
      <c r="C26" s="484">
        <v>-8.2482148553056911E-2</v>
      </c>
      <c r="D26" s="484">
        <v>2.5766077817454002E-2</v>
      </c>
      <c r="E26" s="484">
        <v>0.13401430418796506</v>
      </c>
      <c r="F26" s="484">
        <v>0</v>
      </c>
      <c r="G26" s="385">
        <v>23</v>
      </c>
      <c r="H26" s="484">
        <v>-6.0576332696821063E-2</v>
      </c>
      <c r="I26" s="484">
        <v>4.5480993524033196E-2</v>
      </c>
      <c r="J26" s="484">
        <v>0.15153872914332459</v>
      </c>
      <c r="K26" s="484">
        <v>0</v>
      </c>
      <c r="L26" s="385">
        <v>23</v>
      </c>
      <c r="M26" s="484">
        <v>-4.8771907425731058E-2</v>
      </c>
      <c r="N26" s="484">
        <v>5.610549147988652E-2</v>
      </c>
      <c r="O26" s="484">
        <v>0.16098219650868939</v>
      </c>
      <c r="P26" s="484">
        <v>0</v>
      </c>
      <c r="Q26" s="385">
        <v>23</v>
      </c>
      <c r="R26" s="484">
        <v>-5.118398415979912E-2</v>
      </c>
      <c r="S26" s="484">
        <v>5.3934472569392392E-2</v>
      </c>
      <c r="T26" s="484">
        <v>0.15905278351555485</v>
      </c>
      <c r="U26" s="484">
        <v>0</v>
      </c>
      <c r="V26" s="385">
        <v>23</v>
      </c>
      <c r="W26" s="484">
        <v>6.6848370902093043E-2</v>
      </c>
      <c r="X26" s="484">
        <v>0.16016409744392865</v>
      </c>
      <c r="Y26" s="484">
        <v>0.25347893827826512</v>
      </c>
      <c r="Z26" s="484">
        <v>0</v>
      </c>
      <c r="AA26" s="385">
        <v>23</v>
      </c>
      <c r="AB26" s="484">
        <v>0.2793761551084703</v>
      </c>
      <c r="AC26" s="484">
        <v>0.3514383115889016</v>
      </c>
      <c r="AD26" s="484">
        <v>0.42350079379607813</v>
      </c>
      <c r="AE26" s="484">
        <v>0</v>
      </c>
    </row>
    <row r="27" spans="1:31">
      <c r="A27" s="385">
        <v>24</v>
      </c>
      <c r="B27" s="385"/>
      <c r="C27" s="484">
        <v>-8.1079380962856953E-2</v>
      </c>
      <c r="D27" s="484">
        <v>2.7028545960360462E-2</v>
      </c>
      <c r="E27" s="484">
        <v>0.13513647288357789</v>
      </c>
      <c r="F27" s="484">
        <v>0</v>
      </c>
      <c r="G27" s="385">
        <v>24</v>
      </c>
      <c r="H27" s="484">
        <v>-5.345169778876336E-2</v>
      </c>
      <c r="I27" s="484">
        <v>5.1893573390893781E-2</v>
      </c>
      <c r="J27" s="484">
        <v>0.15723874316977013</v>
      </c>
      <c r="K27" s="484">
        <v>0</v>
      </c>
      <c r="L27" s="385">
        <v>24</v>
      </c>
      <c r="M27" s="484">
        <v>-6.6814904868239156E-2</v>
      </c>
      <c r="N27" s="484">
        <v>3.9866837581533636E-2</v>
      </c>
      <c r="O27" s="484">
        <v>0.14654795012393426</v>
      </c>
      <c r="P27" s="484">
        <v>0</v>
      </c>
      <c r="Q27" s="385">
        <v>24</v>
      </c>
      <c r="R27" s="484">
        <v>-7.1225455525924797E-2</v>
      </c>
      <c r="S27" s="484">
        <v>3.5897120002134249E-2</v>
      </c>
      <c r="T27" s="484">
        <v>0.14301969553019331</v>
      </c>
      <c r="U27" s="484">
        <v>0</v>
      </c>
      <c r="V27" s="385">
        <v>24</v>
      </c>
      <c r="W27" s="484">
        <v>5.8248077495617508E-3</v>
      </c>
      <c r="X27" s="484">
        <v>0.10524228868247311</v>
      </c>
      <c r="Y27" s="484">
        <v>0.20465976961538429</v>
      </c>
      <c r="Z27" s="484">
        <v>0</v>
      </c>
      <c r="AA27" s="385">
        <v>24</v>
      </c>
      <c r="AB27" s="484">
        <v>0.2239520588630633</v>
      </c>
      <c r="AC27" s="484">
        <v>0.30155704185028065</v>
      </c>
      <c r="AD27" s="484">
        <v>0.37916171004829186</v>
      </c>
      <c r="AE27" s="484">
        <v>0</v>
      </c>
    </row>
    <row r="28" spans="1:31">
      <c r="A28" s="385">
        <v>25</v>
      </c>
      <c r="B28" s="385"/>
      <c r="C28" s="484">
        <v>-7.5905274956209093E-2</v>
      </c>
      <c r="D28" s="484">
        <v>3.168524104951053E-2</v>
      </c>
      <c r="E28" s="484">
        <v>0.13927575705523029</v>
      </c>
      <c r="F28" s="484">
        <v>0</v>
      </c>
      <c r="G28" s="385">
        <v>25</v>
      </c>
      <c r="H28" s="484">
        <v>-3.510428944673849E-2</v>
      </c>
      <c r="I28" s="484">
        <v>6.8405829995434819E-2</v>
      </c>
      <c r="J28" s="484">
        <v>0.17191625894010867</v>
      </c>
      <c r="K28" s="484">
        <v>0</v>
      </c>
      <c r="L28" s="385">
        <v>25</v>
      </c>
      <c r="M28" s="484">
        <v>-4.2158324830154449E-2</v>
      </c>
      <c r="N28" s="484">
        <v>6.2057798359831308E-2</v>
      </c>
      <c r="O28" s="484">
        <v>0.16627334013587647</v>
      </c>
      <c r="P28" s="484">
        <v>0</v>
      </c>
      <c r="Q28" s="385">
        <v>25</v>
      </c>
      <c r="R28" s="484">
        <v>-3.3114035340379051E-2</v>
      </c>
      <c r="S28" s="484">
        <v>7.0197296185649266E-2</v>
      </c>
      <c r="T28" s="484">
        <v>0.17350877172769671</v>
      </c>
      <c r="U28" s="484">
        <v>0</v>
      </c>
      <c r="V28" s="385">
        <v>25</v>
      </c>
      <c r="W28" s="484">
        <v>-3.115703848089341E-2</v>
      </c>
      <c r="X28" s="484">
        <v>7.1958585742768463E-2</v>
      </c>
      <c r="Y28" s="484">
        <v>0.17507420996643036</v>
      </c>
      <c r="Z28" s="484">
        <v>0</v>
      </c>
      <c r="AA28" s="385">
        <v>25</v>
      </c>
      <c r="AB28" s="484">
        <v>0.13726811938018577</v>
      </c>
      <c r="AC28" s="484">
        <v>0.22354130744216719</v>
      </c>
      <c r="AD28" s="484">
        <v>0.30981449550414858</v>
      </c>
      <c r="AE28" s="484">
        <v>0</v>
      </c>
    </row>
    <row r="29" spans="1:31">
      <c r="A29" s="385">
        <v>26</v>
      </c>
      <c r="B29" s="385"/>
      <c r="C29" s="484">
        <v>-5.7523115135127215E-2</v>
      </c>
      <c r="D29" s="484">
        <v>4.8229183678808393E-2</v>
      </c>
      <c r="E29" s="484">
        <v>0.15398148249274415</v>
      </c>
      <c r="F29" s="484">
        <v>0</v>
      </c>
      <c r="G29" s="385">
        <v>26</v>
      </c>
      <c r="H29" s="484">
        <v>-4.3656865965728445E-2</v>
      </c>
      <c r="I29" s="484">
        <v>6.0708863656947692E-2</v>
      </c>
      <c r="J29" s="484">
        <v>0.16507448571436562</v>
      </c>
      <c r="K29" s="484">
        <v>0</v>
      </c>
      <c r="L29" s="385">
        <v>26</v>
      </c>
      <c r="M29" s="484">
        <v>-4.2581106454219426E-2</v>
      </c>
      <c r="N29" s="484">
        <v>6.1676946060792819E-2</v>
      </c>
      <c r="O29" s="484">
        <v>0.1659349985758049</v>
      </c>
      <c r="P29" s="484">
        <v>0</v>
      </c>
      <c r="Q29" s="385">
        <v>26</v>
      </c>
      <c r="R29" s="484">
        <v>-2.5043874052646433E-2</v>
      </c>
      <c r="S29" s="484">
        <v>7.7460557022876297E-2</v>
      </c>
      <c r="T29" s="484">
        <v>0.17996498809839903</v>
      </c>
      <c r="U29" s="484">
        <v>0</v>
      </c>
      <c r="V29" s="385">
        <v>26</v>
      </c>
      <c r="W29" s="484">
        <v>1.5584089303783296E-2</v>
      </c>
      <c r="X29" s="484">
        <v>0.11402578682937403</v>
      </c>
      <c r="Y29" s="484">
        <v>0.21246748435496463</v>
      </c>
      <c r="Z29" s="484">
        <v>0</v>
      </c>
      <c r="AA29" s="385">
        <v>26</v>
      </c>
      <c r="AB29" s="484">
        <v>0.16248271421167626</v>
      </c>
      <c r="AC29" s="484">
        <v>0.24623422376646339</v>
      </c>
      <c r="AD29" s="484">
        <v>0.3299860071013071</v>
      </c>
      <c r="AE29" s="484">
        <v>0</v>
      </c>
    </row>
    <row r="30" spans="1:31">
      <c r="A30" s="385">
        <v>27</v>
      </c>
      <c r="B30" s="385"/>
      <c r="C30" s="484">
        <v>-8.5628507360123535E-2</v>
      </c>
      <c r="D30" s="484">
        <v>2.293428954331941E-2</v>
      </c>
      <c r="E30" s="484">
        <v>0.13149708644676236</v>
      </c>
      <c r="F30" s="484">
        <v>0</v>
      </c>
      <c r="G30" s="385">
        <v>27</v>
      </c>
      <c r="H30" s="484">
        <v>-4.2048504556175287E-2</v>
      </c>
      <c r="I30" s="484">
        <v>6.2156419142979778E-2</v>
      </c>
      <c r="J30" s="484">
        <v>0.16636122076957227</v>
      </c>
      <c r="K30" s="484">
        <v>0</v>
      </c>
      <c r="L30" s="385">
        <v>27</v>
      </c>
      <c r="M30" s="484">
        <v>-6.1505602347672904E-2</v>
      </c>
      <c r="N30" s="484">
        <v>4.4645192466710157E-2</v>
      </c>
      <c r="O30" s="484">
        <v>0.15079598728109322</v>
      </c>
      <c r="P30" s="484">
        <v>0</v>
      </c>
      <c r="Q30" s="385">
        <v>27</v>
      </c>
      <c r="R30" s="484">
        <v>-2.6894393349571791E-2</v>
      </c>
      <c r="S30" s="484">
        <v>7.5795031899315024E-2</v>
      </c>
      <c r="T30" s="484">
        <v>0.17848445714820169</v>
      </c>
      <c r="U30" s="484">
        <v>0</v>
      </c>
      <c r="V30" s="385">
        <v>27</v>
      </c>
      <c r="W30" s="484">
        <v>0.13991252589693845</v>
      </c>
      <c r="X30" s="484">
        <v>0.22592138292391512</v>
      </c>
      <c r="Y30" s="484">
        <v>0.31193002071755072</v>
      </c>
      <c r="Z30" s="484">
        <v>0</v>
      </c>
      <c r="AA30" s="385">
        <v>27</v>
      </c>
      <c r="AB30" s="484">
        <v>0.13004406773260066</v>
      </c>
      <c r="AC30" s="484">
        <v>0.21703948393309827</v>
      </c>
      <c r="AD30" s="484">
        <v>0.30403519517733307</v>
      </c>
      <c r="AE30" s="484">
        <v>0</v>
      </c>
    </row>
    <row r="31" spans="1:31">
      <c r="A31" s="385">
        <v>28</v>
      </c>
      <c r="B31" s="385"/>
      <c r="C31" s="484">
        <v>-4.886216595992969E-2</v>
      </c>
      <c r="D31" s="484">
        <v>5.6023843138426649E-2</v>
      </c>
      <c r="E31" s="484">
        <v>0.16091005973441966</v>
      </c>
      <c r="F31" s="484">
        <v>0</v>
      </c>
      <c r="G31" s="385">
        <v>28</v>
      </c>
      <c r="H31" s="484">
        <v>-5.2177473840389503E-2</v>
      </c>
      <c r="I31" s="484">
        <v>5.3039869705735473E-2</v>
      </c>
      <c r="J31" s="484">
        <v>0.15825771804925295</v>
      </c>
      <c r="K31" s="484">
        <v>0</v>
      </c>
      <c r="L31" s="385">
        <v>28</v>
      </c>
      <c r="M31" s="484">
        <v>-6.963824601709076E-2</v>
      </c>
      <c r="N31" s="484">
        <v>3.7325683681501819E-2</v>
      </c>
      <c r="O31" s="484">
        <v>0.14428961338009441</v>
      </c>
      <c r="P31" s="484">
        <v>0</v>
      </c>
      <c r="Q31" s="385">
        <v>28</v>
      </c>
      <c r="R31" s="484">
        <v>-4.3587748992608512E-2</v>
      </c>
      <c r="S31" s="484">
        <v>6.0771011522538422E-2</v>
      </c>
      <c r="T31" s="484">
        <v>0.1651297720376852</v>
      </c>
      <c r="U31" s="484">
        <v>0</v>
      </c>
      <c r="V31" s="385">
        <v>28</v>
      </c>
      <c r="W31" s="484">
        <v>-0.10852911017171724</v>
      </c>
      <c r="X31" s="484">
        <v>2.32374375101339E-3</v>
      </c>
      <c r="Y31" s="484">
        <v>0.11317659767374402</v>
      </c>
      <c r="Z31" s="484">
        <v>0</v>
      </c>
      <c r="AA31" s="385">
        <v>28</v>
      </c>
      <c r="AB31" s="484">
        <v>0.37778772511666531</v>
      </c>
      <c r="AC31" s="484">
        <v>0.44000907715431709</v>
      </c>
      <c r="AD31" s="484">
        <v>0.5022301800933322</v>
      </c>
      <c r="AE31" s="484">
        <v>0</v>
      </c>
    </row>
    <row r="32" spans="1:31">
      <c r="A32" s="385">
        <v>29</v>
      </c>
      <c r="B32" s="385"/>
      <c r="C32" s="484">
        <v>-0.10419689795645645</v>
      </c>
      <c r="D32" s="484">
        <v>6.2224621432085047E-3</v>
      </c>
      <c r="E32" s="484">
        <v>0.11664215193885412</v>
      </c>
      <c r="F32" s="484">
        <v>0</v>
      </c>
      <c r="G32" s="385">
        <v>29</v>
      </c>
      <c r="H32" s="484">
        <v>-4.1038933490132885E-2</v>
      </c>
      <c r="I32" s="484">
        <v>6.3064680745753054E-2</v>
      </c>
      <c r="J32" s="484">
        <v>0.16716876017018459</v>
      </c>
      <c r="K32" s="484">
        <v>0</v>
      </c>
      <c r="L32" s="385">
        <v>29</v>
      </c>
      <c r="M32" s="484">
        <v>-8.2479871689865383E-2</v>
      </c>
      <c r="N32" s="484">
        <v>2.5768115479121181E-2</v>
      </c>
      <c r="O32" s="484">
        <v>0.13401610264810776</v>
      </c>
      <c r="P32" s="484">
        <v>0</v>
      </c>
      <c r="Q32" s="385">
        <v>29</v>
      </c>
      <c r="R32" s="484">
        <v>-3.2894941182905743E-2</v>
      </c>
      <c r="S32" s="484">
        <v>7.0394566678659939E-2</v>
      </c>
      <c r="T32" s="484">
        <v>0.17368077615420832</v>
      </c>
      <c r="U32" s="484">
        <v>0</v>
      </c>
      <c r="V32" s="385">
        <v>29</v>
      </c>
      <c r="W32" s="484">
        <v>1.5226299609301708E-2</v>
      </c>
      <c r="X32" s="484">
        <v>0.11370410337194047</v>
      </c>
      <c r="Y32" s="484">
        <v>0.21218112643215525</v>
      </c>
      <c r="Z32" s="484">
        <v>0</v>
      </c>
      <c r="AA32" s="385">
        <v>29</v>
      </c>
      <c r="AB32" s="484">
        <v>0.19611182978851527</v>
      </c>
      <c r="AC32" s="484">
        <v>0.27650064680966374</v>
      </c>
      <c r="AD32" s="484">
        <v>0.35688946383081216</v>
      </c>
      <c r="AE32" s="484">
        <v>0</v>
      </c>
    </row>
    <row r="33" spans="1:31">
      <c r="A33" s="385">
        <v>30</v>
      </c>
      <c r="B33" s="385">
        <v>30</v>
      </c>
      <c r="C33" s="484">
        <v>-7.888988473731158E-2</v>
      </c>
      <c r="D33" s="484">
        <v>2.899899873834309E-2</v>
      </c>
      <c r="E33" s="484">
        <v>0.13688809221015072</v>
      </c>
      <c r="F33" s="484">
        <v>0</v>
      </c>
      <c r="G33" s="385">
        <v>30</v>
      </c>
      <c r="H33" s="484">
        <v>-5.1305935357784889E-2</v>
      </c>
      <c r="I33" s="484">
        <v>5.3825310865949084E-2</v>
      </c>
      <c r="J33" s="484">
        <v>0.15895543819604513</v>
      </c>
      <c r="K33" s="484">
        <v>0</v>
      </c>
      <c r="L33" s="385">
        <v>30</v>
      </c>
      <c r="M33" s="484">
        <v>-5.4476998692432187E-2</v>
      </c>
      <c r="N33" s="484">
        <v>5.097085622438479E-2</v>
      </c>
      <c r="O33" s="484">
        <v>0.15641871114120176</v>
      </c>
      <c r="P33" s="484">
        <v>0</v>
      </c>
      <c r="Q33" s="385">
        <v>30</v>
      </c>
      <c r="R33" s="484">
        <v>-4.0822151200832893E-2</v>
      </c>
      <c r="S33" s="484">
        <v>6.3260161997889877E-2</v>
      </c>
      <c r="T33" s="484">
        <v>0.1673423350842706</v>
      </c>
      <c r="U33" s="484">
        <v>0</v>
      </c>
      <c r="V33" s="385">
        <v>30</v>
      </c>
      <c r="W33" s="484">
        <v>3.9862047167569914E-2</v>
      </c>
      <c r="X33" s="484">
        <v>0.13587579944805958</v>
      </c>
      <c r="Y33" s="484">
        <v>0.23188955172854936</v>
      </c>
      <c r="Z33" s="484">
        <v>0</v>
      </c>
      <c r="AA33" s="385">
        <v>30</v>
      </c>
      <c r="AB33" s="484">
        <v>0.20867362522941241</v>
      </c>
      <c r="AC33" s="484">
        <v>0.28780615863504072</v>
      </c>
      <c r="AD33" s="484">
        <v>0.36693895221924516</v>
      </c>
      <c r="AE33" s="484">
        <v>0</v>
      </c>
    </row>
    <row r="34" spans="1:31">
      <c r="A34" s="385">
        <v>31</v>
      </c>
      <c r="B34" s="385"/>
      <c r="C34" s="484">
        <v>-7.8580666156731094E-2</v>
      </c>
      <c r="D34" s="484">
        <v>2.9276988000979245E-2</v>
      </c>
      <c r="E34" s="484">
        <v>0.13713505461665229</v>
      </c>
      <c r="F34" s="484">
        <v>0</v>
      </c>
      <c r="G34" s="385">
        <v>31</v>
      </c>
      <c r="H34" s="484">
        <v>-4.9161877754877924E-2</v>
      </c>
      <c r="I34" s="484">
        <v>5.5754780136295937E-2</v>
      </c>
      <c r="J34" s="484">
        <v>0.16067068584237204</v>
      </c>
      <c r="K34" s="484">
        <v>0</v>
      </c>
      <c r="L34" s="385">
        <v>31</v>
      </c>
      <c r="M34" s="484">
        <v>-6.3498164992209102E-2</v>
      </c>
      <c r="N34" s="484">
        <v>4.2851497131706801E-2</v>
      </c>
      <c r="O34" s="484">
        <v>0.14920115925562286</v>
      </c>
      <c r="P34" s="484">
        <v>0</v>
      </c>
      <c r="Q34" s="385">
        <v>31</v>
      </c>
      <c r="R34" s="484">
        <v>-2.7721063982746194E-2</v>
      </c>
      <c r="S34" s="484">
        <v>7.5051029284802229E-2</v>
      </c>
      <c r="T34" s="484">
        <v>0.1778231225523505</v>
      </c>
      <c r="U34" s="484">
        <v>0</v>
      </c>
      <c r="V34" s="385">
        <v>31</v>
      </c>
      <c r="W34" s="484">
        <v>1.8875741250052445E-2</v>
      </c>
      <c r="X34" s="484">
        <v>0.11698795575451013</v>
      </c>
      <c r="Y34" s="484">
        <v>0.21510052254319625</v>
      </c>
      <c r="Z34" s="484">
        <v>0</v>
      </c>
      <c r="AA34" s="385">
        <v>31</v>
      </c>
      <c r="AB34" s="484">
        <v>0.20426697092502744</v>
      </c>
      <c r="AC34" s="484">
        <v>0.28384017516693733</v>
      </c>
      <c r="AD34" s="484">
        <v>0.36341357674002195</v>
      </c>
      <c r="AE34" s="484">
        <v>0</v>
      </c>
    </row>
    <row r="35" spans="1:31">
      <c r="A35" s="385">
        <v>32</v>
      </c>
      <c r="B35" s="385"/>
      <c r="C35" s="484">
        <v>-9.8153694145186307E-2</v>
      </c>
      <c r="D35" s="484">
        <v>1.1661882495903083E-2</v>
      </c>
      <c r="E35" s="484">
        <v>0.12147725191042176</v>
      </c>
      <c r="F35" s="484">
        <v>0</v>
      </c>
      <c r="G35" s="385">
        <v>32</v>
      </c>
      <c r="H35" s="484">
        <v>-3.2587396877301146E-2</v>
      </c>
      <c r="I35" s="484">
        <v>7.0670807918539524E-2</v>
      </c>
      <c r="J35" s="484">
        <v>0.17392981505221439</v>
      </c>
      <c r="K35" s="484">
        <v>0</v>
      </c>
      <c r="L35" s="385">
        <v>32</v>
      </c>
      <c r="M35" s="484">
        <v>-7.2005985668469344E-2</v>
      </c>
      <c r="N35" s="484">
        <v>3.5194558641049284E-2</v>
      </c>
      <c r="O35" s="484">
        <v>0.14239510295056776</v>
      </c>
      <c r="P35" s="484">
        <v>0</v>
      </c>
      <c r="Q35" s="385">
        <v>32</v>
      </c>
      <c r="R35" s="484">
        <v>-4.9079006237598505E-2</v>
      </c>
      <c r="S35" s="484">
        <v>5.5828881010802578E-2</v>
      </c>
      <c r="T35" s="484">
        <v>0.16073676825920383</v>
      </c>
      <c r="U35" s="484">
        <v>0</v>
      </c>
      <c r="V35" s="385">
        <v>32</v>
      </c>
      <c r="W35" s="484">
        <v>2.9499869853515368E-2</v>
      </c>
      <c r="X35" s="484">
        <v>0.12654986185985317</v>
      </c>
      <c r="Y35" s="484">
        <v>0.22359985386619088</v>
      </c>
      <c r="Z35" s="484">
        <v>0</v>
      </c>
      <c r="AA35" s="385">
        <v>32</v>
      </c>
      <c r="AB35" s="484">
        <v>0.26775780816565253</v>
      </c>
      <c r="AC35" s="484">
        <v>0.34098192716010578</v>
      </c>
      <c r="AD35" s="484">
        <v>0.41420629662701275</v>
      </c>
      <c r="AE35" s="484">
        <v>0</v>
      </c>
    </row>
    <row r="36" spans="1:31">
      <c r="A36" s="385">
        <v>33</v>
      </c>
      <c r="B36" s="385"/>
      <c r="C36" s="484">
        <v>-5.8808376463905944E-2</v>
      </c>
      <c r="D36" s="484">
        <v>4.7072552207259769E-2</v>
      </c>
      <c r="E36" s="484">
        <v>0.1529533898536504</v>
      </c>
      <c r="F36" s="484">
        <v>0</v>
      </c>
      <c r="G36" s="385">
        <v>33</v>
      </c>
      <c r="H36" s="484">
        <v>-4.3447868677248223E-2</v>
      </c>
      <c r="I36" s="484">
        <v>6.0896659613254668E-2</v>
      </c>
      <c r="J36" s="484">
        <v>0.16524136028857214</v>
      </c>
      <c r="K36" s="484">
        <v>0</v>
      </c>
      <c r="L36" s="385">
        <v>33</v>
      </c>
      <c r="M36" s="484">
        <v>-3.634236220322281E-2</v>
      </c>
      <c r="N36" s="484">
        <v>6.7291450267412539E-2</v>
      </c>
      <c r="O36" s="484">
        <v>0.1709257924251566</v>
      </c>
      <c r="P36" s="484">
        <v>0</v>
      </c>
      <c r="Q36" s="385">
        <v>33</v>
      </c>
      <c r="R36" s="484">
        <v>-9.3429341588662798E-2</v>
      </c>
      <c r="S36" s="484">
        <v>1.5913675625520676E-2</v>
      </c>
      <c r="T36" s="484">
        <v>0.12525655441417552</v>
      </c>
      <c r="U36" s="484">
        <v>0</v>
      </c>
      <c r="V36" s="385">
        <v>33</v>
      </c>
      <c r="W36" s="484">
        <v>-6.4626410688805341E-2</v>
      </c>
      <c r="X36" s="484">
        <v>4.1836165520819778E-2</v>
      </c>
      <c r="Y36" s="484">
        <v>0.14829874173044488</v>
      </c>
      <c r="Z36" s="484">
        <v>0</v>
      </c>
      <c r="AA36" s="385">
        <v>33</v>
      </c>
      <c r="AB36" s="484">
        <v>0.24275233903665835</v>
      </c>
      <c r="AC36" s="484">
        <v>0.31847712690362406</v>
      </c>
      <c r="AD36" s="484">
        <v>0.39420191477058986</v>
      </c>
      <c r="AE36" s="484">
        <v>0</v>
      </c>
    </row>
    <row r="37" spans="1:31">
      <c r="A37" s="385">
        <v>34</v>
      </c>
      <c r="B37" s="385"/>
      <c r="C37" s="484">
        <v>-9.2623951600444523E-2</v>
      </c>
      <c r="D37" s="484">
        <v>1.6638244220409368E-2</v>
      </c>
      <c r="E37" s="484">
        <v>0.12590063938045379</v>
      </c>
      <c r="F37" s="484">
        <v>0</v>
      </c>
      <c r="G37" s="385">
        <v>34</v>
      </c>
      <c r="H37" s="484">
        <v>-4.3306567361030293E-2</v>
      </c>
      <c r="I37" s="484">
        <v>6.1023830766644686E-2</v>
      </c>
      <c r="J37" s="484">
        <v>0.16535448750274775</v>
      </c>
      <c r="K37" s="484">
        <v>0</v>
      </c>
      <c r="L37" s="385">
        <v>34</v>
      </c>
      <c r="M37" s="484">
        <v>-6.3312258607675254E-2</v>
      </c>
      <c r="N37" s="484">
        <v>4.3019172094099861E-2</v>
      </c>
      <c r="O37" s="484">
        <v>0.14935009069335611</v>
      </c>
      <c r="P37" s="484">
        <v>0</v>
      </c>
      <c r="Q37" s="385">
        <v>34</v>
      </c>
      <c r="R37" s="484">
        <v>-4.8732428950046744E-2</v>
      </c>
      <c r="S37" s="484">
        <v>5.6140763524972138E-2</v>
      </c>
      <c r="T37" s="484">
        <v>0.16101408204995554</v>
      </c>
      <c r="U37" s="484">
        <v>0</v>
      </c>
      <c r="V37" s="385">
        <v>34</v>
      </c>
      <c r="W37" s="484">
        <v>-4.0190686259614299E-2</v>
      </c>
      <c r="X37" s="484">
        <v>6.3828418115552191E-2</v>
      </c>
      <c r="Y37" s="484">
        <v>0.16784716499866831</v>
      </c>
      <c r="Z37" s="484">
        <v>0</v>
      </c>
      <c r="AA37" s="385">
        <v>34</v>
      </c>
      <c r="AB37" s="484">
        <v>0.22187244212921198</v>
      </c>
      <c r="AC37" s="484">
        <v>0.29968536408887098</v>
      </c>
      <c r="AD37" s="484">
        <v>0.37749804865912967</v>
      </c>
      <c r="AE37" s="484">
        <v>0</v>
      </c>
    </row>
    <row r="38" spans="1:31">
      <c r="A38" s="385">
        <v>35</v>
      </c>
      <c r="B38" s="385"/>
      <c r="C38" s="484">
        <v>-5.0016941265761027E-2</v>
      </c>
      <c r="D38" s="484">
        <v>5.4984572153980296E-2</v>
      </c>
      <c r="E38" s="484">
        <v>0.15998626628055634</v>
      </c>
      <c r="F38" s="484">
        <v>0</v>
      </c>
      <c r="G38" s="385">
        <v>35</v>
      </c>
      <c r="H38" s="484">
        <v>-3.8504321434425247E-2</v>
      </c>
      <c r="I38" s="484">
        <v>6.5346386956689886E-2</v>
      </c>
      <c r="J38" s="484">
        <v>0.16919672701757485</v>
      </c>
      <c r="K38" s="484">
        <v>0</v>
      </c>
      <c r="L38" s="385">
        <v>35</v>
      </c>
      <c r="M38" s="484">
        <v>-7.2877419529940646E-2</v>
      </c>
      <c r="N38" s="484">
        <v>3.4410177025891331E-2</v>
      </c>
      <c r="O38" s="484">
        <v>0.14169777358172331</v>
      </c>
      <c r="P38" s="484">
        <v>0</v>
      </c>
      <c r="Q38" s="385">
        <v>35</v>
      </c>
      <c r="R38" s="484">
        <v>-6.1981227686870137E-2</v>
      </c>
      <c r="S38" s="484">
        <v>4.4216920546159215E-2</v>
      </c>
      <c r="T38" s="484">
        <v>0.15041494145747702</v>
      </c>
      <c r="U38" s="484">
        <v>0</v>
      </c>
      <c r="V38" s="385">
        <v>35</v>
      </c>
      <c r="W38" s="484">
        <v>-4.2584875533878484E-2</v>
      </c>
      <c r="X38" s="484">
        <v>6.1673487439189177E-2</v>
      </c>
      <c r="Y38" s="484">
        <v>0.1659322656799905</v>
      </c>
      <c r="Z38" s="484">
        <v>0</v>
      </c>
      <c r="AA38" s="385">
        <v>35</v>
      </c>
      <c r="AB38" s="484">
        <v>0.11267005464235125</v>
      </c>
      <c r="AC38" s="484">
        <v>0.20140288052888408</v>
      </c>
      <c r="AD38" s="484">
        <v>0.29013598749747038</v>
      </c>
      <c r="AE38" s="484">
        <v>0</v>
      </c>
    </row>
    <row r="39" spans="1:31">
      <c r="A39" s="385">
        <v>36</v>
      </c>
      <c r="B39" s="385"/>
      <c r="C39" s="484">
        <v>-7.1234974723160566E-2</v>
      </c>
      <c r="D39" s="484">
        <v>3.5888792704720805E-2</v>
      </c>
      <c r="E39" s="484">
        <v>0.14301229017703682</v>
      </c>
      <c r="F39" s="484">
        <v>0</v>
      </c>
      <c r="G39" s="385">
        <v>36</v>
      </c>
      <c r="H39" s="484">
        <v>-5.0250566232216243E-2</v>
      </c>
      <c r="I39" s="484">
        <v>5.4774490391005383E-2</v>
      </c>
      <c r="J39" s="484">
        <v>0.15979929271832147</v>
      </c>
      <c r="K39" s="484">
        <v>0</v>
      </c>
      <c r="L39" s="385">
        <v>36</v>
      </c>
      <c r="M39" s="484">
        <v>-4.631457515439831E-2</v>
      </c>
      <c r="N39" s="484">
        <v>5.8316726468700716E-2</v>
      </c>
      <c r="O39" s="484">
        <v>0.16294802809179973</v>
      </c>
      <c r="P39" s="484">
        <v>0</v>
      </c>
      <c r="Q39" s="385">
        <v>36</v>
      </c>
      <c r="R39" s="484">
        <v>-4.7676522304453108E-2</v>
      </c>
      <c r="S39" s="484">
        <v>5.7091206171626691E-2</v>
      </c>
      <c r="T39" s="484">
        <v>0.16185880757164908</v>
      </c>
      <c r="U39" s="484">
        <v>0</v>
      </c>
      <c r="V39" s="385">
        <v>36</v>
      </c>
      <c r="W39" s="484">
        <v>4.2619659432286145E-3</v>
      </c>
      <c r="X39" s="484">
        <v>0.10383569443299884</v>
      </c>
      <c r="Y39" s="484">
        <v>0.20340942292276906</v>
      </c>
      <c r="Z39" s="484">
        <v>0</v>
      </c>
      <c r="AA39" s="385">
        <v>36</v>
      </c>
      <c r="AB39" s="484">
        <v>0.25494741707370638</v>
      </c>
      <c r="AC39" s="484">
        <v>0.32945271362794254</v>
      </c>
      <c r="AD39" s="484">
        <v>0.40395801018217886</v>
      </c>
      <c r="AE39" s="484">
        <v>0</v>
      </c>
    </row>
    <row r="40" spans="1:31">
      <c r="A40" s="385">
        <v>37</v>
      </c>
      <c r="B40" s="385"/>
      <c r="C40" s="484">
        <v>-5.7052748258146248E-2</v>
      </c>
      <c r="D40" s="484">
        <v>4.8653142374551338E-2</v>
      </c>
      <c r="E40" s="484">
        <v>0.15435806531071858</v>
      </c>
      <c r="F40" s="484">
        <v>0</v>
      </c>
      <c r="G40" s="385">
        <v>37</v>
      </c>
      <c r="H40" s="484">
        <v>-3.3873488222998377E-2</v>
      </c>
      <c r="I40" s="484">
        <v>6.9514194509185862E-2</v>
      </c>
      <c r="J40" s="484">
        <v>0.17290154333148569</v>
      </c>
      <c r="K40" s="484">
        <v>0</v>
      </c>
      <c r="L40" s="385">
        <v>37</v>
      </c>
      <c r="M40" s="484">
        <v>-3.6261090467884984E-2</v>
      </c>
      <c r="N40" s="484">
        <v>6.7365113369227264E-2</v>
      </c>
      <c r="O40" s="484">
        <v>0.17099084325472061</v>
      </c>
      <c r="P40" s="484">
        <v>0</v>
      </c>
      <c r="Q40" s="385">
        <v>37</v>
      </c>
      <c r="R40" s="484">
        <v>-5.9427845190745697E-2</v>
      </c>
      <c r="S40" s="484">
        <v>4.6514990928661536E-2</v>
      </c>
      <c r="T40" s="484">
        <v>0.15245769804723699</v>
      </c>
      <c r="U40" s="484">
        <v>0</v>
      </c>
      <c r="V40" s="385">
        <v>37</v>
      </c>
      <c r="W40" s="484">
        <v>-6.9023757116232751E-2</v>
      </c>
      <c r="X40" s="484">
        <v>3.7878650426456786E-2</v>
      </c>
      <c r="Y40" s="484">
        <v>0.14478105796914617</v>
      </c>
      <c r="Z40" s="484">
        <v>0</v>
      </c>
      <c r="AA40" s="385">
        <v>37</v>
      </c>
      <c r="AB40" s="484">
        <v>0.19445914082418228</v>
      </c>
      <c r="AC40" s="484">
        <v>0.27501312259419114</v>
      </c>
      <c r="AD40" s="484">
        <v>0.35556736473313227</v>
      </c>
      <c r="AE40" s="484">
        <v>0</v>
      </c>
    </row>
    <row r="41" spans="1:31">
      <c r="A41" s="385">
        <v>38</v>
      </c>
      <c r="B41" s="385"/>
      <c r="C41" s="484">
        <v>-8.4850096290769103E-2</v>
      </c>
      <c r="D41" s="484">
        <v>2.3635006960834887E-2</v>
      </c>
      <c r="E41" s="484">
        <v>0.13212011021243888</v>
      </c>
      <c r="F41" s="484">
        <v>0</v>
      </c>
      <c r="G41" s="385">
        <v>38</v>
      </c>
      <c r="H41" s="484">
        <v>-4.7139778508464868E-2</v>
      </c>
      <c r="I41" s="484">
        <v>5.7573796981650743E-2</v>
      </c>
      <c r="J41" s="484">
        <v>0.16228817719322811</v>
      </c>
      <c r="K41" s="484">
        <v>0</v>
      </c>
      <c r="L41" s="385">
        <v>38</v>
      </c>
      <c r="M41" s="484">
        <v>-4.5803857196815893E-2</v>
      </c>
      <c r="N41" s="484">
        <v>5.877667051950889E-2</v>
      </c>
      <c r="O41" s="484">
        <v>0.16335719823583367</v>
      </c>
      <c r="P41" s="484">
        <v>0</v>
      </c>
      <c r="Q41" s="385">
        <v>38</v>
      </c>
      <c r="R41" s="484">
        <v>-6.9510964612957069E-2</v>
      </c>
      <c r="S41" s="484">
        <v>3.744015736078813E-2</v>
      </c>
      <c r="T41" s="484">
        <v>0.14439115177228601</v>
      </c>
      <c r="U41" s="484">
        <v>0</v>
      </c>
      <c r="V41" s="385">
        <v>38</v>
      </c>
      <c r="W41" s="484">
        <v>2.277381196013141E-2</v>
      </c>
      <c r="X41" s="484">
        <v>0.12049651181403905</v>
      </c>
      <c r="Y41" s="484">
        <v>0.2182192116679465</v>
      </c>
      <c r="Z41" s="484">
        <v>0</v>
      </c>
      <c r="AA41" s="385">
        <v>38</v>
      </c>
      <c r="AB41" s="484">
        <v>5.0084912827795772E-2</v>
      </c>
      <c r="AC41" s="484">
        <v>0.14507648361579675</v>
      </c>
      <c r="AD41" s="484">
        <v>0.24006805440379772</v>
      </c>
      <c r="AE41" s="484">
        <v>0</v>
      </c>
    </row>
    <row r="42" spans="1:31">
      <c r="A42" s="385">
        <v>39</v>
      </c>
      <c r="B42" s="385"/>
      <c r="C42" s="484">
        <v>-8.7611171929222034E-2</v>
      </c>
      <c r="D42" s="484">
        <v>2.1149498071708132E-2</v>
      </c>
      <c r="E42" s="484">
        <v>0.12991088357982561</v>
      </c>
      <c r="F42" s="484">
        <v>0</v>
      </c>
      <c r="G42" s="385">
        <v>39</v>
      </c>
      <c r="H42" s="484">
        <v>-4.1241950530965341E-2</v>
      </c>
      <c r="I42" s="484">
        <v>6.2881617875715654E-2</v>
      </c>
      <c r="J42" s="484">
        <v>0.16700596959041608</v>
      </c>
      <c r="K42" s="484">
        <v>0</v>
      </c>
      <c r="L42" s="385">
        <v>39</v>
      </c>
      <c r="M42" s="484">
        <v>-4.3044188423139798E-2</v>
      </c>
      <c r="N42" s="484">
        <v>6.1260000560854198E-2</v>
      </c>
      <c r="O42" s="484">
        <v>0.1655646492614882</v>
      </c>
      <c r="P42" s="484">
        <v>0</v>
      </c>
      <c r="Q42" s="385">
        <v>39</v>
      </c>
      <c r="R42" s="484">
        <v>-4.7922516262155247E-2</v>
      </c>
      <c r="S42" s="484">
        <v>5.6869699391146548E-2</v>
      </c>
      <c r="T42" s="484">
        <v>0.16166191504444821</v>
      </c>
      <c r="U42" s="484">
        <v>0</v>
      </c>
      <c r="V42" s="385">
        <v>39</v>
      </c>
      <c r="W42" s="484">
        <v>-8.5392475037147269E-4</v>
      </c>
      <c r="X42" s="484">
        <v>9.923156732708599E-2</v>
      </c>
      <c r="Y42" s="484">
        <v>0.19931672739647574</v>
      </c>
      <c r="Z42" s="484">
        <v>0</v>
      </c>
      <c r="AA42" s="385">
        <v>39</v>
      </c>
      <c r="AB42" s="484">
        <v>0.12831717762513645</v>
      </c>
      <c r="AC42" s="484">
        <v>0.2154854330844661</v>
      </c>
      <c r="AD42" s="484">
        <v>0.30265368854379582</v>
      </c>
      <c r="AE42" s="484">
        <v>0</v>
      </c>
    </row>
    <row r="43" spans="1:31">
      <c r="A43" s="385">
        <v>40</v>
      </c>
      <c r="B43" s="385">
        <v>40</v>
      </c>
      <c r="C43" s="484">
        <v>-0.10021011126610417</v>
      </c>
      <c r="D43" s="484">
        <v>9.810996596816602E-3</v>
      </c>
      <c r="E43" s="484">
        <v>0.11983181425080625</v>
      </c>
      <c r="F43" s="484">
        <v>0</v>
      </c>
      <c r="G43" s="385">
        <v>40</v>
      </c>
      <c r="H43" s="484">
        <v>-4.118345190553014E-2</v>
      </c>
      <c r="I43" s="484">
        <v>6.2934727989209488E-2</v>
      </c>
      <c r="J43" s="484">
        <v>0.16705290788394911</v>
      </c>
      <c r="K43" s="484">
        <v>0</v>
      </c>
      <c r="L43" s="385">
        <v>40</v>
      </c>
      <c r="M43" s="484">
        <v>-4.6818707312107966E-2</v>
      </c>
      <c r="N43" s="484">
        <v>5.7863163419102775E-2</v>
      </c>
      <c r="O43" s="484">
        <v>0.16254503415031366</v>
      </c>
      <c r="P43" s="484">
        <v>0</v>
      </c>
      <c r="Q43" s="385">
        <v>40</v>
      </c>
      <c r="R43" s="484">
        <v>-7.5379367780563686E-2</v>
      </c>
      <c r="S43" s="484">
        <v>3.2158490761872723E-2</v>
      </c>
      <c r="T43" s="484">
        <v>0.13969647969700905</v>
      </c>
      <c r="U43" s="484">
        <v>0</v>
      </c>
      <c r="V43" s="385">
        <v>40</v>
      </c>
      <c r="W43" s="484">
        <v>8.5274177498503682E-3</v>
      </c>
      <c r="X43" s="484">
        <v>0.10767476897418643</v>
      </c>
      <c r="Y43" s="484">
        <v>0.2068219651996541</v>
      </c>
      <c r="Z43" s="484">
        <v>0</v>
      </c>
      <c r="AA43" s="385">
        <v>40</v>
      </c>
      <c r="AB43" s="484">
        <v>0.16145336052349948</v>
      </c>
      <c r="AC43" s="484">
        <v>0.24530804576892978</v>
      </c>
      <c r="AD43" s="484">
        <v>0.32916273101436</v>
      </c>
      <c r="AE43" s="484">
        <v>0</v>
      </c>
    </row>
    <row r="44" spans="1:31">
      <c r="A44" s="385">
        <v>41</v>
      </c>
      <c r="B44" s="385"/>
      <c r="C44" s="484">
        <v>-6.8054389051462716E-2</v>
      </c>
      <c r="D44" s="484">
        <v>3.8751315079877287E-2</v>
      </c>
      <c r="E44" s="484">
        <v>0.1455523335484612</v>
      </c>
      <c r="F44" s="484">
        <v>0</v>
      </c>
      <c r="G44" s="385">
        <v>41</v>
      </c>
      <c r="H44" s="484">
        <v>-2.4217422248400178E-2</v>
      </c>
      <c r="I44" s="484">
        <v>7.8204089896740228E-2</v>
      </c>
      <c r="J44" s="484">
        <v>0.18062636897421266</v>
      </c>
      <c r="K44" s="484">
        <v>0</v>
      </c>
      <c r="L44" s="385">
        <v>41</v>
      </c>
      <c r="M44" s="484">
        <v>-6.4640441124656473E-2</v>
      </c>
      <c r="N44" s="484">
        <v>4.1823602987809121E-2</v>
      </c>
      <c r="O44" s="484">
        <v>0.14828764710027484</v>
      </c>
      <c r="P44" s="484">
        <v>0</v>
      </c>
      <c r="Q44" s="385">
        <v>41</v>
      </c>
      <c r="R44" s="484">
        <v>-6.6647353098614096E-2</v>
      </c>
      <c r="S44" s="484">
        <v>4.0017346342053679E-2</v>
      </c>
      <c r="T44" s="484">
        <v>0.14668204578272145</v>
      </c>
      <c r="U44" s="484">
        <v>0</v>
      </c>
      <c r="V44" s="385">
        <v>41</v>
      </c>
      <c r="W44" s="484">
        <v>-5.3588113759710863E-2</v>
      </c>
      <c r="X44" s="484">
        <v>5.1770684658687824E-2</v>
      </c>
      <c r="Y44" s="484">
        <v>0.15712948307708652</v>
      </c>
      <c r="Z44" s="484">
        <v>0</v>
      </c>
      <c r="AA44" s="385">
        <v>41</v>
      </c>
      <c r="AB44" s="484">
        <v>-1.0540485948322052E-2</v>
      </c>
      <c r="AC44" s="484">
        <v>9.0513589224300611E-2</v>
      </c>
      <c r="AD44" s="484">
        <v>0.19156766439692338</v>
      </c>
      <c r="AE44" s="484">
        <v>0</v>
      </c>
    </row>
    <row r="45" spans="1:31">
      <c r="A45" s="385">
        <v>42</v>
      </c>
      <c r="B45" s="385"/>
      <c r="C45" s="484">
        <v>-6.6407604867286696E-2</v>
      </c>
      <c r="D45" s="484">
        <v>4.0233245012747484E-2</v>
      </c>
      <c r="E45" s="484">
        <v>0.14687409489278166</v>
      </c>
      <c r="F45" s="484">
        <v>0</v>
      </c>
      <c r="G45" s="385">
        <v>42</v>
      </c>
      <c r="H45" s="484">
        <v>-4.2694575402228818E-2</v>
      </c>
      <c r="I45" s="484">
        <v>6.1575218766358034E-2</v>
      </c>
      <c r="J45" s="484">
        <v>0.16584450799239894</v>
      </c>
      <c r="K45" s="484">
        <v>0</v>
      </c>
      <c r="L45" s="385">
        <v>42</v>
      </c>
      <c r="M45" s="484">
        <v>-6.4403326707963032E-2</v>
      </c>
      <c r="N45" s="484">
        <v>4.2037147766241782E-2</v>
      </c>
      <c r="O45" s="484">
        <v>0.14847714956241828</v>
      </c>
      <c r="P45" s="484">
        <v>0</v>
      </c>
      <c r="Q45" s="385">
        <v>42</v>
      </c>
      <c r="R45" s="484">
        <v>-6.4237330192471589E-2</v>
      </c>
      <c r="S45" s="484">
        <v>4.2186449733312911E-2</v>
      </c>
      <c r="T45" s="484">
        <v>0.14861011239275401</v>
      </c>
      <c r="U45" s="484">
        <v>0</v>
      </c>
      <c r="V45" s="385">
        <v>42</v>
      </c>
      <c r="W45" s="484">
        <v>3.5247339949928479E-2</v>
      </c>
      <c r="X45" s="484">
        <v>0.13172258732713399</v>
      </c>
      <c r="Y45" s="484">
        <v>0.22819783470433949</v>
      </c>
      <c r="Z45" s="484">
        <v>0</v>
      </c>
      <c r="AA45" s="385">
        <v>42</v>
      </c>
      <c r="AB45" s="484">
        <v>0.23517513290490413</v>
      </c>
      <c r="AC45" s="484">
        <v>0.31165768279215283</v>
      </c>
      <c r="AD45" s="484">
        <v>0.3881400220869376</v>
      </c>
      <c r="AE45" s="484">
        <v>0</v>
      </c>
    </row>
    <row r="46" spans="1:31">
      <c r="A46" s="385">
        <v>43</v>
      </c>
      <c r="B46" s="385"/>
      <c r="C46" s="484">
        <v>-7.0791032183820754E-2</v>
      </c>
      <c r="D46" s="484">
        <v>3.6288318691315671E-2</v>
      </c>
      <c r="E46" s="484">
        <v>0.14336766956645208</v>
      </c>
      <c r="F46" s="484">
        <v>0</v>
      </c>
      <c r="G46" s="385">
        <v>43</v>
      </c>
      <c r="H46" s="484">
        <v>-3.3118551141822918E-2</v>
      </c>
      <c r="I46" s="484">
        <v>7.0193382407730584E-2</v>
      </c>
      <c r="J46" s="484">
        <v>0.17350531595728411</v>
      </c>
      <c r="K46" s="484">
        <v>0</v>
      </c>
      <c r="L46" s="385">
        <v>43</v>
      </c>
      <c r="M46" s="484">
        <v>-7.1501229724577217E-2</v>
      </c>
      <c r="N46" s="484">
        <v>3.5648574371346324E-2</v>
      </c>
      <c r="O46" s="484">
        <v>0.1427988340051759</v>
      </c>
      <c r="P46" s="484">
        <v>0</v>
      </c>
      <c r="Q46" s="385">
        <v>43</v>
      </c>
      <c r="R46" s="484">
        <v>-3.2570958920432408E-2</v>
      </c>
      <c r="S46" s="484">
        <v>7.068617056839141E-2</v>
      </c>
      <c r="T46" s="484">
        <v>0.17394318806794651</v>
      </c>
      <c r="U46" s="484">
        <v>0</v>
      </c>
      <c r="V46" s="385">
        <v>43</v>
      </c>
      <c r="W46" s="484">
        <v>-5.2912409240993337E-2</v>
      </c>
      <c r="X46" s="484">
        <v>5.2378831683105899E-2</v>
      </c>
      <c r="Y46" s="484">
        <v>0.15767007260720534</v>
      </c>
      <c r="Z46" s="484">
        <v>0</v>
      </c>
      <c r="AA46" s="385">
        <v>43</v>
      </c>
      <c r="AB46" s="484">
        <v>0.23165492050422359</v>
      </c>
      <c r="AC46" s="484">
        <v>0.30848948398829479</v>
      </c>
      <c r="AD46" s="484">
        <v>0.38532404747236615</v>
      </c>
      <c r="AE46" s="484">
        <v>0</v>
      </c>
    </row>
    <row r="47" spans="1:31">
      <c r="A47" s="385">
        <v>44</v>
      </c>
      <c r="B47" s="385"/>
      <c r="C47" s="484">
        <v>-5.0130113287226628E-2</v>
      </c>
      <c r="D47" s="484">
        <v>5.4883475406320492E-2</v>
      </c>
      <c r="E47" s="484">
        <v>0.15989623929297553</v>
      </c>
      <c r="F47" s="484">
        <v>0</v>
      </c>
      <c r="G47" s="385">
        <v>44</v>
      </c>
      <c r="H47" s="484">
        <v>-2.4775590142286977E-2</v>
      </c>
      <c r="I47" s="484">
        <v>7.7701449576403209E-2</v>
      </c>
      <c r="J47" s="484">
        <v>0.18017923114586271</v>
      </c>
      <c r="K47" s="484">
        <v>0</v>
      </c>
      <c r="L47" s="385">
        <v>44</v>
      </c>
      <c r="M47" s="484">
        <v>-4.7635858881676554E-2</v>
      </c>
      <c r="N47" s="484">
        <v>5.7127727006491054E-2</v>
      </c>
      <c r="O47" s="484">
        <v>0.16189131289465877</v>
      </c>
      <c r="P47" s="484">
        <v>0</v>
      </c>
      <c r="Q47" s="385">
        <v>44</v>
      </c>
      <c r="R47" s="484">
        <v>-5.8356682375827924E-2</v>
      </c>
      <c r="S47" s="484">
        <v>4.7478974581570105E-2</v>
      </c>
      <c r="T47" s="484">
        <v>0.15331463153896802</v>
      </c>
      <c r="U47" s="484">
        <v>0</v>
      </c>
      <c r="V47" s="385">
        <v>44</v>
      </c>
      <c r="W47" s="484">
        <v>-6.3621192750023703E-2</v>
      </c>
      <c r="X47" s="484">
        <v>4.274092652497867E-2</v>
      </c>
      <c r="Y47" s="484">
        <v>0.14910304579998104</v>
      </c>
      <c r="Z47" s="484">
        <v>0</v>
      </c>
      <c r="AA47" s="385">
        <v>44</v>
      </c>
      <c r="AB47" s="484">
        <v>0.11761831218033172</v>
      </c>
      <c r="AC47" s="484">
        <v>0.2058564493725808</v>
      </c>
      <c r="AD47" s="484">
        <v>0.29409458656482984</v>
      </c>
      <c r="AE47" s="484">
        <v>0</v>
      </c>
    </row>
    <row r="48" spans="1:31">
      <c r="A48" s="385">
        <v>45</v>
      </c>
      <c r="B48" s="385"/>
      <c r="C48" s="484">
        <v>-7.9169919937874825E-2</v>
      </c>
      <c r="D48" s="484">
        <v>2.8747240874310482E-2</v>
      </c>
      <c r="E48" s="484">
        <v>0.1366644016864958</v>
      </c>
      <c r="F48" s="484">
        <v>0</v>
      </c>
      <c r="G48" s="385">
        <v>45</v>
      </c>
      <c r="H48" s="484">
        <v>-3.2679329602200081E-2</v>
      </c>
      <c r="I48" s="484">
        <v>7.0588226425107953E-2</v>
      </c>
      <c r="J48" s="484">
        <v>0.17385653631823994</v>
      </c>
      <c r="K48" s="484">
        <v>0</v>
      </c>
      <c r="L48" s="385">
        <v>45</v>
      </c>
      <c r="M48" s="484">
        <v>-6.7442233998828538E-2</v>
      </c>
      <c r="N48" s="484">
        <v>3.9302280554219839E-2</v>
      </c>
      <c r="O48" s="484">
        <v>0.14604630985199238</v>
      </c>
      <c r="P48" s="484">
        <v>0</v>
      </c>
      <c r="Q48" s="385">
        <v>45</v>
      </c>
      <c r="R48" s="484">
        <v>-8.2670569489989465E-2</v>
      </c>
      <c r="S48" s="484">
        <v>2.5596464030823995E-2</v>
      </c>
      <c r="T48" s="484">
        <v>0.13386349755163746</v>
      </c>
      <c r="U48" s="484">
        <v>0</v>
      </c>
      <c r="V48" s="385">
        <v>45</v>
      </c>
      <c r="W48" s="484">
        <v>-4.249846229794834E-2</v>
      </c>
      <c r="X48" s="484">
        <v>6.1751456744018079E-2</v>
      </c>
      <c r="Y48" s="484">
        <v>0.16600119375555533</v>
      </c>
      <c r="Z48" s="484">
        <v>0</v>
      </c>
      <c r="AA48" s="385">
        <v>45</v>
      </c>
      <c r="AB48" s="484">
        <v>0.19432859180288281</v>
      </c>
      <c r="AC48" s="484">
        <v>0.2748957896174713</v>
      </c>
      <c r="AD48" s="484">
        <v>0.35546279744913734</v>
      </c>
      <c r="AE48" s="484">
        <v>0</v>
      </c>
    </row>
    <row r="49" spans="1:31">
      <c r="A49" s="385">
        <v>46</v>
      </c>
      <c r="B49" s="385"/>
      <c r="C49" s="484">
        <v>-7.4761417722334522E-2</v>
      </c>
      <c r="D49" s="484">
        <v>3.2714562981694596E-2</v>
      </c>
      <c r="E49" s="484">
        <v>0.14019054368572373</v>
      </c>
      <c r="F49" s="484">
        <v>0</v>
      </c>
      <c r="G49" s="385">
        <v>46</v>
      </c>
      <c r="H49" s="484">
        <v>-4.1361325003632141E-2</v>
      </c>
      <c r="I49" s="484">
        <v>6.277495278221705E-2</v>
      </c>
      <c r="J49" s="484">
        <v>0.16691123056806625</v>
      </c>
      <c r="K49" s="484">
        <v>0</v>
      </c>
      <c r="L49" s="385">
        <v>46</v>
      </c>
      <c r="M49" s="484">
        <v>-2.2102822949022473E-2</v>
      </c>
      <c r="N49" s="484">
        <v>8.0107269017601554E-2</v>
      </c>
      <c r="O49" s="484">
        <v>0.18231774164078204</v>
      </c>
      <c r="P49" s="484">
        <v>0</v>
      </c>
      <c r="Q49" s="385">
        <v>46</v>
      </c>
      <c r="R49" s="484">
        <v>-6.8834463944913271E-2</v>
      </c>
      <c r="S49" s="484">
        <v>3.8049037199860372E-2</v>
      </c>
      <c r="T49" s="484">
        <v>0.1449324288440694</v>
      </c>
      <c r="U49" s="484">
        <v>0</v>
      </c>
      <c r="V49" s="385">
        <v>46</v>
      </c>
      <c r="W49" s="484">
        <v>2.3534242921383498E-3</v>
      </c>
      <c r="X49" s="484">
        <v>0.10211806159400476</v>
      </c>
      <c r="Y49" s="484">
        <v>0.20188269889587088</v>
      </c>
      <c r="Z49" s="484">
        <v>0</v>
      </c>
      <c r="AA49" s="385">
        <v>46</v>
      </c>
      <c r="AB49" s="484">
        <v>0.12603501198205883</v>
      </c>
      <c r="AC49" s="484">
        <v>0.21343151078385295</v>
      </c>
      <c r="AD49" s="484">
        <v>0.30082800958564704</v>
      </c>
      <c r="AE49" s="484">
        <v>0</v>
      </c>
    </row>
    <row r="50" spans="1:31">
      <c r="A50" s="385">
        <v>47</v>
      </c>
      <c r="B50" s="385"/>
      <c r="C50" s="484">
        <v>-8.982419503867875E-2</v>
      </c>
      <c r="D50" s="484">
        <v>1.9158307333424489E-2</v>
      </c>
      <c r="E50" s="484">
        <v>0.12814080970552771</v>
      </c>
      <c r="F50" s="484">
        <v>0</v>
      </c>
      <c r="G50" s="385">
        <v>47</v>
      </c>
      <c r="H50" s="484">
        <v>-2.8919331449649057E-2</v>
      </c>
      <c r="I50" s="484">
        <v>7.3972982905031515E-2</v>
      </c>
      <c r="J50" s="484">
        <v>0.17686453484028075</v>
      </c>
      <c r="K50" s="484">
        <v>0</v>
      </c>
      <c r="L50" s="385">
        <v>47</v>
      </c>
      <c r="M50" s="484">
        <v>-3.7902490795715435E-2</v>
      </c>
      <c r="N50" s="484">
        <v>6.5887616869843416E-2</v>
      </c>
      <c r="O50" s="484">
        <v>0.16967807807043411</v>
      </c>
      <c r="P50" s="484">
        <v>0</v>
      </c>
      <c r="Q50" s="385">
        <v>47</v>
      </c>
      <c r="R50" s="484">
        <v>-6.2947669802550718E-2</v>
      </c>
      <c r="S50" s="484">
        <v>4.3347043848762486E-2</v>
      </c>
      <c r="T50" s="484">
        <v>0.14964186415795941</v>
      </c>
      <c r="U50" s="484">
        <v>0</v>
      </c>
      <c r="V50" s="385">
        <v>47</v>
      </c>
      <c r="W50" s="484">
        <v>-4.8012878688273404E-3</v>
      </c>
      <c r="X50" s="484">
        <v>9.5678776781161767E-2</v>
      </c>
      <c r="Y50" s="484">
        <v>0.19615905522079657</v>
      </c>
      <c r="Z50" s="484">
        <v>0</v>
      </c>
      <c r="AA50" s="385">
        <v>47</v>
      </c>
      <c r="AB50" s="484">
        <v>0.15413406977545563</v>
      </c>
      <c r="AC50" s="484">
        <v>0.2387207192889361</v>
      </c>
      <c r="AD50" s="484">
        <v>0.32330736880241656</v>
      </c>
      <c r="AE50" s="484">
        <v>0</v>
      </c>
    </row>
    <row r="51" spans="1:31">
      <c r="A51" s="385">
        <v>48</v>
      </c>
      <c r="B51" s="385"/>
      <c r="C51" s="484">
        <v>-8.7511200946964005E-2</v>
      </c>
      <c r="D51" s="484">
        <v>2.1239524052601384E-2</v>
      </c>
      <c r="E51" s="484">
        <v>0.1299910392424288</v>
      </c>
      <c r="F51" s="484">
        <v>0</v>
      </c>
      <c r="G51" s="385">
        <v>48</v>
      </c>
      <c r="H51" s="484">
        <v>-2.7508763716661919E-2</v>
      </c>
      <c r="I51" s="484">
        <v>7.524176013221015E-2</v>
      </c>
      <c r="J51" s="484">
        <v>0.17799298902667046</v>
      </c>
      <c r="K51" s="484">
        <v>0</v>
      </c>
      <c r="L51" s="385">
        <v>48</v>
      </c>
      <c r="M51" s="484">
        <v>-4.1443553112812996E-2</v>
      </c>
      <c r="N51" s="484">
        <v>6.2700802198468256E-2</v>
      </c>
      <c r="O51" s="484">
        <v>0.16684515750974963</v>
      </c>
      <c r="P51" s="484">
        <v>0</v>
      </c>
      <c r="Q51" s="385">
        <v>48</v>
      </c>
      <c r="R51" s="484">
        <v>-5.513424789493427E-2</v>
      </c>
      <c r="S51" s="484">
        <v>5.0379485118339486E-2</v>
      </c>
      <c r="T51" s="484">
        <v>0.15589290990783286</v>
      </c>
      <c r="U51" s="484">
        <v>0</v>
      </c>
      <c r="V51" s="385">
        <v>48</v>
      </c>
      <c r="W51" s="484">
        <v>2.200139023896296E-2</v>
      </c>
      <c r="X51" s="484">
        <v>0.11980128215739837</v>
      </c>
      <c r="Y51" s="484">
        <v>0.21760117407583376</v>
      </c>
      <c r="Z51" s="484">
        <v>0</v>
      </c>
      <c r="AA51" s="385">
        <v>48</v>
      </c>
      <c r="AB51" s="484">
        <v>0.14008467194347482</v>
      </c>
      <c r="AC51" s="484">
        <v>0.22607630879853979</v>
      </c>
      <c r="AD51" s="484">
        <v>0.31206777223791732</v>
      </c>
      <c r="AE51" s="484">
        <v>0</v>
      </c>
    </row>
    <row r="52" spans="1:31">
      <c r="A52" s="385">
        <v>49</v>
      </c>
      <c r="B52" s="385"/>
      <c r="C52" s="484">
        <v>-7.9410430292131989E-2</v>
      </c>
      <c r="D52" s="484">
        <v>2.8530386640399256E-2</v>
      </c>
      <c r="E52" s="484">
        <v>0.13647195722853703</v>
      </c>
      <c r="F52" s="484">
        <v>0</v>
      </c>
      <c r="G52" s="385">
        <v>49</v>
      </c>
      <c r="H52" s="484">
        <v>-3.2376502701356225E-2</v>
      </c>
      <c r="I52" s="484">
        <v>7.0861147568779398E-2</v>
      </c>
      <c r="J52" s="484">
        <v>0.17409879783891502</v>
      </c>
      <c r="K52" s="484">
        <v>0</v>
      </c>
      <c r="L52" s="385">
        <v>49</v>
      </c>
      <c r="M52" s="484">
        <v>-4.6599691474093714E-2</v>
      </c>
      <c r="N52" s="484">
        <v>5.8060431168791345E-2</v>
      </c>
      <c r="O52" s="484">
        <v>0.16272017007298709</v>
      </c>
      <c r="P52" s="484">
        <v>0</v>
      </c>
      <c r="Q52" s="385">
        <v>49</v>
      </c>
      <c r="R52" s="484">
        <v>-4.9875058068085197E-2</v>
      </c>
      <c r="S52" s="484">
        <v>5.5112957331397691E-2</v>
      </c>
      <c r="T52" s="484">
        <v>0.16010036121967142</v>
      </c>
      <c r="U52" s="484">
        <v>0</v>
      </c>
      <c r="V52" s="385">
        <v>49</v>
      </c>
      <c r="W52" s="484">
        <v>7.3694297141158405E-3</v>
      </c>
      <c r="X52" s="484">
        <v>0.10663249734726826</v>
      </c>
      <c r="Y52" s="484">
        <v>0.20589556498042078</v>
      </c>
      <c r="Z52" s="484">
        <v>0</v>
      </c>
      <c r="AA52" s="385">
        <v>49</v>
      </c>
      <c r="AB52" s="484">
        <v>0.23923130756652586</v>
      </c>
      <c r="AC52" s="484">
        <v>0.31530812153053017</v>
      </c>
      <c r="AD52" s="484">
        <v>0.39138507369289222</v>
      </c>
      <c r="AE52" s="484">
        <v>0</v>
      </c>
    </row>
    <row r="53" spans="1:31">
      <c r="A53" s="385">
        <v>50</v>
      </c>
      <c r="B53" s="385">
        <v>50</v>
      </c>
      <c r="C53" s="484">
        <v>-6.4913993041419732E-2</v>
      </c>
      <c r="D53" s="484">
        <v>4.1577849578517505E-2</v>
      </c>
      <c r="E53" s="484">
        <v>0.14806895333879597</v>
      </c>
      <c r="F53" s="484">
        <v>0</v>
      </c>
      <c r="G53" s="385">
        <v>50</v>
      </c>
      <c r="H53" s="484">
        <v>-2.7322271979024076E-2</v>
      </c>
      <c r="I53" s="484">
        <v>7.5409820619775025E-2</v>
      </c>
      <c r="J53" s="484">
        <v>0.17814258621409065</v>
      </c>
      <c r="K53" s="484">
        <v>0</v>
      </c>
      <c r="L53" s="385">
        <v>50</v>
      </c>
      <c r="M53" s="484">
        <v>-5.6173493933938355E-2</v>
      </c>
      <c r="N53" s="484">
        <v>4.9443681303729815E-2</v>
      </c>
      <c r="O53" s="484">
        <v>0.15506129193071211</v>
      </c>
      <c r="P53" s="484">
        <v>0</v>
      </c>
      <c r="Q53" s="385">
        <v>50</v>
      </c>
      <c r="R53" s="484">
        <v>-5.1419218199842992E-2</v>
      </c>
      <c r="S53" s="484">
        <v>5.372291062849182E-2</v>
      </c>
      <c r="T53" s="484">
        <v>0.15886472894430081</v>
      </c>
      <c r="U53" s="484">
        <v>0</v>
      </c>
      <c r="V53" s="385">
        <v>50</v>
      </c>
      <c r="W53" s="484">
        <v>-1.3552282782058864E-2</v>
      </c>
      <c r="X53" s="484">
        <v>8.7803041140672972E-2</v>
      </c>
      <c r="Y53" s="484">
        <v>0.18915822842836774</v>
      </c>
      <c r="Z53" s="484">
        <v>0</v>
      </c>
      <c r="AA53" s="385">
        <v>50</v>
      </c>
      <c r="AB53" s="484">
        <v>0.23696408610317507</v>
      </c>
      <c r="AC53" s="484">
        <v>0.31326759697745155</v>
      </c>
      <c r="AD53" s="484">
        <v>0.38957124204407145</v>
      </c>
      <c r="AE53" s="484">
        <v>0</v>
      </c>
    </row>
    <row r="54" spans="1:31">
      <c r="A54" s="385">
        <v>51</v>
      </c>
      <c r="B54" s="385"/>
      <c r="C54" s="484">
        <v>-8.0044303296752981E-2</v>
      </c>
      <c r="D54" s="484">
        <v>2.7960051687179546E-2</v>
      </c>
      <c r="E54" s="484">
        <v>0.13596063938397321</v>
      </c>
      <c r="F54" s="484">
        <v>0</v>
      </c>
      <c r="G54" s="385">
        <v>51</v>
      </c>
      <c r="H54" s="484">
        <v>-2.1530370157887189E-2</v>
      </c>
      <c r="I54" s="484">
        <v>8.062260106609051E-2</v>
      </c>
      <c r="J54" s="484">
        <v>0.18277557229006819</v>
      </c>
      <c r="K54" s="484">
        <v>0</v>
      </c>
      <c r="L54" s="385">
        <v>51</v>
      </c>
      <c r="M54" s="484">
        <v>-6.7996850902440273E-2</v>
      </c>
      <c r="N54" s="484">
        <v>3.8802834187803781E-2</v>
      </c>
      <c r="O54" s="484">
        <v>0.14560251927804782</v>
      </c>
      <c r="P54" s="484">
        <v>0</v>
      </c>
      <c r="Q54" s="385">
        <v>51</v>
      </c>
      <c r="R54" s="484">
        <v>-7.4512750870902464E-2</v>
      </c>
      <c r="S54" s="484">
        <v>3.2938202156724848E-2</v>
      </c>
      <c r="T54" s="484">
        <v>0.14038947724381512</v>
      </c>
      <c r="U54" s="484">
        <v>0</v>
      </c>
      <c r="V54" s="385">
        <v>51</v>
      </c>
      <c r="W54" s="484">
        <v>1.1253496916239039E-2</v>
      </c>
      <c r="X54" s="484">
        <v>0.11012828540363674</v>
      </c>
      <c r="Y54" s="484">
        <v>0.20900287649243207</v>
      </c>
      <c r="Z54" s="484">
        <v>0</v>
      </c>
      <c r="AA54" s="385">
        <v>51</v>
      </c>
      <c r="AB54" s="484">
        <v>0.1624601224264893</v>
      </c>
      <c r="AC54" s="484">
        <v>0.24621420930858137</v>
      </c>
      <c r="AD54" s="484">
        <v>0.32996817228474723</v>
      </c>
      <c r="AE54" s="484">
        <v>0</v>
      </c>
    </row>
    <row r="55" spans="1:31">
      <c r="A55" s="385">
        <v>52</v>
      </c>
      <c r="B55" s="385"/>
      <c r="C55" s="484">
        <v>-8.6116115675509947E-2</v>
      </c>
      <c r="D55" s="484">
        <v>2.2495495892041049E-2</v>
      </c>
      <c r="E55" s="484">
        <v>0.13110710745959203</v>
      </c>
      <c r="F55" s="484">
        <v>0</v>
      </c>
      <c r="G55" s="385">
        <v>52</v>
      </c>
      <c r="H55" s="484">
        <v>-2.9915055849996972E-2</v>
      </c>
      <c r="I55" s="484">
        <v>7.3076981924837497E-2</v>
      </c>
      <c r="J55" s="484">
        <v>0.17606835446237851</v>
      </c>
      <c r="K55" s="484">
        <v>0</v>
      </c>
      <c r="L55" s="385">
        <v>52</v>
      </c>
      <c r="M55" s="484">
        <v>-3.1237306838167181E-2</v>
      </c>
      <c r="N55" s="484">
        <v>7.188608781158233E-2</v>
      </c>
      <c r="O55" s="484">
        <v>0.1750099025039159</v>
      </c>
      <c r="P55" s="484">
        <v>0</v>
      </c>
      <c r="Q55" s="385">
        <v>52</v>
      </c>
      <c r="R55" s="484">
        <v>-5.5852854406221876E-2</v>
      </c>
      <c r="S55" s="484">
        <v>4.9732837774614423E-2</v>
      </c>
      <c r="T55" s="484">
        <v>0.15531812321523658</v>
      </c>
      <c r="U55" s="484">
        <v>0</v>
      </c>
      <c r="V55" s="385">
        <v>52</v>
      </c>
      <c r="W55" s="484">
        <v>1.8752412187595449E-2</v>
      </c>
      <c r="X55" s="484">
        <v>0.11687713196428669</v>
      </c>
      <c r="Y55" s="484">
        <v>0.21500185174097783</v>
      </c>
      <c r="Z55" s="484">
        <v>0</v>
      </c>
      <c r="AA55" s="385">
        <v>52</v>
      </c>
      <c r="AB55" s="484">
        <v>0.1712208111888904</v>
      </c>
      <c r="AC55" s="484">
        <v>0.25409878906023708</v>
      </c>
      <c r="AD55" s="484">
        <v>0.33697664895111223</v>
      </c>
      <c r="AE55" s="484">
        <v>0</v>
      </c>
    </row>
    <row r="56" spans="1:31">
      <c r="A56" s="385">
        <v>53</v>
      </c>
      <c r="B56" s="385"/>
      <c r="C56" s="484">
        <v>-7.2100034455036183E-2</v>
      </c>
      <c r="D56" s="484">
        <v>3.5109681865165956E-2</v>
      </c>
      <c r="E56" s="484">
        <v>0.14232011599862179</v>
      </c>
      <c r="F56" s="484">
        <v>0</v>
      </c>
      <c r="G56" s="385">
        <v>53</v>
      </c>
      <c r="H56" s="484">
        <v>-2.9304765364991926E-2</v>
      </c>
      <c r="I56" s="484">
        <v>7.3625575855249495E-2</v>
      </c>
      <c r="J56" s="484">
        <v>0.1765559170754909</v>
      </c>
      <c r="K56" s="484">
        <v>0</v>
      </c>
      <c r="L56" s="385">
        <v>53</v>
      </c>
      <c r="M56" s="484">
        <v>-6.638692331335988E-2</v>
      </c>
      <c r="N56" s="484">
        <v>4.0251562453523022E-2</v>
      </c>
      <c r="O56" s="484">
        <v>0.14689046134931208</v>
      </c>
      <c r="P56" s="484">
        <v>0</v>
      </c>
      <c r="Q56" s="385">
        <v>53</v>
      </c>
      <c r="R56" s="484">
        <v>-6.4726619762903531E-2</v>
      </c>
      <c r="S56" s="484">
        <v>4.1746349407504421E-2</v>
      </c>
      <c r="T56" s="484">
        <v>0.14821890898575554</v>
      </c>
      <c r="U56" s="484">
        <v>0</v>
      </c>
      <c r="V56" s="385">
        <v>53</v>
      </c>
      <c r="W56" s="484">
        <v>-3.2088694983610791E-2</v>
      </c>
      <c r="X56" s="484">
        <v>7.1120220008689353E-2</v>
      </c>
      <c r="Y56" s="484">
        <v>0.1743289833545259</v>
      </c>
      <c r="Z56" s="484">
        <v>0</v>
      </c>
      <c r="AA56" s="385">
        <v>53</v>
      </c>
      <c r="AB56" s="484">
        <v>0.10112621956153293</v>
      </c>
      <c r="AC56" s="484">
        <v>0.1910135164207992</v>
      </c>
      <c r="AD56" s="484">
        <v>0.28090094858769959</v>
      </c>
      <c r="AE56" s="484">
        <v>0</v>
      </c>
    </row>
    <row r="57" spans="1:31">
      <c r="A57" s="385">
        <v>54</v>
      </c>
      <c r="B57" s="385"/>
      <c r="C57" s="484">
        <v>-9.29218448865064E-2</v>
      </c>
      <c r="D57" s="484">
        <v>1.6370847923362589E-2</v>
      </c>
      <c r="E57" s="484">
        <v>0.12566281456006251</v>
      </c>
      <c r="F57" s="484">
        <v>0</v>
      </c>
      <c r="G57" s="385">
        <v>54</v>
      </c>
      <c r="H57" s="484">
        <v>-2.6824787016158647E-2</v>
      </c>
      <c r="I57" s="484">
        <v>7.5857893072747137E-2</v>
      </c>
      <c r="J57" s="484">
        <v>0.17854057316165289</v>
      </c>
      <c r="K57" s="484">
        <v>0</v>
      </c>
      <c r="L57" s="385">
        <v>54</v>
      </c>
      <c r="M57" s="484">
        <v>-4.4464847289486707E-2</v>
      </c>
      <c r="N57" s="484">
        <v>5.9981908845551005E-2</v>
      </c>
      <c r="O57" s="484">
        <v>0.16442827725760437</v>
      </c>
      <c r="P57" s="484">
        <v>0</v>
      </c>
      <c r="Q57" s="385">
        <v>54</v>
      </c>
      <c r="R57" s="484">
        <v>-7.4443300948230512E-2</v>
      </c>
      <c r="S57" s="484">
        <v>3.3001334682443879E-2</v>
      </c>
      <c r="T57" s="484">
        <v>0.14044566477726692</v>
      </c>
      <c r="U57" s="484">
        <v>0</v>
      </c>
      <c r="V57" s="385">
        <v>54</v>
      </c>
      <c r="W57" s="484">
        <v>3.5855357883690764E-2</v>
      </c>
      <c r="X57" s="484">
        <v>0.13226993191302427</v>
      </c>
      <c r="Y57" s="484">
        <v>0.22868426190301874</v>
      </c>
      <c r="Z57" s="484">
        <v>0</v>
      </c>
      <c r="AA57" s="385">
        <v>54</v>
      </c>
      <c r="AB57" s="484">
        <v>0.1054900773354559</v>
      </c>
      <c r="AC57" s="484">
        <v>0.19494108467381607</v>
      </c>
      <c r="AD57" s="484">
        <v>0.28439209201217636</v>
      </c>
      <c r="AE57" s="484">
        <v>0</v>
      </c>
    </row>
    <row r="58" spans="1:31">
      <c r="A58" s="385">
        <v>55</v>
      </c>
      <c r="B58" s="385"/>
      <c r="C58" s="484">
        <v>-6.5162754414580526E-2</v>
      </c>
      <c r="D58" s="484">
        <v>4.1353804694702505E-2</v>
      </c>
      <c r="E58" s="484">
        <v>0.14786965463442309</v>
      </c>
      <c r="F58" s="484">
        <v>0</v>
      </c>
      <c r="G58" s="385">
        <v>55</v>
      </c>
      <c r="H58" s="484">
        <v>-1.9636157156211132E-2</v>
      </c>
      <c r="I58" s="484">
        <v>8.2327522938142342E-2</v>
      </c>
      <c r="J58" s="484">
        <v>0.1842912030324958</v>
      </c>
      <c r="K58" s="484">
        <v>0</v>
      </c>
      <c r="L58" s="385">
        <v>55</v>
      </c>
      <c r="M58" s="484">
        <v>-4.2665947330964654E-2</v>
      </c>
      <c r="N58" s="484">
        <v>6.1600438292916122E-2</v>
      </c>
      <c r="O58" s="484">
        <v>0.16586717243215635</v>
      </c>
      <c r="P58" s="484">
        <v>0</v>
      </c>
      <c r="Q58" s="385">
        <v>55</v>
      </c>
      <c r="R58" s="484">
        <v>-7.2033767324150955E-2</v>
      </c>
      <c r="S58" s="484">
        <v>3.5169609408264184E-2</v>
      </c>
      <c r="T58" s="484">
        <v>0.14237298614067923</v>
      </c>
      <c r="U58" s="484">
        <v>0</v>
      </c>
      <c r="V58" s="385">
        <v>55</v>
      </c>
      <c r="W58" s="484">
        <v>1.4627777454151298E-2</v>
      </c>
      <c r="X58" s="484">
        <v>0.11316487307227648</v>
      </c>
      <c r="Y58" s="484">
        <v>0.211702221963321</v>
      </c>
      <c r="Z58" s="484">
        <v>0</v>
      </c>
      <c r="AA58" s="385">
        <v>55</v>
      </c>
      <c r="AB58" s="484">
        <v>0.13201537740996866</v>
      </c>
      <c r="AC58" s="484">
        <v>0.21881386510215292</v>
      </c>
      <c r="AD58" s="484">
        <v>0.30561235279433718</v>
      </c>
      <c r="AE58" s="484">
        <v>0</v>
      </c>
    </row>
    <row r="59" spans="1:31">
      <c r="A59" s="385">
        <v>56</v>
      </c>
      <c r="B59" s="385"/>
      <c r="C59" s="484">
        <v>-7.4961066951098984E-2</v>
      </c>
      <c r="D59" s="484">
        <v>3.2535383371980024E-2</v>
      </c>
      <c r="E59" s="484">
        <v>0.14003114643912082</v>
      </c>
      <c r="F59" s="484">
        <v>0</v>
      </c>
      <c r="G59" s="385">
        <v>56</v>
      </c>
      <c r="H59" s="484">
        <v>-2.8538346187351033E-2</v>
      </c>
      <c r="I59" s="484">
        <v>7.4315296834565087E-2</v>
      </c>
      <c r="J59" s="484">
        <v>0.17716957851254447</v>
      </c>
      <c r="K59" s="484">
        <v>0</v>
      </c>
      <c r="L59" s="385">
        <v>56</v>
      </c>
      <c r="M59" s="484">
        <v>-2.649409521004506E-2</v>
      </c>
      <c r="N59" s="484">
        <v>7.6155350762530355E-2</v>
      </c>
      <c r="O59" s="484">
        <v>0.17880479673510566</v>
      </c>
      <c r="P59" s="484">
        <v>0</v>
      </c>
      <c r="Q59" s="385">
        <v>56</v>
      </c>
      <c r="R59" s="484">
        <v>-7.5050721515339161E-2</v>
      </c>
      <c r="S59" s="484">
        <v>3.2454160400787954E-2</v>
      </c>
      <c r="T59" s="484">
        <v>0.13995923255232182</v>
      </c>
      <c r="U59" s="484">
        <v>0</v>
      </c>
      <c r="V59" s="385">
        <v>56</v>
      </c>
      <c r="W59" s="484">
        <v>-7.8580590850104187E-2</v>
      </c>
      <c r="X59" s="484">
        <v>2.927757925678345E-2</v>
      </c>
      <c r="Y59" s="484">
        <v>0.13713547180897795</v>
      </c>
      <c r="Z59" s="484">
        <v>0</v>
      </c>
      <c r="AA59" s="385">
        <v>56</v>
      </c>
      <c r="AB59" s="484">
        <v>0.17138440227565452</v>
      </c>
      <c r="AC59" s="484">
        <v>0.25424595000070488</v>
      </c>
      <c r="AD59" s="484">
        <v>0.33710761819959795</v>
      </c>
      <c r="AE59" s="484">
        <v>0</v>
      </c>
    </row>
    <row r="60" spans="1:31">
      <c r="A60" s="385">
        <v>57</v>
      </c>
      <c r="B60" s="385"/>
      <c r="C60" s="484">
        <v>-6.5032569474039376E-2</v>
      </c>
      <c r="D60" s="484">
        <v>4.1470687473364562E-2</v>
      </c>
      <c r="E60" s="484">
        <v>0.1479739444207685</v>
      </c>
      <c r="F60" s="484">
        <v>0</v>
      </c>
      <c r="G60" s="385">
        <v>57</v>
      </c>
      <c r="H60" s="484">
        <v>-1.7034448533721758E-2</v>
      </c>
      <c r="I60" s="484">
        <v>8.4668692610326973E-2</v>
      </c>
      <c r="J60" s="484">
        <v>0.1863724411730226</v>
      </c>
      <c r="K60" s="484">
        <v>0</v>
      </c>
      <c r="L60" s="385">
        <v>57</v>
      </c>
      <c r="M60" s="484">
        <v>-4.3896927056206354E-2</v>
      </c>
      <c r="N60" s="484">
        <v>6.049276564941436E-2</v>
      </c>
      <c r="O60" s="484">
        <v>0.16488245835503487</v>
      </c>
      <c r="P60" s="484">
        <v>0</v>
      </c>
      <c r="Q60" s="385">
        <v>57</v>
      </c>
      <c r="R60" s="484">
        <v>-5.7247951319889252E-2</v>
      </c>
      <c r="S60" s="484">
        <v>4.8476843812099671E-2</v>
      </c>
      <c r="T60" s="484">
        <v>0.15419931854527702</v>
      </c>
      <c r="U60" s="484">
        <v>0</v>
      </c>
      <c r="V60" s="385">
        <v>57</v>
      </c>
      <c r="W60" s="484">
        <v>3.3943014035121934E-2</v>
      </c>
      <c r="X60" s="484">
        <v>0.13054869581623346</v>
      </c>
      <c r="Y60" s="484">
        <v>0.22715437759734514</v>
      </c>
      <c r="Z60" s="484">
        <v>0</v>
      </c>
      <c r="AA60" s="385">
        <v>57</v>
      </c>
      <c r="AB60" s="484">
        <v>5.5525223930432681E-2</v>
      </c>
      <c r="AC60" s="484">
        <v>0.14997267830959751</v>
      </c>
      <c r="AD60" s="484">
        <v>0.24442024882772237</v>
      </c>
      <c r="AE60" s="484">
        <v>0</v>
      </c>
    </row>
    <row r="61" spans="1:31">
      <c r="A61" s="385">
        <v>58</v>
      </c>
      <c r="B61" s="385"/>
      <c r="C61" s="484">
        <v>-6.3327758558509556E-2</v>
      </c>
      <c r="D61" s="484">
        <v>4.3004758306641105E-2</v>
      </c>
      <c r="E61" s="484">
        <v>0.14933792264854251</v>
      </c>
      <c r="F61" s="484">
        <v>0</v>
      </c>
      <c r="G61" s="385">
        <v>58</v>
      </c>
      <c r="H61" s="484">
        <v>-1.9664101310286519E-2</v>
      </c>
      <c r="I61" s="484">
        <v>8.2302130574718649E-2</v>
      </c>
      <c r="J61" s="484">
        <v>0.18426895661313542</v>
      </c>
      <c r="K61" s="484">
        <v>0</v>
      </c>
      <c r="L61" s="385">
        <v>58</v>
      </c>
      <c r="M61" s="484">
        <v>-5.092927516439711E-2</v>
      </c>
      <c r="N61" s="484">
        <v>5.4163782291065471E-2</v>
      </c>
      <c r="O61" s="484">
        <v>0.15925651489897077</v>
      </c>
      <c r="P61" s="484">
        <v>0</v>
      </c>
      <c r="Q61" s="385">
        <v>58</v>
      </c>
      <c r="R61" s="484">
        <v>-5.4701202706088699E-2</v>
      </c>
      <c r="S61" s="484">
        <v>5.0768641207422582E-2</v>
      </c>
      <c r="T61" s="484">
        <v>0.15623866935899888</v>
      </c>
      <c r="U61" s="484">
        <v>0</v>
      </c>
      <c r="V61" s="385">
        <v>58</v>
      </c>
      <c r="W61" s="484">
        <v>-2.229565776206879E-2</v>
      </c>
      <c r="X61" s="484">
        <v>7.9933815681103984E-2</v>
      </c>
      <c r="Y61" s="484">
        <v>0.18216338145731079</v>
      </c>
      <c r="Z61" s="484">
        <v>0</v>
      </c>
      <c r="AA61" s="385">
        <v>58</v>
      </c>
      <c r="AB61" s="484">
        <v>-4.0638327436749763E-2</v>
      </c>
      <c r="AC61" s="484">
        <v>6.342531096745109E-2</v>
      </c>
      <c r="AD61" s="484">
        <v>0.16748924088086314</v>
      </c>
      <c r="AE61" s="484">
        <v>0</v>
      </c>
    </row>
    <row r="62" spans="1:31">
      <c r="A62" s="385">
        <v>59</v>
      </c>
      <c r="B62" s="385"/>
      <c r="C62" s="484">
        <v>-6.9659453700128715E-2</v>
      </c>
      <c r="D62" s="484">
        <v>3.7306491669884152E-2</v>
      </c>
      <c r="E62" s="484">
        <v>0.14427243703989703</v>
      </c>
      <c r="F62" s="484">
        <v>0</v>
      </c>
      <c r="G62" s="385">
        <v>59</v>
      </c>
      <c r="H62" s="484">
        <v>-1.7032442886428151E-2</v>
      </c>
      <c r="I62" s="484">
        <v>8.4670453458129277E-2</v>
      </c>
      <c r="J62" s="484">
        <v>0.18637392970949568</v>
      </c>
      <c r="K62" s="484">
        <v>0</v>
      </c>
      <c r="L62" s="385">
        <v>59</v>
      </c>
      <c r="M62" s="484">
        <v>-3.8724730483569329E-2</v>
      </c>
      <c r="N62" s="484">
        <v>6.5147775275077285E-2</v>
      </c>
      <c r="O62" s="484">
        <v>0.16902028103372371</v>
      </c>
      <c r="P62" s="484">
        <v>0</v>
      </c>
      <c r="Q62" s="385">
        <v>59</v>
      </c>
      <c r="R62" s="484">
        <v>-5.8114283067348588E-2</v>
      </c>
      <c r="S62" s="484">
        <v>4.7697417718207853E-2</v>
      </c>
      <c r="T62" s="484">
        <v>0.15350857354612116</v>
      </c>
      <c r="U62" s="484">
        <v>0</v>
      </c>
      <c r="V62" s="385">
        <v>59</v>
      </c>
      <c r="W62" s="484">
        <v>-2.8366961452833818E-3</v>
      </c>
      <c r="X62" s="484">
        <v>9.7447006390920118E-2</v>
      </c>
      <c r="Y62" s="484">
        <v>0.19773054431874765</v>
      </c>
      <c r="Z62" s="484">
        <v>0</v>
      </c>
      <c r="AA62" s="385">
        <v>59</v>
      </c>
      <c r="AB62" s="484">
        <v>4.5277594165157309E-2</v>
      </c>
      <c r="AC62" s="484">
        <v>0.1407498091877199</v>
      </c>
      <c r="AD62" s="484">
        <v>0.2362220242102826</v>
      </c>
      <c r="AE62" s="484">
        <v>0</v>
      </c>
    </row>
    <row r="63" spans="1:31">
      <c r="A63" s="385">
        <v>60</v>
      </c>
      <c r="B63" s="385">
        <v>60</v>
      </c>
      <c r="C63" s="484">
        <v>-5.282814037658104E-2</v>
      </c>
      <c r="D63" s="484">
        <v>5.2454925833065928E-2</v>
      </c>
      <c r="E63" s="484">
        <v>0.15773736161274074</v>
      </c>
      <c r="F63" s="484">
        <v>0</v>
      </c>
      <c r="G63" s="385">
        <v>60</v>
      </c>
      <c r="H63" s="484">
        <v>-1.6836921737289477E-2</v>
      </c>
      <c r="I63" s="484">
        <v>8.484724887701027E-2</v>
      </c>
      <c r="J63" s="484">
        <v>0.18653082144059652</v>
      </c>
      <c r="K63" s="484">
        <v>0</v>
      </c>
      <c r="L63" s="385">
        <v>60</v>
      </c>
      <c r="M63" s="484">
        <v>-5.3315279088345761E-2</v>
      </c>
      <c r="N63" s="484">
        <v>5.2016352210794758E-2</v>
      </c>
      <c r="O63" s="484">
        <v>0.15734798350993537</v>
      </c>
      <c r="P63" s="484">
        <v>0</v>
      </c>
      <c r="Q63" s="385">
        <v>60</v>
      </c>
      <c r="R63" s="484">
        <v>-5.1007724088377941E-2</v>
      </c>
      <c r="S63" s="484">
        <v>5.4092868690497578E-2</v>
      </c>
      <c r="T63" s="484">
        <v>0.1591935512843542</v>
      </c>
      <c r="U63" s="484">
        <v>0</v>
      </c>
      <c r="V63" s="385">
        <v>60</v>
      </c>
      <c r="W63" s="484">
        <v>-4.6699986459549217E-2</v>
      </c>
      <c r="X63" s="484">
        <v>5.7969412293015381E-2</v>
      </c>
      <c r="Y63" s="484">
        <v>0.16263966803613752</v>
      </c>
      <c r="Z63" s="484">
        <v>0</v>
      </c>
      <c r="AA63" s="385">
        <v>60</v>
      </c>
      <c r="AB63" s="484">
        <v>3.315160959142735E-2</v>
      </c>
      <c r="AC63" s="484">
        <v>0.12983648517680979</v>
      </c>
      <c r="AD63" s="484">
        <v>0.22652136076219212</v>
      </c>
      <c r="AE63" s="484">
        <v>0</v>
      </c>
    </row>
    <row r="64" spans="1:31">
      <c r="A64" s="385">
        <v>61</v>
      </c>
      <c r="B64" s="385"/>
      <c r="C64" s="484">
        <v>-6.0062158284666642E-2</v>
      </c>
      <c r="D64" s="484">
        <v>4.5943534656021544E-2</v>
      </c>
      <c r="E64" s="484">
        <v>0.15194988120643282</v>
      </c>
      <c r="F64" s="484">
        <v>0</v>
      </c>
      <c r="G64" s="385">
        <v>61</v>
      </c>
      <c r="H64" s="484">
        <v>-2.3472802818858059E-2</v>
      </c>
      <c r="I64" s="484">
        <v>7.8874982634722979E-2</v>
      </c>
      <c r="J64" s="484">
        <v>0.18122213662368497</v>
      </c>
      <c r="K64" s="484">
        <v>0</v>
      </c>
      <c r="L64" s="385">
        <v>61</v>
      </c>
      <c r="M64" s="484">
        <v>-2.2717017296561864E-2</v>
      </c>
      <c r="N64" s="484">
        <v>7.9554614581863511E-2</v>
      </c>
      <c r="O64" s="484">
        <v>0.18182659571644305</v>
      </c>
      <c r="P64" s="484">
        <v>0</v>
      </c>
      <c r="Q64" s="385">
        <v>61</v>
      </c>
      <c r="R64" s="484">
        <v>-5.0730607894097494E-2</v>
      </c>
      <c r="S64" s="484">
        <v>5.4342632196593098E-2</v>
      </c>
      <c r="T64" s="484">
        <v>0.15941533438344119</v>
      </c>
      <c r="U64" s="484">
        <v>0</v>
      </c>
      <c r="V64" s="385">
        <v>61</v>
      </c>
      <c r="W64" s="484">
        <v>1.2642871866973833E-2</v>
      </c>
      <c r="X64" s="484">
        <v>0.11137854416182257</v>
      </c>
      <c r="Y64" s="484">
        <v>0.21011421645667139</v>
      </c>
      <c r="Z64" s="484">
        <v>0</v>
      </c>
      <c r="AA64" s="385">
        <v>61</v>
      </c>
      <c r="AB64" s="484">
        <v>4.1434960262365629E-2</v>
      </c>
      <c r="AC64" s="484">
        <v>0.13729145299779263</v>
      </c>
      <c r="AD64" s="484">
        <v>0.23314794573321948</v>
      </c>
      <c r="AE64" s="484">
        <v>0</v>
      </c>
    </row>
    <row r="65" spans="1:31">
      <c r="A65" s="385">
        <v>62</v>
      </c>
      <c r="B65" s="385"/>
      <c r="C65" s="484">
        <v>-7.0136480824104744E-2</v>
      </c>
      <c r="D65" s="484">
        <v>3.6877416413203468E-2</v>
      </c>
      <c r="E65" s="484">
        <v>0.14389069076326735</v>
      </c>
      <c r="F65" s="484">
        <v>0</v>
      </c>
      <c r="G65" s="385">
        <v>62</v>
      </c>
      <c r="H65" s="484">
        <v>-3.098427860508865E-2</v>
      </c>
      <c r="I65" s="484">
        <v>7.2114149255420215E-2</v>
      </c>
      <c r="J65" s="484">
        <v>0.17521257711592908</v>
      </c>
      <c r="K65" s="484">
        <v>0</v>
      </c>
      <c r="L65" s="385">
        <v>62</v>
      </c>
      <c r="M65" s="484">
        <v>-1.1665241967418792E-2</v>
      </c>
      <c r="N65" s="484">
        <v>8.9501185566728036E-2</v>
      </c>
      <c r="O65" s="484">
        <v>0.19066793530952494</v>
      </c>
      <c r="P65" s="484">
        <v>0</v>
      </c>
      <c r="Q65" s="385">
        <v>62</v>
      </c>
      <c r="R65" s="484">
        <v>-5.2355566479855412E-2</v>
      </c>
      <c r="S65" s="484">
        <v>5.2879818282293267E-2</v>
      </c>
      <c r="T65" s="484">
        <v>0.15811537493027877</v>
      </c>
      <c r="U65" s="484">
        <v>0</v>
      </c>
      <c r="V65" s="385">
        <v>62</v>
      </c>
      <c r="W65" s="484">
        <v>3.9803126917142356E-2</v>
      </c>
      <c r="X65" s="484">
        <v>0.13582281422542811</v>
      </c>
      <c r="Y65" s="484">
        <v>0.23184250153371386</v>
      </c>
      <c r="Z65" s="484">
        <v>0</v>
      </c>
      <c r="AA65" s="385">
        <v>62</v>
      </c>
      <c r="AB65" s="484">
        <v>2.6197672905326159E-2</v>
      </c>
      <c r="AC65" s="484">
        <v>0.12357790561479359</v>
      </c>
      <c r="AD65" s="484">
        <v>0.22095813832426101</v>
      </c>
      <c r="AE65" s="484">
        <v>0</v>
      </c>
    </row>
    <row r="66" spans="1:31">
      <c r="A66" s="385">
        <v>63</v>
      </c>
      <c r="B66" s="385"/>
      <c r="C66" s="484">
        <v>-5.878689278427926E-2</v>
      </c>
      <c r="D66" s="484">
        <v>4.7091796494148672E-2</v>
      </c>
      <c r="E66" s="484">
        <v>0.1529704857725766</v>
      </c>
      <c r="F66" s="484">
        <v>0</v>
      </c>
      <c r="G66" s="385">
        <v>63</v>
      </c>
      <c r="H66" s="484">
        <v>-2.3553639155407688E-2</v>
      </c>
      <c r="I66" s="484">
        <v>7.8801608348137056E-2</v>
      </c>
      <c r="J66" s="484">
        <v>0.18115685585168181</v>
      </c>
      <c r="K66" s="484">
        <v>0</v>
      </c>
      <c r="L66" s="385">
        <v>63</v>
      </c>
      <c r="M66" s="484">
        <v>-1.6902582619178742E-2</v>
      </c>
      <c r="N66" s="484">
        <v>8.4787824404269643E-2</v>
      </c>
      <c r="O66" s="484">
        <v>0.18647793390465708</v>
      </c>
      <c r="P66" s="484">
        <v>0</v>
      </c>
      <c r="Q66" s="385">
        <v>63</v>
      </c>
      <c r="R66" s="484">
        <v>-5.4240515700703512E-2</v>
      </c>
      <c r="S66" s="484">
        <v>5.1183535869366838E-2</v>
      </c>
      <c r="T66" s="484">
        <v>0.15660724308800589</v>
      </c>
      <c r="U66" s="484">
        <v>0</v>
      </c>
      <c r="V66" s="385">
        <v>63</v>
      </c>
      <c r="W66" s="484">
        <v>4.4499060415927423E-3</v>
      </c>
      <c r="X66" s="484">
        <v>0.10400455664638003</v>
      </c>
      <c r="Y66" s="484">
        <v>0.20355956604222061</v>
      </c>
      <c r="Z66" s="484">
        <v>0</v>
      </c>
      <c r="AA66" s="385">
        <v>63</v>
      </c>
      <c r="AB66" s="484">
        <v>6.3198980675302663E-2</v>
      </c>
      <c r="AC66" s="484">
        <v>0.15687908260777231</v>
      </c>
      <c r="AD66" s="484">
        <v>0.25055926948396684</v>
      </c>
      <c r="AE66" s="484">
        <v>0</v>
      </c>
    </row>
    <row r="67" spans="1:31">
      <c r="A67" s="385">
        <v>64</v>
      </c>
      <c r="B67" s="385"/>
      <c r="C67" s="484">
        <v>-6.4484991279301518E-2</v>
      </c>
      <c r="D67" s="484">
        <v>4.1963737265227959E-2</v>
      </c>
      <c r="E67" s="484">
        <v>0.14841189226825913</v>
      </c>
      <c r="F67" s="484">
        <v>0</v>
      </c>
      <c r="G67" s="385">
        <v>64</v>
      </c>
      <c r="H67" s="484">
        <v>-1.8090895391604762E-2</v>
      </c>
      <c r="I67" s="484">
        <v>8.3718529019439311E-2</v>
      </c>
      <c r="J67" s="484">
        <v>0.18552739531067738</v>
      </c>
      <c r="K67" s="484">
        <v>0</v>
      </c>
      <c r="L67" s="385">
        <v>64</v>
      </c>
      <c r="M67" s="484">
        <v>-2.385464081455432E-2</v>
      </c>
      <c r="N67" s="484">
        <v>7.8530823266901181E-2</v>
      </c>
      <c r="O67" s="484">
        <v>0.18091628734835652</v>
      </c>
      <c r="P67" s="484">
        <v>0</v>
      </c>
      <c r="Q67" s="385">
        <v>64</v>
      </c>
      <c r="R67" s="484">
        <v>-4.0449490073939484E-2</v>
      </c>
      <c r="S67" s="484">
        <v>6.3595871128152154E-2</v>
      </c>
      <c r="T67" s="484">
        <v>0.16764040794084842</v>
      </c>
      <c r="U67" s="484">
        <v>0</v>
      </c>
      <c r="V67" s="385">
        <v>64</v>
      </c>
      <c r="W67" s="484">
        <v>2.6656475681593534E-2</v>
      </c>
      <c r="X67" s="484">
        <v>0.12399075035922455</v>
      </c>
      <c r="Y67" s="484">
        <v>0.22132502503685558</v>
      </c>
      <c r="Z67" s="484">
        <v>0</v>
      </c>
      <c r="AA67" s="385">
        <v>64</v>
      </c>
      <c r="AB67" s="484">
        <v>0.103776934320777</v>
      </c>
      <c r="AC67" s="484">
        <v>0.19339923153081837</v>
      </c>
      <c r="AD67" s="484">
        <v>0.28302152874085973</v>
      </c>
      <c r="AE67" s="484">
        <v>0</v>
      </c>
    </row>
    <row r="68" spans="1:31">
      <c r="A68" s="385">
        <v>65</v>
      </c>
      <c r="B68" s="385"/>
      <c r="C68" s="484">
        <v>-7.0672614612405121E-2</v>
      </c>
      <c r="D68" s="484">
        <v>3.6394417758615655E-2</v>
      </c>
      <c r="E68" s="484">
        <v>0.14346202285518578</v>
      </c>
      <c r="F68" s="484">
        <v>0</v>
      </c>
      <c r="G68" s="385">
        <v>65</v>
      </c>
      <c r="H68" s="484">
        <v>-1.9939266647295242E-2</v>
      </c>
      <c r="I68" s="484">
        <v>8.2054660017434278E-2</v>
      </c>
      <c r="J68" s="484">
        <v>0.18404858668216381</v>
      </c>
      <c r="K68" s="484">
        <v>0</v>
      </c>
      <c r="L68" s="385">
        <v>65</v>
      </c>
      <c r="M68" s="484">
        <v>-3.235437947446914E-2</v>
      </c>
      <c r="N68" s="484">
        <v>7.0881058472977709E-2</v>
      </c>
      <c r="O68" s="484">
        <v>0.17411649642042473</v>
      </c>
      <c r="P68" s="484">
        <v>0</v>
      </c>
      <c r="Q68" s="385">
        <v>65</v>
      </c>
      <c r="R68" s="484">
        <v>-8.0392328500756796E-2</v>
      </c>
      <c r="S68" s="484">
        <v>2.7646734377695645E-2</v>
      </c>
      <c r="T68" s="484">
        <v>0.1356857972561481</v>
      </c>
      <c r="U68" s="484">
        <v>0</v>
      </c>
      <c r="V68" s="385">
        <v>65</v>
      </c>
      <c r="W68" s="484">
        <v>2.0481786330947362E-2</v>
      </c>
      <c r="X68" s="484">
        <v>0.11843327242552759</v>
      </c>
      <c r="Y68" s="484">
        <v>0.21638509379243301</v>
      </c>
      <c r="Z68" s="484">
        <v>0</v>
      </c>
      <c r="AA68" s="385">
        <v>65</v>
      </c>
      <c r="AB68" s="484">
        <v>3.9357597091623425E-2</v>
      </c>
      <c r="AC68" s="484">
        <v>0.13542146527697665</v>
      </c>
      <c r="AD68" s="484">
        <v>0.2314857985941855</v>
      </c>
      <c r="AE68" s="484">
        <v>0</v>
      </c>
    </row>
    <row r="69" spans="1:31">
      <c r="A69" s="385">
        <v>66</v>
      </c>
      <c r="B69" s="385"/>
      <c r="C69" s="484">
        <v>-6.2462166814811482E-2</v>
      </c>
      <c r="D69" s="484">
        <v>4.3783543548949672E-2</v>
      </c>
      <c r="E69" s="484">
        <v>0.15002981648795527</v>
      </c>
      <c r="F69" s="484">
        <v>0</v>
      </c>
      <c r="G69" s="385">
        <v>66</v>
      </c>
      <c r="H69" s="484">
        <v>-2.0729338093884914E-2</v>
      </c>
      <c r="I69" s="484">
        <v>8.1343853581579278E-2</v>
      </c>
      <c r="J69" s="484">
        <v>0.18341652952489207</v>
      </c>
      <c r="K69" s="484">
        <v>0</v>
      </c>
      <c r="L69" s="385">
        <v>66</v>
      </c>
      <c r="M69" s="484">
        <v>-3.6907923171189301E-2</v>
      </c>
      <c r="N69" s="484">
        <v>6.6782928432908811E-2</v>
      </c>
      <c r="O69" s="484">
        <v>0.17047378003700692</v>
      </c>
      <c r="P69" s="484">
        <v>0</v>
      </c>
      <c r="Q69" s="385">
        <v>66</v>
      </c>
      <c r="R69" s="484">
        <v>-5.4557146787739812E-2</v>
      </c>
      <c r="S69" s="484">
        <v>5.0898809951257139E-2</v>
      </c>
      <c r="T69" s="484">
        <v>0.15635476669025408</v>
      </c>
      <c r="U69" s="484">
        <v>0</v>
      </c>
      <c r="V69" s="385">
        <v>66</v>
      </c>
      <c r="W69" s="484">
        <v>-3.565143547674967E-2</v>
      </c>
      <c r="X69" s="484">
        <v>6.7913687185491414E-2</v>
      </c>
      <c r="Y69" s="484">
        <v>0.17147880984773259</v>
      </c>
      <c r="Z69" s="484">
        <v>0</v>
      </c>
      <c r="AA69" s="385">
        <v>66</v>
      </c>
      <c r="AB69" s="484">
        <v>2.688382007011348E-2</v>
      </c>
      <c r="AC69" s="484">
        <v>0.12419516432498923</v>
      </c>
      <c r="AD69" s="484">
        <v>0.22150687356401547</v>
      </c>
      <c r="AE69" s="484">
        <v>0</v>
      </c>
    </row>
    <row r="70" spans="1:31">
      <c r="A70" s="385">
        <v>67</v>
      </c>
      <c r="B70" s="385"/>
      <c r="C70" s="484">
        <v>-7.018376963855319E-2</v>
      </c>
      <c r="D70" s="484">
        <v>3.6834767935019448E-2</v>
      </c>
      <c r="E70" s="484">
        <v>0.14385277014286771</v>
      </c>
      <c r="F70" s="484">
        <v>0</v>
      </c>
      <c r="G70" s="385">
        <v>67</v>
      </c>
      <c r="H70" s="484">
        <v>-6.0458231500641144E-3</v>
      </c>
      <c r="I70" s="484">
        <v>9.4558711121210975E-2</v>
      </c>
      <c r="J70" s="484">
        <v>0.19516324539248606</v>
      </c>
      <c r="K70" s="484">
        <v>0</v>
      </c>
      <c r="L70" s="385">
        <v>67</v>
      </c>
      <c r="M70" s="484">
        <v>-2.5279898698120157E-2</v>
      </c>
      <c r="N70" s="484">
        <v>7.7247848124955193E-2</v>
      </c>
      <c r="O70" s="484">
        <v>0.17977589875645131</v>
      </c>
      <c r="P70" s="484">
        <v>0</v>
      </c>
      <c r="Q70" s="385">
        <v>67</v>
      </c>
      <c r="R70" s="484">
        <v>-4.5392117792646347E-2</v>
      </c>
      <c r="S70" s="484">
        <v>5.9147177884514547E-2</v>
      </c>
      <c r="T70" s="484">
        <v>0.1636859701742979</v>
      </c>
      <c r="U70" s="484">
        <v>0</v>
      </c>
      <c r="V70" s="385">
        <v>67</v>
      </c>
      <c r="W70" s="484">
        <v>-4.1983718803993535E-2</v>
      </c>
      <c r="X70" s="484">
        <v>6.2214592002071648E-2</v>
      </c>
      <c r="Y70" s="484">
        <v>0.16641290280813684</v>
      </c>
      <c r="Z70" s="484">
        <v>0</v>
      </c>
      <c r="AA70" s="385">
        <v>67</v>
      </c>
      <c r="AB70" s="484">
        <v>1.9408432566955538E-2</v>
      </c>
      <c r="AC70" s="484">
        <v>0.11746767974187199</v>
      </c>
      <c r="AD70" s="484">
        <v>0.21552683648517648</v>
      </c>
      <c r="AE70" s="484">
        <v>0</v>
      </c>
    </row>
    <row r="71" spans="1:31">
      <c r="A71" s="385">
        <v>68</v>
      </c>
      <c r="B71" s="385"/>
      <c r="C71" s="484">
        <v>-5.9728395907212455E-2</v>
      </c>
      <c r="D71" s="484">
        <v>4.6244497186797101E-2</v>
      </c>
      <c r="E71" s="484">
        <v>0.15221685524792353</v>
      </c>
      <c r="F71" s="484">
        <v>0</v>
      </c>
      <c r="G71" s="385">
        <v>68</v>
      </c>
      <c r="H71" s="484">
        <v>-8.1866732152114756E-3</v>
      </c>
      <c r="I71" s="484">
        <v>9.263214293687351E-2</v>
      </c>
      <c r="J71" s="484">
        <v>0.19345095908895851</v>
      </c>
      <c r="K71" s="484">
        <v>0</v>
      </c>
      <c r="L71" s="385">
        <v>68</v>
      </c>
      <c r="M71" s="484">
        <v>-2.2328763278173031E-2</v>
      </c>
      <c r="N71" s="484">
        <v>7.9904217981741341E-2</v>
      </c>
      <c r="O71" s="484">
        <v>0.18213693691141297</v>
      </c>
      <c r="P71" s="484">
        <v>0</v>
      </c>
      <c r="Q71" s="385">
        <v>68</v>
      </c>
      <c r="R71" s="484">
        <v>-5.1370288012975066E-2</v>
      </c>
      <c r="S71" s="484">
        <v>5.3767209089411946E-2</v>
      </c>
      <c r="T71" s="484">
        <v>0.15890392568998313</v>
      </c>
      <c r="U71" s="484">
        <v>0</v>
      </c>
      <c r="V71" s="385">
        <v>68</v>
      </c>
      <c r="W71" s="484">
        <v>1.4342305917392077E-2</v>
      </c>
      <c r="X71" s="484">
        <v>0.11290807532565282</v>
      </c>
      <c r="Y71" s="484">
        <v>0.21147384473391367</v>
      </c>
      <c r="Z71" s="484">
        <v>0</v>
      </c>
      <c r="AA71" s="385">
        <v>68</v>
      </c>
      <c r="AB71" s="484">
        <v>6.4772235065294989E-2</v>
      </c>
      <c r="AC71" s="484">
        <v>0.1582953434687582</v>
      </c>
      <c r="AD71" s="484">
        <v>0.25181778805223598</v>
      </c>
      <c r="AE71" s="484">
        <v>0</v>
      </c>
    </row>
    <row r="72" spans="1:31">
      <c r="A72" s="385">
        <v>69</v>
      </c>
      <c r="B72" s="385"/>
      <c r="C72" s="484">
        <v>-5.6611456023917463E-2</v>
      </c>
      <c r="D72" s="484">
        <v>4.9049741053729355E-2</v>
      </c>
      <c r="E72" s="484">
        <v>0.15471093813137618</v>
      </c>
      <c r="F72" s="484">
        <v>0</v>
      </c>
      <c r="G72" s="385">
        <v>69</v>
      </c>
      <c r="H72" s="484">
        <v>-1.4975277205917915E-2</v>
      </c>
      <c r="I72" s="484">
        <v>8.6522051076988432E-2</v>
      </c>
      <c r="J72" s="484">
        <v>0.18801937935989477</v>
      </c>
      <c r="K72" s="484">
        <v>0</v>
      </c>
      <c r="L72" s="385">
        <v>69</v>
      </c>
      <c r="M72" s="484">
        <v>-1.123996859369571E-2</v>
      </c>
      <c r="N72" s="484">
        <v>8.9883941635559364E-2</v>
      </c>
      <c r="O72" s="484">
        <v>0.19100814063186281</v>
      </c>
      <c r="P72" s="484">
        <v>0</v>
      </c>
      <c r="Q72" s="385">
        <v>69</v>
      </c>
      <c r="R72" s="484">
        <v>-5.2806233083718353E-2</v>
      </c>
      <c r="S72" s="484">
        <v>5.2474766037630904E-2</v>
      </c>
      <c r="T72" s="484">
        <v>0.15775351028111562</v>
      </c>
      <c r="U72" s="484">
        <v>0</v>
      </c>
      <c r="V72" s="385">
        <v>69</v>
      </c>
      <c r="W72" s="484">
        <v>-2.4193140295649878E-2</v>
      </c>
      <c r="X72" s="484">
        <v>7.8225910174855751E-2</v>
      </c>
      <c r="Y72" s="484">
        <v>0.18064548776348002</v>
      </c>
      <c r="Z72" s="484">
        <v>0</v>
      </c>
      <c r="AA72" s="385">
        <v>69</v>
      </c>
      <c r="AB72" s="484">
        <v>4.5435146695478159E-3</v>
      </c>
      <c r="AC72" s="484">
        <v>0.10408890137885103</v>
      </c>
      <c r="AD72" s="484">
        <v>0.20363463718647698</v>
      </c>
      <c r="AE72" s="484">
        <v>0</v>
      </c>
    </row>
    <row r="73" spans="1:31">
      <c r="A73" s="385">
        <v>70</v>
      </c>
      <c r="B73" s="385">
        <v>70</v>
      </c>
      <c r="C73" s="484">
        <v>-6.7810704042533615E-2</v>
      </c>
      <c r="D73" s="484">
        <v>3.8970514762405553E-2</v>
      </c>
      <c r="E73" s="484">
        <v>0.14574876555362853</v>
      </c>
      <c r="F73" s="484">
        <v>0</v>
      </c>
      <c r="G73" s="385">
        <v>70</v>
      </c>
      <c r="H73" s="484">
        <v>-1.6533207315382936E-2</v>
      </c>
      <c r="I73" s="484">
        <v>8.5120420278047559E-2</v>
      </c>
      <c r="J73" s="484">
        <v>0.18677353643499106</v>
      </c>
      <c r="K73" s="484">
        <v>0</v>
      </c>
      <c r="L73" s="385">
        <v>70</v>
      </c>
      <c r="M73" s="484">
        <v>-3.6796262053185216E-2</v>
      </c>
      <c r="N73" s="484">
        <v>6.6883251072909711E-2</v>
      </c>
      <c r="O73" s="484">
        <v>0.1705630468970637</v>
      </c>
      <c r="P73" s="484">
        <v>0</v>
      </c>
      <c r="Q73" s="385">
        <v>70</v>
      </c>
      <c r="R73" s="484">
        <v>-4.855706485949305E-2</v>
      </c>
      <c r="S73" s="484">
        <v>5.6298566793184783E-2</v>
      </c>
      <c r="T73" s="484">
        <v>0.16115419844586262</v>
      </c>
      <c r="U73" s="484">
        <v>0</v>
      </c>
      <c r="V73" s="385">
        <v>70</v>
      </c>
      <c r="W73" s="484">
        <v>-3.971820818640049E-3</v>
      </c>
      <c r="X73" s="484">
        <v>9.6425511237578213E-2</v>
      </c>
      <c r="Y73" s="484">
        <v>0.19682284329379665</v>
      </c>
      <c r="Z73" s="484">
        <v>0</v>
      </c>
      <c r="AA73" s="385">
        <v>70</v>
      </c>
      <c r="AB73" s="484">
        <v>-2.3729977621553849E-2</v>
      </c>
      <c r="AC73" s="484">
        <v>7.8642636455284867E-2</v>
      </c>
      <c r="AD73" s="484">
        <v>0.1810156342174403</v>
      </c>
      <c r="AE73" s="484">
        <v>0</v>
      </c>
    </row>
    <row r="74" spans="1:31">
      <c r="A74" s="385">
        <v>71</v>
      </c>
      <c r="B74" s="385"/>
      <c r="C74" s="484">
        <v>-4.1651722747621724E-2</v>
      </c>
      <c r="D74" s="484">
        <v>6.2513354770454291E-2</v>
      </c>
      <c r="E74" s="484">
        <v>0.16667843228853033</v>
      </c>
      <c r="F74" s="484">
        <v>0</v>
      </c>
      <c r="G74" s="385">
        <v>71</v>
      </c>
      <c r="H74" s="484">
        <v>-1.1003044855339752E-2</v>
      </c>
      <c r="I74" s="484">
        <v>9.0097210264835276E-2</v>
      </c>
      <c r="J74" s="484">
        <v>0.19119795903859976</v>
      </c>
      <c r="K74" s="484">
        <v>0</v>
      </c>
      <c r="L74" s="385">
        <v>71</v>
      </c>
      <c r="M74" s="484">
        <v>7.2479996515061934E-3</v>
      </c>
      <c r="N74" s="484">
        <v>0.10652319968635561</v>
      </c>
      <c r="O74" s="484">
        <v>0.20579839972120503</v>
      </c>
      <c r="P74" s="484">
        <v>0</v>
      </c>
      <c r="Q74" s="385">
        <v>71</v>
      </c>
      <c r="R74" s="484">
        <v>-5.7580188740032553E-2</v>
      </c>
      <c r="S74" s="484">
        <v>4.8178057549866621E-2</v>
      </c>
      <c r="T74" s="484">
        <v>0.1539355457867794</v>
      </c>
      <c r="U74" s="484">
        <v>0</v>
      </c>
      <c r="V74" s="385">
        <v>71</v>
      </c>
      <c r="W74" s="484">
        <v>1.1147606780238326E-2</v>
      </c>
      <c r="X74" s="484">
        <v>0.11003254204202265</v>
      </c>
      <c r="Y74" s="484">
        <v>0.20891747730380711</v>
      </c>
      <c r="Z74" s="484">
        <v>0</v>
      </c>
      <c r="AA74" s="385">
        <v>71</v>
      </c>
      <c r="AB74" s="484">
        <v>-3.8753185762148798E-2</v>
      </c>
      <c r="AC74" s="484">
        <v>6.5122514628256092E-2</v>
      </c>
      <c r="AD74" s="484">
        <v>0.16899783320447107</v>
      </c>
      <c r="AE74" s="484">
        <v>0</v>
      </c>
    </row>
    <row r="75" spans="1:31">
      <c r="A75" s="385">
        <v>72</v>
      </c>
      <c r="B75" s="385"/>
      <c r="C75" s="484">
        <v>-5.3043863941962643E-2</v>
      </c>
      <c r="D75" s="484">
        <v>5.2260194948773778E-2</v>
      </c>
      <c r="E75" s="484">
        <v>0.15756472170159569</v>
      </c>
      <c r="F75" s="484">
        <v>0</v>
      </c>
      <c r="G75" s="385">
        <v>72</v>
      </c>
      <c r="H75" s="484">
        <v>-1.1286265474495313E-2</v>
      </c>
      <c r="I75" s="484">
        <v>8.9842174815581918E-2</v>
      </c>
      <c r="J75" s="484">
        <v>0.19097108074908989</v>
      </c>
      <c r="K75" s="484">
        <v>0</v>
      </c>
      <c r="L75" s="385">
        <v>72</v>
      </c>
      <c r="M75" s="484">
        <v>-1.1998893777388128E-2</v>
      </c>
      <c r="N75" s="484">
        <v>8.9200995600350719E-2</v>
      </c>
      <c r="O75" s="484">
        <v>0.19040088497808957</v>
      </c>
      <c r="P75" s="484">
        <v>0</v>
      </c>
      <c r="Q75" s="385">
        <v>72</v>
      </c>
      <c r="R75" s="484">
        <v>-5.2771280951144979E-2</v>
      </c>
      <c r="S75" s="484">
        <v>5.2505990544189494E-2</v>
      </c>
      <c r="T75" s="484">
        <v>0.15778326203952397</v>
      </c>
      <c r="U75" s="484">
        <v>0</v>
      </c>
      <c r="V75" s="385">
        <v>72</v>
      </c>
      <c r="W75" s="484">
        <v>-6.8233245703748432E-3</v>
      </c>
      <c r="X75" s="484">
        <v>9.3859179485067501E-2</v>
      </c>
      <c r="Y75" s="484">
        <v>0.19454111154582709</v>
      </c>
      <c r="Z75" s="484">
        <v>0</v>
      </c>
      <c r="AA75" s="385">
        <v>72</v>
      </c>
      <c r="AB75" s="484">
        <v>5.4544554832324593E-2</v>
      </c>
      <c r="AC75" s="484">
        <v>0.14908987096037454</v>
      </c>
      <c r="AD75" s="484">
        <v>0.24363533934756956</v>
      </c>
      <c r="AE75" s="484">
        <v>0</v>
      </c>
    </row>
    <row r="76" spans="1:31">
      <c r="A76" s="385">
        <v>73</v>
      </c>
      <c r="B76" s="385"/>
      <c r="C76" s="484">
        <v>-3.6321856619998337E-2</v>
      </c>
      <c r="D76" s="484">
        <v>6.7310553444921428E-2</v>
      </c>
      <c r="E76" s="484">
        <v>0.17094251470400132</v>
      </c>
      <c r="F76" s="484">
        <v>0</v>
      </c>
      <c r="G76" s="385">
        <v>73</v>
      </c>
      <c r="H76" s="484">
        <v>-5.4401173549332334E-3</v>
      </c>
      <c r="I76" s="484">
        <v>9.5104121601233174E-2</v>
      </c>
      <c r="J76" s="484">
        <v>0.1956479061160534</v>
      </c>
      <c r="K76" s="484">
        <v>0</v>
      </c>
      <c r="L76" s="385">
        <v>73</v>
      </c>
      <c r="M76" s="484">
        <v>-5.5582272791457089E-3</v>
      </c>
      <c r="N76" s="484">
        <v>9.49976461509561E-2</v>
      </c>
      <c r="O76" s="484">
        <v>0.19555351958105791</v>
      </c>
      <c r="P76" s="484">
        <v>0</v>
      </c>
      <c r="Q76" s="385">
        <v>73</v>
      </c>
      <c r="R76" s="484">
        <v>-4.800238777254319E-2</v>
      </c>
      <c r="S76" s="484">
        <v>5.6798352036120069E-2</v>
      </c>
      <c r="T76" s="484">
        <v>0.16159121849407138</v>
      </c>
      <c r="U76" s="484">
        <v>0</v>
      </c>
      <c r="V76" s="385">
        <v>73</v>
      </c>
      <c r="W76" s="484">
        <v>-1.862261210820948E-2</v>
      </c>
      <c r="X76" s="484">
        <v>8.3239649102611502E-2</v>
      </c>
      <c r="Y76" s="484">
        <v>0.18510191031343248</v>
      </c>
      <c r="Z76" s="484">
        <v>0</v>
      </c>
      <c r="AA76" s="385">
        <v>73</v>
      </c>
      <c r="AB76" s="484">
        <v>5.2755630029278442E-3</v>
      </c>
      <c r="AC76" s="484">
        <v>0.10474785325403109</v>
      </c>
      <c r="AD76" s="484">
        <v>0.20422014350513445</v>
      </c>
      <c r="AE76" s="484">
        <v>0</v>
      </c>
    </row>
    <row r="77" spans="1:31">
      <c r="A77" s="385">
        <v>74</v>
      </c>
      <c r="B77" s="385"/>
      <c r="C77" s="484">
        <v>-4.5594158618594595E-2</v>
      </c>
      <c r="D77" s="484">
        <v>5.8964994984297248E-2</v>
      </c>
      <c r="E77" s="484">
        <v>0.16352458568546846</v>
      </c>
      <c r="F77" s="484">
        <v>0</v>
      </c>
      <c r="G77" s="385">
        <v>74</v>
      </c>
      <c r="H77" s="484">
        <v>-3.6365584944484932E-3</v>
      </c>
      <c r="I77" s="484">
        <v>9.6726968748660352E-2</v>
      </c>
      <c r="J77" s="484">
        <v>0.19709092467955588</v>
      </c>
      <c r="K77" s="484">
        <v>0</v>
      </c>
      <c r="L77" s="385">
        <v>74</v>
      </c>
      <c r="M77" s="484">
        <v>-6.8729485439713231E-3</v>
      </c>
      <c r="N77" s="484">
        <v>9.3814521474773788E-2</v>
      </c>
      <c r="O77" s="484">
        <v>0.19450174125873604</v>
      </c>
      <c r="P77" s="484">
        <v>0</v>
      </c>
      <c r="Q77" s="385">
        <v>74</v>
      </c>
      <c r="R77" s="484">
        <v>-4.6197679752831219E-2</v>
      </c>
      <c r="S77" s="484">
        <v>5.8422088222451901E-2</v>
      </c>
      <c r="T77" s="484">
        <v>0.16304185619773504</v>
      </c>
      <c r="U77" s="484">
        <v>0</v>
      </c>
      <c r="V77" s="385">
        <v>74</v>
      </c>
      <c r="W77" s="484">
        <v>-2.7012540445719286E-2</v>
      </c>
      <c r="X77" s="484">
        <v>7.5688495415606294E-2</v>
      </c>
      <c r="Y77" s="484">
        <v>0.17839025855441965</v>
      </c>
      <c r="Z77" s="484">
        <v>0</v>
      </c>
      <c r="AA77" s="385">
        <v>74</v>
      </c>
      <c r="AB77" s="484">
        <v>-1.9336098363373848E-2</v>
      </c>
      <c r="AC77" s="484">
        <v>8.2597588953723128E-2</v>
      </c>
      <c r="AD77" s="484">
        <v>0.18453127627082011</v>
      </c>
      <c r="AE77" s="484">
        <v>0</v>
      </c>
    </row>
    <row r="78" spans="1:31">
      <c r="A78" s="385">
        <v>75</v>
      </c>
      <c r="B78" s="385"/>
      <c r="C78" s="484">
        <v>-4.8216723507519585E-2</v>
      </c>
      <c r="D78" s="484">
        <v>5.660490412773251E-2</v>
      </c>
      <c r="E78" s="484">
        <v>0.1614265317629846</v>
      </c>
      <c r="F78" s="484">
        <v>0</v>
      </c>
      <c r="G78" s="385">
        <v>75</v>
      </c>
      <c r="H78" s="484">
        <v>-2.4894385471421875E-3</v>
      </c>
      <c r="I78" s="484">
        <v>9.7759461656185973E-2</v>
      </c>
      <c r="J78" s="484">
        <v>0.19800836185951412</v>
      </c>
      <c r="K78" s="484">
        <v>0</v>
      </c>
      <c r="L78" s="385">
        <v>75</v>
      </c>
      <c r="M78" s="484">
        <v>2.1187638243200003E-3</v>
      </c>
      <c r="N78" s="484">
        <v>0.10190707277001605</v>
      </c>
      <c r="O78" s="484">
        <v>0.20169515005555205</v>
      </c>
      <c r="P78" s="484">
        <v>0</v>
      </c>
      <c r="Q78" s="385">
        <v>75</v>
      </c>
      <c r="R78" s="484">
        <v>-4.9111134087080274E-2</v>
      </c>
      <c r="S78" s="484">
        <v>5.5799844168867969E-2</v>
      </c>
      <c r="T78" s="484">
        <v>0.16071082242481621</v>
      </c>
      <c r="U78" s="484">
        <v>0</v>
      </c>
      <c r="V78" s="385">
        <v>75</v>
      </c>
      <c r="W78" s="484">
        <v>7.3616831557041002E-4</v>
      </c>
      <c r="X78" s="484">
        <v>0.10066292301813086</v>
      </c>
      <c r="Y78" s="484">
        <v>0.20058914695766628</v>
      </c>
      <c r="Z78" s="484">
        <v>0</v>
      </c>
      <c r="AA78" s="385">
        <v>75</v>
      </c>
      <c r="AB78" s="484">
        <v>-1.7135061821852361E-3</v>
      </c>
      <c r="AC78" s="484">
        <v>9.845839641685597E-2</v>
      </c>
      <c r="AD78" s="484">
        <v>0.1986295104718647</v>
      </c>
      <c r="AE78" s="484">
        <v>0</v>
      </c>
    </row>
    <row r="79" spans="1:31">
      <c r="A79" s="385">
        <v>76</v>
      </c>
      <c r="B79" s="385"/>
      <c r="C79" s="484">
        <v>-3.2859422097004938E-2</v>
      </c>
      <c r="D79" s="484">
        <v>7.0426520112695554E-2</v>
      </c>
      <c r="E79" s="484">
        <v>0.17371246232239604</v>
      </c>
      <c r="F79" s="484">
        <v>0</v>
      </c>
      <c r="G79" s="385">
        <v>76</v>
      </c>
      <c r="H79" s="484">
        <v>5.0472440033985351E-4</v>
      </c>
      <c r="I79" s="484">
        <v>0.10045386634743633</v>
      </c>
      <c r="J79" s="484">
        <v>0.20040343675327674</v>
      </c>
      <c r="K79" s="484">
        <v>0</v>
      </c>
      <c r="L79" s="385">
        <v>76</v>
      </c>
      <c r="M79" s="484">
        <v>5.3602594916326157E-3</v>
      </c>
      <c r="N79" s="484">
        <v>0.10482423354246929</v>
      </c>
      <c r="O79" s="484">
        <v>0.20428820759330613</v>
      </c>
      <c r="P79" s="484">
        <v>0</v>
      </c>
      <c r="Q79" s="385">
        <v>76</v>
      </c>
      <c r="R79" s="484">
        <v>-4.9749261906334975E-2</v>
      </c>
      <c r="S79" s="484">
        <v>5.5225858604701777E-2</v>
      </c>
      <c r="T79" s="484">
        <v>0.16020097911573852</v>
      </c>
      <c r="U79" s="484">
        <v>0</v>
      </c>
      <c r="V79" s="385">
        <v>76</v>
      </c>
      <c r="W79" s="484">
        <v>-2.6370006678920463E-2</v>
      </c>
      <c r="X79" s="484">
        <v>7.626664900340574E-2</v>
      </c>
      <c r="Y79" s="484">
        <v>0.17890399465686355</v>
      </c>
      <c r="Z79" s="484">
        <v>0</v>
      </c>
      <c r="AA79" s="385">
        <v>76</v>
      </c>
      <c r="AB79" s="484">
        <v>1.1433454868955261E-2</v>
      </c>
      <c r="AC79" s="484">
        <v>0.11028989923401041</v>
      </c>
      <c r="AD79" s="484">
        <v>0.20914704409256324</v>
      </c>
      <c r="AE79" s="484">
        <v>0</v>
      </c>
    </row>
    <row r="80" spans="1:31">
      <c r="A80" s="385">
        <v>77</v>
      </c>
      <c r="B80" s="385"/>
      <c r="C80" s="484">
        <v>-5.8262683019417956E-2</v>
      </c>
      <c r="D80" s="484">
        <v>4.7563825544313085E-2</v>
      </c>
      <c r="E80" s="484">
        <v>0.15338993367172871</v>
      </c>
      <c r="F80" s="484">
        <v>0</v>
      </c>
      <c r="G80" s="385">
        <v>77</v>
      </c>
      <c r="H80" s="484">
        <v>-4.8422264444011806E-3</v>
      </c>
      <c r="I80" s="484">
        <v>9.5641785044167468E-2</v>
      </c>
      <c r="J80" s="484">
        <v>0.19612621884447906</v>
      </c>
      <c r="K80" s="484">
        <v>0</v>
      </c>
      <c r="L80" s="385">
        <v>77</v>
      </c>
      <c r="M80" s="484">
        <v>1.1868026849397478E-2</v>
      </c>
      <c r="N80" s="484">
        <v>0.11068126535715092</v>
      </c>
      <c r="O80" s="484">
        <v>0.20949450386490448</v>
      </c>
      <c r="P80" s="484">
        <v>0</v>
      </c>
      <c r="Q80" s="385">
        <v>77</v>
      </c>
      <c r="R80" s="484">
        <v>-3.1363130069791155E-2</v>
      </c>
      <c r="S80" s="484">
        <v>7.1773118441156719E-2</v>
      </c>
      <c r="T80" s="484">
        <v>0.1749093669521046</v>
      </c>
      <c r="U80" s="484">
        <v>0</v>
      </c>
      <c r="V80" s="385">
        <v>77</v>
      </c>
      <c r="W80" s="484">
        <v>-1.4603246792690216E-2</v>
      </c>
      <c r="X80" s="484">
        <v>8.6856818300991637E-2</v>
      </c>
      <c r="Y80" s="484">
        <v>0.18831740256584778</v>
      </c>
      <c r="Z80" s="484">
        <v>0</v>
      </c>
      <c r="AA80" s="385">
        <v>77</v>
      </c>
      <c r="AB80" s="484">
        <v>-6.2814708637279712E-2</v>
      </c>
      <c r="AC80" s="484">
        <v>4.3466691266214413E-2</v>
      </c>
      <c r="AD80" s="484">
        <v>0.14974809116970852</v>
      </c>
      <c r="AE80" s="484">
        <v>0</v>
      </c>
    </row>
    <row r="81" spans="1:31">
      <c r="A81" s="385">
        <v>78</v>
      </c>
      <c r="B81" s="385"/>
      <c r="C81" s="484">
        <v>-3.4669497066934542E-2</v>
      </c>
      <c r="D81" s="484">
        <v>6.8797301011173137E-2</v>
      </c>
      <c r="E81" s="484">
        <v>0.17226447816074525</v>
      </c>
      <c r="F81" s="484">
        <v>0</v>
      </c>
      <c r="G81" s="385">
        <v>78</v>
      </c>
      <c r="H81" s="484">
        <v>7.7472640167020081E-3</v>
      </c>
      <c r="I81" s="484">
        <v>0.10697249771153443</v>
      </c>
      <c r="J81" s="484">
        <v>0.20619773140636685</v>
      </c>
      <c r="K81" s="484">
        <v>0</v>
      </c>
      <c r="L81" s="385">
        <v>78</v>
      </c>
      <c r="M81" s="484">
        <v>-2.204923160745869E-2</v>
      </c>
      <c r="N81" s="484">
        <v>8.0155595119993095E-2</v>
      </c>
      <c r="O81" s="484">
        <v>0.18236042184744489</v>
      </c>
      <c r="P81" s="484">
        <v>0</v>
      </c>
      <c r="Q81" s="385">
        <v>78</v>
      </c>
      <c r="R81" s="484">
        <v>-3.8898494550106716E-2</v>
      </c>
      <c r="S81" s="484">
        <v>6.4991481572963972E-2</v>
      </c>
      <c r="T81" s="484">
        <v>0.16888082435573459</v>
      </c>
      <c r="U81" s="484">
        <v>0</v>
      </c>
      <c r="V81" s="385">
        <v>78</v>
      </c>
      <c r="W81" s="484">
        <v>1.3772441673254962E-2</v>
      </c>
      <c r="X81" s="484">
        <v>0.11239513348974618</v>
      </c>
      <c r="Y81" s="484">
        <v>0.21101782530623742</v>
      </c>
      <c r="Z81" s="484">
        <v>0</v>
      </c>
      <c r="AA81" s="385">
        <v>78</v>
      </c>
      <c r="AB81" s="484">
        <v>-4.5589079321167833E-2</v>
      </c>
      <c r="AC81" s="484">
        <v>5.8969768575552146E-2</v>
      </c>
      <c r="AD81" s="484">
        <v>0.16352861647227196</v>
      </c>
      <c r="AE81" s="484">
        <v>0</v>
      </c>
    </row>
    <row r="82" spans="1:31">
      <c r="A82" s="385">
        <v>79</v>
      </c>
      <c r="B82" s="385"/>
      <c r="C82" s="484">
        <v>-4.4243115110348542E-2</v>
      </c>
      <c r="D82" s="484">
        <v>6.0180892520093156E-2</v>
      </c>
      <c r="E82" s="484">
        <v>0.16460528000127631</v>
      </c>
      <c r="F82" s="484">
        <v>0</v>
      </c>
      <c r="G82" s="385">
        <v>79</v>
      </c>
      <c r="H82" s="484">
        <v>3.0815381502041529E-3</v>
      </c>
      <c r="I82" s="484">
        <v>0.10277362241436093</v>
      </c>
      <c r="J82" s="484">
        <v>0.20246530987988906</v>
      </c>
      <c r="K82" s="484">
        <v>0</v>
      </c>
      <c r="L82" s="385">
        <v>79</v>
      </c>
      <c r="M82" s="484">
        <v>6.3445113783148878E-3</v>
      </c>
      <c r="N82" s="484">
        <v>0.10571010716040181</v>
      </c>
      <c r="O82" s="484">
        <v>0.20507570294248886</v>
      </c>
      <c r="P82" s="484">
        <v>0</v>
      </c>
      <c r="Q82" s="385">
        <v>79</v>
      </c>
      <c r="R82" s="484">
        <v>-4.2656398217590305E-2</v>
      </c>
      <c r="S82" s="484">
        <v>6.1608878390673645E-2</v>
      </c>
      <c r="T82" s="484">
        <v>0.16587354964311246</v>
      </c>
      <c r="U82" s="484">
        <v>0</v>
      </c>
      <c r="V82" s="385">
        <v>79</v>
      </c>
      <c r="W82" s="484">
        <v>-2.9155248522217954E-3</v>
      </c>
      <c r="X82" s="484">
        <v>9.7376143129825482E-2</v>
      </c>
      <c r="Y82" s="484">
        <v>0.19766742612245591</v>
      </c>
      <c r="Z82" s="484">
        <v>0</v>
      </c>
      <c r="AA82" s="385">
        <v>79</v>
      </c>
      <c r="AB82" s="484">
        <v>-2.9209096681639703E-2</v>
      </c>
      <c r="AC82" s="484">
        <v>7.371188425255816E-2</v>
      </c>
      <c r="AD82" s="484">
        <v>0.17663286518675611</v>
      </c>
      <c r="AE82" s="484">
        <v>0</v>
      </c>
    </row>
    <row r="83" spans="1:31">
      <c r="A83" s="385">
        <v>80</v>
      </c>
      <c r="B83" s="385">
        <v>80</v>
      </c>
      <c r="C83" s="484">
        <v>-3.2975697002032629E-2</v>
      </c>
      <c r="D83" s="484">
        <v>7.0321944700653283E-2</v>
      </c>
      <c r="E83" s="484">
        <v>0.17361922639092595</v>
      </c>
      <c r="F83" s="484">
        <v>0</v>
      </c>
      <c r="G83" s="385">
        <v>80</v>
      </c>
      <c r="H83" s="484">
        <v>6.5336573054272434E-3</v>
      </c>
      <c r="I83" s="484">
        <v>0.10588006303209997</v>
      </c>
      <c r="J83" s="484">
        <v>0.20522684966341362</v>
      </c>
      <c r="K83" s="484">
        <v>0</v>
      </c>
      <c r="L83" s="385">
        <v>80</v>
      </c>
      <c r="M83" s="484">
        <v>1.0393501206880311E-2</v>
      </c>
      <c r="N83" s="484">
        <v>0.10935410630399056</v>
      </c>
      <c r="O83" s="484">
        <v>0.20831471140110069</v>
      </c>
      <c r="P83" s="484">
        <v>0</v>
      </c>
      <c r="Q83" s="385">
        <v>80</v>
      </c>
      <c r="R83" s="484">
        <v>-3.0283952410931927E-2</v>
      </c>
      <c r="S83" s="484">
        <v>7.2744383041895427E-2</v>
      </c>
      <c r="T83" s="484">
        <v>0.17577271849472278</v>
      </c>
      <c r="U83" s="484">
        <v>0</v>
      </c>
      <c r="V83" s="385">
        <v>80</v>
      </c>
      <c r="W83" s="484">
        <v>2.4472102592739856E-2</v>
      </c>
      <c r="X83" s="484">
        <v>0.12202489233346585</v>
      </c>
      <c r="Y83" s="484">
        <v>0.21957768207419184</v>
      </c>
      <c r="Z83" s="484">
        <v>0</v>
      </c>
      <c r="AA83" s="385">
        <v>80</v>
      </c>
      <c r="AB83" s="484">
        <v>-2.167072006166108E-2</v>
      </c>
      <c r="AC83" s="484">
        <v>8.0496716658875866E-2</v>
      </c>
      <c r="AD83" s="484">
        <v>0.1826635455221281</v>
      </c>
      <c r="AE83" s="484">
        <v>0</v>
      </c>
    </row>
    <row r="84" spans="1:31">
      <c r="A84" s="385">
        <v>81</v>
      </c>
      <c r="B84" s="385"/>
      <c r="C84" s="484">
        <v>-3.4043271877947874E-2</v>
      </c>
      <c r="D84" s="484">
        <v>6.9361123964854124E-2</v>
      </c>
      <c r="E84" s="484">
        <v>0.17276551980765614</v>
      </c>
      <c r="F84" s="484">
        <v>0</v>
      </c>
      <c r="G84" s="385">
        <v>81</v>
      </c>
      <c r="H84" s="484">
        <v>1.3409425680426947E-2</v>
      </c>
      <c r="I84" s="484">
        <v>0.11206855713217714</v>
      </c>
      <c r="J84" s="484">
        <v>0.21072731848496287</v>
      </c>
      <c r="K84" s="484">
        <v>0</v>
      </c>
      <c r="L84" s="385">
        <v>81</v>
      </c>
      <c r="M84" s="484">
        <v>1.0507133732612466E-2</v>
      </c>
      <c r="N84" s="484">
        <v>0.10945639779781351</v>
      </c>
      <c r="O84" s="484">
        <v>0.2084058874783917</v>
      </c>
      <c r="P84" s="484">
        <v>0</v>
      </c>
      <c r="Q84" s="385">
        <v>81</v>
      </c>
      <c r="R84" s="484">
        <v>-3.9773305093463739E-2</v>
      </c>
      <c r="S84" s="484">
        <v>6.4203966631807705E-2</v>
      </c>
      <c r="T84" s="484">
        <v>0.16818123835707915</v>
      </c>
      <c r="U84" s="484">
        <v>0</v>
      </c>
      <c r="V84" s="385">
        <v>81</v>
      </c>
      <c r="W84" s="484">
        <v>-3.9271602352818236E-2</v>
      </c>
      <c r="X84" s="484">
        <v>6.4655652216568521E-2</v>
      </c>
      <c r="Y84" s="484">
        <v>0.16858290678595528</v>
      </c>
      <c r="Z84" s="484">
        <v>0</v>
      </c>
      <c r="AA84" s="385">
        <v>81</v>
      </c>
      <c r="AB84" s="484">
        <v>-6.4632611311369131E-2</v>
      </c>
      <c r="AC84" s="484">
        <v>4.1830523695050685E-2</v>
      </c>
      <c r="AD84" s="484">
        <v>0.14829365870147049</v>
      </c>
      <c r="AE84" s="484">
        <v>0</v>
      </c>
    </row>
    <row r="85" spans="1:31">
      <c r="A85" s="385">
        <v>82</v>
      </c>
      <c r="B85" s="385"/>
      <c r="C85" s="484">
        <v>-2.98174125608591E-2</v>
      </c>
      <c r="D85" s="484">
        <v>7.3164362477686679E-2</v>
      </c>
      <c r="E85" s="484">
        <v>0.17614613751623248</v>
      </c>
      <c r="F85" s="484">
        <v>0</v>
      </c>
      <c r="G85" s="385">
        <v>82</v>
      </c>
      <c r="H85" s="484">
        <v>9.4943355654226406E-3</v>
      </c>
      <c r="I85" s="484">
        <v>0.10854482856878472</v>
      </c>
      <c r="J85" s="484">
        <v>0.20759568877262505</v>
      </c>
      <c r="K85" s="484">
        <v>0</v>
      </c>
      <c r="L85" s="385">
        <v>82</v>
      </c>
      <c r="M85" s="484">
        <v>2.0168157885205078E-2</v>
      </c>
      <c r="N85" s="484">
        <v>0.11815140051729511</v>
      </c>
      <c r="O85" s="484">
        <v>0.21613464314938505</v>
      </c>
      <c r="P85" s="484">
        <v>0</v>
      </c>
      <c r="Q85" s="385">
        <v>82</v>
      </c>
      <c r="R85" s="484">
        <v>-1.6373126486442655E-2</v>
      </c>
      <c r="S85" s="484">
        <v>8.5264076587990553E-2</v>
      </c>
      <c r="T85" s="484">
        <v>0.18690182753347903</v>
      </c>
      <c r="U85" s="484">
        <v>0</v>
      </c>
      <c r="V85" s="385">
        <v>82</v>
      </c>
      <c r="W85" s="484">
        <v>-4.6636398523630758E-3</v>
      </c>
      <c r="X85" s="484">
        <v>9.5803061751588481E-2</v>
      </c>
      <c r="Y85" s="484">
        <v>0.19626938822363421</v>
      </c>
      <c r="Z85" s="484">
        <v>0</v>
      </c>
      <c r="AA85" s="385">
        <v>82</v>
      </c>
      <c r="AB85" s="484">
        <v>-9.3691073781007467E-2</v>
      </c>
      <c r="AC85" s="484">
        <v>1.5677603085904296E-2</v>
      </c>
      <c r="AD85" s="484">
        <v>0.12504681809180218</v>
      </c>
      <c r="AE85" s="484">
        <v>0</v>
      </c>
    </row>
    <row r="86" spans="1:31">
      <c r="A86" s="385">
        <v>83</v>
      </c>
      <c r="B86" s="385"/>
      <c r="C86" s="484">
        <v>-1.4017041923834928E-2</v>
      </c>
      <c r="D86" s="484">
        <v>8.7384536858850753E-2</v>
      </c>
      <c r="E86" s="484">
        <v>0.18878642916578095</v>
      </c>
      <c r="F86" s="484">
        <v>0</v>
      </c>
      <c r="G86" s="385">
        <v>83</v>
      </c>
      <c r="H86" s="484">
        <v>9.1748414919736697E-3</v>
      </c>
      <c r="I86" s="484">
        <v>0.10825708570689334</v>
      </c>
      <c r="J86" s="484">
        <v>0.20733966946666671</v>
      </c>
      <c r="K86" s="484">
        <v>0</v>
      </c>
      <c r="L86" s="385">
        <v>83</v>
      </c>
      <c r="M86" s="484">
        <v>1.262126357514577E-2</v>
      </c>
      <c r="N86" s="484">
        <v>0.11135927243786628</v>
      </c>
      <c r="O86" s="484">
        <v>0.21009708812882236</v>
      </c>
      <c r="P86" s="484">
        <v>0</v>
      </c>
      <c r="Q86" s="385">
        <v>83</v>
      </c>
      <c r="R86" s="484">
        <v>-1.0683434571594274E-2</v>
      </c>
      <c r="S86" s="484">
        <v>9.0385069538716611E-2</v>
      </c>
      <c r="T86" s="484">
        <v>0.19145303813852266</v>
      </c>
      <c r="U86" s="484">
        <v>0</v>
      </c>
      <c r="V86" s="385">
        <v>83</v>
      </c>
      <c r="W86" s="484">
        <v>1.9051104713620412E-3</v>
      </c>
      <c r="X86" s="484">
        <v>0.1017145326368299</v>
      </c>
      <c r="Y86" s="484">
        <v>0.20152395480229765</v>
      </c>
      <c r="Z86" s="484">
        <v>0</v>
      </c>
      <c r="AA86" s="385">
        <v>83</v>
      </c>
      <c r="AB86" s="484">
        <v>-2.4870552384359628E-2</v>
      </c>
      <c r="AC86" s="484">
        <v>7.7616396378554608E-2</v>
      </c>
      <c r="AD86" s="484">
        <v>0.18010387751907778</v>
      </c>
      <c r="AE86" s="484">
        <v>0</v>
      </c>
    </row>
    <row r="87" spans="1:31">
      <c r="A87" s="385">
        <v>84</v>
      </c>
      <c r="B87" s="385"/>
      <c r="C87" s="484">
        <v>-2.3761033574726274E-2</v>
      </c>
      <c r="D87" s="484">
        <v>7.8614824225566371E-2</v>
      </c>
      <c r="E87" s="484">
        <v>0.18099098897233398</v>
      </c>
      <c r="F87" s="484">
        <v>0</v>
      </c>
      <c r="G87" s="385">
        <v>84</v>
      </c>
      <c r="H87" s="484">
        <v>1.6173645921870712E-2</v>
      </c>
      <c r="I87" s="484">
        <v>0.11455638171852307</v>
      </c>
      <c r="J87" s="484">
        <v>0.21293911751517544</v>
      </c>
      <c r="K87" s="484">
        <v>0</v>
      </c>
      <c r="L87" s="385">
        <v>84</v>
      </c>
      <c r="M87" s="484">
        <v>1.3025368532559157E-2</v>
      </c>
      <c r="N87" s="484">
        <v>0.11172273692867743</v>
      </c>
      <c r="O87" s="484">
        <v>0.21042029482604732</v>
      </c>
      <c r="P87" s="484">
        <v>0</v>
      </c>
      <c r="Q87" s="385">
        <v>84</v>
      </c>
      <c r="R87" s="484">
        <v>-1.9202618390529915E-2</v>
      </c>
      <c r="S87" s="484">
        <v>8.27174328992685E-2</v>
      </c>
      <c r="T87" s="484">
        <v>0.18463748418906692</v>
      </c>
      <c r="U87" s="484">
        <v>0</v>
      </c>
      <c r="V87" s="385">
        <v>84</v>
      </c>
      <c r="W87" s="484">
        <v>4.5992237988288385E-3</v>
      </c>
      <c r="X87" s="484">
        <v>0.10413904582537183</v>
      </c>
      <c r="Y87" s="484">
        <v>0.20367923298559215</v>
      </c>
      <c r="Z87" s="484">
        <v>0</v>
      </c>
      <c r="AA87" s="385">
        <v>84</v>
      </c>
      <c r="AB87" s="484">
        <v>-7.1725680319311147E-2</v>
      </c>
      <c r="AC87" s="484">
        <v>3.5447134972211081E-2</v>
      </c>
      <c r="AD87" s="484">
        <v>0.14261933211475566</v>
      </c>
      <c r="AE87" s="484">
        <v>0</v>
      </c>
    </row>
    <row r="88" spans="1:31">
      <c r="A88" s="385">
        <v>85</v>
      </c>
      <c r="B88" s="385"/>
      <c r="C88" s="484">
        <v>-1.6479113114627519E-2</v>
      </c>
      <c r="D88" s="484">
        <v>8.5168709446764607E-2</v>
      </c>
      <c r="E88" s="484">
        <v>0.18681653200815673</v>
      </c>
      <c r="F88" s="484">
        <v>0</v>
      </c>
      <c r="G88" s="385">
        <v>85</v>
      </c>
      <c r="H88" s="484">
        <v>1.9113765446161338E-2</v>
      </c>
      <c r="I88" s="484">
        <v>0.11720229070598678</v>
      </c>
      <c r="J88" s="484">
        <v>0.21529114328434029</v>
      </c>
      <c r="K88" s="484">
        <v>0</v>
      </c>
      <c r="L88" s="385">
        <v>85</v>
      </c>
      <c r="M88" s="484">
        <v>2.8153395014933653E-2</v>
      </c>
      <c r="N88" s="484">
        <v>0.12533801857908755</v>
      </c>
      <c r="O88" s="484">
        <v>0.22252264214324147</v>
      </c>
      <c r="P88" s="484">
        <v>0</v>
      </c>
      <c r="Q88" s="385">
        <v>85</v>
      </c>
      <c r="R88" s="484">
        <v>-2.1451363475207753E-2</v>
      </c>
      <c r="S88" s="484">
        <v>8.0693873881699824E-2</v>
      </c>
      <c r="T88" s="484">
        <v>0.18283911123860741</v>
      </c>
      <c r="U88" s="484">
        <v>0</v>
      </c>
      <c r="V88" s="385">
        <v>85</v>
      </c>
      <c r="W88" s="484">
        <v>9.007134502966049E-3</v>
      </c>
      <c r="X88" s="484">
        <v>0.1081064930492683</v>
      </c>
      <c r="Y88" s="484">
        <v>0.20720585159557067</v>
      </c>
      <c r="Z88" s="484">
        <v>0</v>
      </c>
      <c r="AA88" s="385">
        <v>85</v>
      </c>
      <c r="AB88" s="484">
        <v>-8.9789883760996295E-2</v>
      </c>
      <c r="AC88" s="484">
        <v>1.9189163215125402E-2</v>
      </c>
      <c r="AD88" s="484">
        <v>0.12816821019124694</v>
      </c>
      <c r="AE88" s="484">
        <v>0</v>
      </c>
    </row>
    <row r="89" spans="1:31">
      <c r="A89" s="385">
        <v>86</v>
      </c>
      <c r="B89" s="385"/>
      <c r="C89" s="484">
        <v>-9.1227537373238157E-3</v>
      </c>
      <c r="D89" s="484">
        <v>9.178960824208944E-2</v>
      </c>
      <c r="E89" s="484">
        <v>0.19270168153589978</v>
      </c>
      <c r="F89" s="484">
        <v>0</v>
      </c>
      <c r="G89" s="385">
        <v>86</v>
      </c>
      <c r="H89" s="484">
        <v>2.0581052560123936E-2</v>
      </c>
      <c r="I89" s="484">
        <v>0.11852307784691833</v>
      </c>
      <c r="J89" s="484">
        <v>0.21646477677669576</v>
      </c>
      <c r="K89" s="484">
        <v>0</v>
      </c>
      <c r="L89" s="385">
        <v>86</v>
      </c>
      <c r="M89" s="484">
        <v>9.9250444624830458E-3</v>
      </c>
      <c r="N89" s="484">
        <v>0.10893236840163308</v>
      </c>
      <c r="O89" s="484">
        <v>0.20794007370656459</v>
      </c>
      <c r="P89" s="484">
        <v>0</v>
      </c>
      <c r="Q89" s="385">
        <v>86</v>
      </c>
      <c r="R89" s="484">
        <v>5.594527319883723E-3</v>
      </c>
      <c r="S89" s="484">
        <v>0.1050347761865804</v>
      </c>
      <c r="T89" s="484">
        <v>0.20447452771775215</v>
      </c>
      <c r="U89" s="484">
        <v>0</v>
      </c>
      <c r="V89" s="385">
        <v>86</v>
      </c>
      <c r="W89" s="484">
        <v>-6.3796106135522168E-2</v>
      </c>
      <c r="X89" s="484">
        <v>4.2583504478030124E-2</v>
      </c>
      <c r="Y89" s="484">
        <v>0.14896311509158242</v>
      </c>
      <c r="Z89" s="484">
        <v>0</v>
      </c>
      <c r="AA89" s="385">
        <v>86</v>
      </c>
      <c r="AB89" s="484">
        <v>-2.077246593040117E-2</v>
      </c>
      <c r="AC89" s="484">
        <v>8.1304623557314895E-2</v>
      </c>
      <c r="AD89" s="484">
        <v>0.18338223672944426</v>
      </c>
      <c r="AE89" s="484">
        <v>0</v>
      </c>
    </row>
    <row r="90" spans="1:31">
      <c r="A90" s="385">
        <v>87</v>
      </c>
      <c r="B90" s="385"/>
      <c r="C90" s="484">
        <v>-2.1015326101852846E-2</v>
      </c>
      <c r="D90" s="484">
        <v>8.1086039717823813E-2</v>
      </c>
      <c r="E90" s="484">
        <v>0.18318768352168152</v>
      </c>
      <c r="F90" s="484">
        <v>0</v>
      </c>
      <c r="G90" s="385">
        <v>87</v>
      </c>
      <c r="H90" s="484">
        <v>2.4147181074103234E-2</v>
      </c>
      <c r="I90" s="484">
        <v>0.12173231037787095</v>
      </c>
      <c r="J90" s="484">
        <v>0.2193177448592826</v>
      </c>
      <c r="K90" s="484">
        <v>0</v>
      </c>
      <c r="L90" s="385">
        <v>87</v>
      </c>
      <c r="M90" s="484">
        <v>1.7363832207239183E-2</v>
      </c>
      <c r="N90" s="484">
        <v>0.11562748387081019</v>
      </c>
      <c r="O90" s="484">
        <v>0.21389113553438122</v>
      </c>
      <c r="P90" s="484">
        <v>0</v>
      </c>
      <c r="Q90" s="385">
        <v>87</v>
      </c>
      <c r="R90" s="484">
        <v>1.0265315967197298E-2</v>
      </c>
      <c r="S90" s="484">
        <v>0.10923864318237972</v>
      </c>
      <c r="T90" s="484">
        <v>0.20821244102455497</v>
      </c>
      <c r="U90" s="484">
        <v>0</v>
      </c>
      <c r="V90" s="385">
        <v>87</v>
      </c>
      <c r="W90" s="484">
        <v>-1.0078533999752698E-2</v>
      </c>
      <c r="X90" s="484">
        <v>9.0929343589091091E-2</v>
      </c>
      <c r="Y90" s="484">
        <v>0.1919369792892488</v>
      </c>
      <c r="Z90" s="484">
        <v>0</v>
      </c>
      <c r="AA90" s="385">
        <v>87</v>
      </c>
      <c r="AB90" s="484">
        <v>1.6338202538026165E-2</v>
      </c>
      <c r="AC90" s="484">
        <v>0.11470459514873271</v>
      </c>
      <c r="AD90" s="484">
        <v>0.21307056203042099</v>
      </c>
      <c r="AE90" s="484">
        <v>0</v>
      </c>
    </row>
    <row r="91" spans="1:31">
      <c r="A91" s="385">
        <v>88</v>
      </c>
      <c r="B91" s="385"/>
      <c r="C91" s="484">
        <v>-7.4135088439063121E-3</v>
      </c>
      <c r="D91" s="484">
        <v>9.3327736641389325E-2</v>
      </c>
      <c r="E91" s="484">
        <v>0.19406924562442246</v>
      </c>
      <c r="F91" s="484">
        <v>0</v>
      </c>
      <c r="G91" s="385">
        <v>88</v>
      </c>
      <c r="H91" s="484">
        <v>2.5839509490133444E-2</v>
      </c>
      <c r="I91" s="484">
        <v>0.12325543818241505</v>
      </c>
      <c r="J91" s="484">
        <v>0.22067136687469666</v>
      </c>
      <c r="K91" s="484">
        <v>0</v>
      </c>
      <c r="L91" s="385">
        <v>88</v>
      </c>
      <c r="M91" s="484">
        <v>3.4187845517294667E-2</v>
      </c>
      <c r="N91" s="484">
        <v>0.13076904563606762</v>
      </c>
      <c r="O91" s="484">
        <v>0.22735024575484056</v>
      </c>
      <c r="P91" s="484">
        <v>0</v>
      </c>
      <c r="Q91" s="385">
        <v>88</v>
      </c>
      <c r="R91" s="484">
        <v>1.0514092928405959E-2</v>
      </c>
      <c r="S91" s="484">
        <v>0.1094625503207776</v>
      </c>
      <c r="T91" s="484">
        <v>0.20841100771314924</v>
      </c>
      <c r="U91" s="484">
        <v>0</v>
      </c>
      <c r="V91" s="385">
        <v>88</v>
      </c>
      <c r="W91" s="484">
        <v>-1.1933595639404318E-2</v>
      </c>
      <c r="X91" s="484">
        <v>8.9259584115054968E-2</v>
      </c>
      <c r="Y91" s="484">
        <v>0.19045312348847646</v>
      </c>
      <c r="Z91" s="484">
        <v>0</v>
      </c>
      <c r="AA91" s="385">
        <v>88</v>
      </c>
      <c r="AB91" s="484">
        <v>-7.5975681030790984E-2</v>
      </c>
      <c r="AC91" s="484">
        <v>3.1621931961111911E-2</v>
      </c>
      <c r="AD91" s="484">
        <v>0.13921954495301495</v>
      </c>
      <c r="AE91" s="484">
        <v>0</v>
      </c>
    </row>
    <row r="92" spans="1:31">
      <c r="A92" s="385">
        <v>89</v>
      </c>
      <c r="B92" s="385"/>
      <c r="C92" s="484">
        <v>-1.8785938710078689E-2</v>
      </c>
      <c r="D92" s="484">
        <v>8.3092655160929174E-2</v>
      </c>
      <c r="E92" s="484">
        <v>0.18497124903193704</v>
      </c>
      <c r="F92" s="484">
        <v>0</v>
      </c>
      <c r="G92" s="385">
        <v>89</v>
      </c>
      <c r="H92" s="484">
        <v>3.1473102793476697E-2</v>
      </c>
      <c r="I92" s="484">
        <v>0.12832576338962615</v>
      </c>
      <c r="J92" s="484">
        <v>0.22517842398577559</v>
      </c>
      <c r="K92" s="484">
        <v>0</v>
      </c>
      <c r="L92" s="385">
        <v>89</v>
      </c>
      <c r="M92" s="484">
        <v>4.5582907425034971E-2</v>
      </c>
      <c r="N92" s="484">
        <v>0.14102455196097413</v>
      </c>
      <c r="O92" s="484">
        <v>0.2364663583008067</v>
      </c>
      <c r="P92" s="484">
        <v>0</v>
      </c>
      <c r="Q92" s="385">
        <v>89</v>
      </c>
      <c r="R92" s="484">
        <v>1.3584838331149424E-3</v>
      </c>
      <c r="S92" s="484">
        <v>0.10122250295788214</v>
      </c>
      <c r="T92" s="484">
        <v>0.20108696372238702</v>
      </c>
      <c r="U92" s="484">
        <v>0</v>
      </c>
      <c r="V92" s="385">
        <v>89</v>
      </c>
      <c r="W92" s="484">
        <v>-1.7034621559211101E-2</v>
      </c>
      <c r="X92" s="484">
        <v>8.4668869559273857E-2</v>
      </c>
      <c r="Y92" s="484">
        <v>0.18637236067775881</v>
      </c>
      <c r="Z92" s="484">
        <v>0</v>
      </c>
      <c r="AA92" s="385">
        <v>89</v>
      </c>
      <c r="AB92" s="484">
        <v>-2.4416806622523067E-3</v>
      </c>
      <c r="AC92" s="484">
        <v>9.7802720211053615E-2</v>
      </c>
      <c r="AD92" s="484">
        <v>0.19804665547019812</v>
      </c>
      <c r="AE92" s="484">
        <v>0</v>
      </c>
    </row>
    <row r="93" spans="1:31">
      <c r="A93" s="385">
        <v>90</v>
      </c>
      <c r="B93" s="385">
        <v>90</v>
      </c>
      <c r="C93" s="484">
        <v>-2.5171860021333532E-3</v>
      </c>
      <c r="D93" s="484">
        <v>9.7734532598079987E-2</v>
      </c>
      <c r="E93" s="484">
        <v>0.19798625119829333</v>
      </c>
      <c r="F93" s="484">
        <v>0</v>
      </c>
      <c r="G93" s="385">
        <v>90</v>
      </c>
      <c r="H93" s="484">
        <v>3.029223122567368E-2</v>
      </c>
      <c r="I93" s="484">
        <v>0.1272629807950946</v>
      </c>
      <c r="J93" s="484">
        <v>0.22423373036451552</v>
      </c>
      <c r="K93" s="484">
        <v>0</v>
      </c>
      <c r="L93" s="385">
        <v>90</v>
      </c>
      <c r="M93" s="484">
        <v>3.4855641662281799E-2</v>
      </c>
      <c r="N93" s="484">
        <v>0.13136996509682949</v>
      </c>
      <c r="O93" s="484">
        <v>0.22788444910169733</v>
      </c>
      <c r="P93" s="484">
        <v>0</v>
      </c>
      <c r="Q93" s="385">
        <v>90</v>
      </c>
      <c r="R93" s="484">
        <v>1.193260515701435E-2</v>
      </c>
      <c r="S93" s="484">
        <v>0.11073925948445185</v>
      </c>
      <c r="T93" s="484">
        <v>0.20954591381188933</v>
      </c>
      <c r="U93" s="484">
        <v>0</v>
      </c>
      <c r="V93" s="385">
        <v>90</v>
      </c>
      <c r="W93" s="484">
        <v>-3.0734272626430862E-2</v>
      </c>
      <c r="X93" s="484">
        <v>7.233908436315567E-2</v>
      </c>
      <c r="Y93" s="484">
        <v>0.17541244135274234</v>
      </c>
      <c r="Z93" s="484">
        <v>0</v>
      </c>
      <c r="AA93" s="385">
        <v>90</v>
      </c>
      <c r="AB93" s="484">
        <v>-3.2881184484104653E-2</v>
      </c>
      <c r="AC93" s="484">
        <v>7.0406893887293792E-2</v>
      </c>
      <c r="AD93" s="484">
        <v>0.17369537302881213</v>
      </c>
      <c r="AE93" s="484">
        <v>0</v>
      </c>
    </row>
    <row r="94" spans="1:31">
      <c r="A94" s="385">
        <v>91</v>
      </c>
      <c r="B94" s="385"/>
      <c r="C94" s="484">
        <v>7.5347894195129262E-3</v>
      </c>
      <c r="D94" s="484">
        <v>0.10678115533585519</v>
      </c>
      <c r="E94" s="484">
        <v>0.20602774288320666</v>
      </c>
      <c r="F94" s="484">
        <v>0</v>
      </c>
      <c r="G94" s="385">
        <v>91</v>
      </c>
      <c r="H94" s="484">
        <v>3.9124884279744844E-2</v>
      </c>
      <c r="I94" s="484">
        <v>0.13521250042810939</v>
      </c>
      <c r="J94" s="484">
        <v>0.23130011657647392</v>
      </c>
      <c r="K94" s="484">
        <v>0</v>
      </c>
      <c r="L94" s="385">
        <v>91</v>
      </c>
      <c r="M94" s="484">
        <v>4.5857488479416252E-2</v>
      </c>
      <c r="N94" s="484">
        <v>0.14127182856203571</v>
      </c>
      <c r="O94" s="484">
        <v>0.23668602042705339</v>
      </c>
      <c r="P94" s="484">
        <v>0</v>
      </c>
      <c r="Q94" s="385">
        <v>91</v>
      </c>
      <c r="R94" s="484">
        <v>3.109397732316186E-2</v>
      </c>
      <c r="S94" s="484">
        <v>0.12798461939572217</v>
      </c>
      <c r="T94" s="484">
        <v>0.22487526146828249</v>
      </c>
      <c r="U94" s="484">
        <v>0</v>
      </c>
      <c r="V94" s="385">
        <v>91</v>
      </c>
      <c r="W94" s="484">
        <v>-4.5020793244130936E-3</v>
      </c>
      <c r="X94" s="484">
        <v>9.5948055589495651E-2</v>
      </c>
      <c r="Y94" s="484">
        <v>0.19639843389851308</v>
      </c>
      <c r="Z94" s="484">
        <v>0</v>
      </c>
      <c r="AA94" s="385">
        <v>91</v>
      </c>
      <c r="AB94" s="484">
        <v>-8.4599143486185829E-2</v>
      </c>
      <c r="AC94" s="484">
        <v>2.3860869018955091E-2</v>
      </c>
      <c r="AD94" s="484">
        <v>0.13232088152409599</v>
      </c>
      <c r="AE94" s="484">
        <v>0</v>
      </c>
    </row>
    <row r="95" spans="1:31">
      <c r="A95" s="385">
        <v>92</v>
      </c>
      <c r="B95" s="385"/>
      <c r="C95" s="484">
        <v>2.2111944723747647E-2</v>
      </c>
      <c r="D95" s="484">
        <v>0.11990079150230748</v>
      </c>
      <c r="E95" s="484">
        <v>0.21768943202619434</v>
      </c>
      <c r="F95" s="484">
        <v>0</v>
      </c>
      <c r="G95" s="385">
        <v>92</v>
      </c>
      <c r="H95" s="484">
        <v>4.091159362493655E-2</v>
      </c>
      <c r="I95" s="484">
        <v>0.13682038481498118</v>
      </c>
      <c r="J95" s="484">
        <v>0.23272942324233434</v>
      </c>
      <c r="K95" s="484">
        <v>0</v>
      </c>
      <c r="L95" s="385">
        <v>92</v>
      </c>
      <c r="M95" s="484">
        <v>4.9225987028805512E-2</v>
      </c>
      <c r="N95" s="484">
        <v>0.14430341919722575</v>
      </c>
      <c r="O95" s="484">
        <v>0.23938085136564605</v>
      </c>
      <c r="P95" s="484">
        <v>0</v>
      </c>
      <c r="Q95" s="385">
        <v>92</v>
      </c>
      <c r="R95" s="484">
        <v>3.1828573990227281E-2</v>
      </c>
      <c r="S95" s="484">
        <v>0.12864552168260693</v>
      </c>
      <c r="T95" s="484">
        <v>0.22546285919218181</v>
      </c>
      <c r="U95" s="484">
        <v>0</v>
      </c>
      <c r="V95" s="385">
        <v>92</v>
      </c>
      <c r="W95" s="484">
        <v>-1.8789572020426911E-2</v>
      </c>
      <c r="X95" s="484">
        <v>8.3089597982084151E-2</v>
      </c>
      <c r="Y95" s="484">
        <v>0.18496829509466545</v>
      </c>
      <c r="Z95" s="484">
        <v>0</v>
      </c>
      <c r="AA95" s="385">
        <v>92</v>
      </c>
      <c r="AB95" s="484">
        <v>-0.10719680149925349</v>
      </c>
      <c r="AC95" s="484">
        <v>3.5230534703453642E-3</v>
      </c>
      <c r="AD95" s="484">
        <v>0.11424290843994422</v>
      </c>
      <c r="AE95" s="484">
        <v>0</v>
      </c>
    </row>
    <row r="96" spans="1:31">
      <c r="A96" s="385">
        <v>93</v>
      </c>
      <c r="B96" s="385"/>
      <c r="C96" s="484">
        <v>3.2006226653008403E-2</v>
      </c>
      <c r="D96" s="484">
        <v>0.12880560398770757</v>
      </c>
      <c r="E96" s="484">
        <v>0.22560498132240672</v>
      </c>
      <c r="F96" s="484">
        <v>0</v>
      </c>
      <c r="G96" s="385">
        <v>93</v>
      </c>
      <c r="H96" s="484">
        <v>4.7756337543704439E-2</v>
      </c>
      <c r="I96" s="484">
        <v>0.14298075120075346</v>
      </c>
      <c r="J96" s="484">
        <v>0.23820516485780249</v>
      </c>
      <c r="K96" s="484">
        <v>0</v>
      </c>
      <c r="L96" s="385">
        <v>93</v>
      </c>
      <c r="M96" s="484">
        <v>6.4970601296740385E-2</v>
      </c>
      <c r="N96" s="484">
        <v>0.15847347011279872</v>
      </c>
      <c r="O96" s="484">
        <v>0.25197648103739223</v>
      </c>
      <c r="P96" s="484">
        <v>0</v>
      </c>
      <c r="Q96" s="385">
        <v>93</v>
      </c>
      <c r="R96" s="484">
        <v>5.0279563218922046E-2</v>
      </c>
      <c r="S96" s="484">
        <v>0.14525182698222483</v>
      </c>
      <c r="T96" s="484">
        <v>0.2402237239368693</v>
      </c>
      <c r="U96" s="484">
        <v>0</v>
      </c>
      <c r="V96" s="385">
        <v>93</v>
      </c>
      <c r="W96" s="484">
        <v>1.7339112898076933E-2</v>
      </c>
      <c r="X96" s="484">
        <v>0.11560518067489611</v>
      </c>
      <c r="Y96" s="484">
        <v>0.21387124845171543</v>
      </c>
      <c r="Z96" s="484">
        <v>0</v>
      </c>
      <c r="AA96" s="385">
        <v>93</v>
      </c>
      <c r="AB96" s="484">
        <v>-0.11847292997295243</v>
      </c>
      <c r="AC96" s="484">
        <v>-6.6256369756571435E-3</v>
      </c>
      <c r="AD96" s="484">
        <v>0.10522165602163804</v>
      </c>
      <c r="AE96" s="484">
        <v>0</v>
      </c>
    </row>
    <row r="97" spans="1:31">
      <c r="A97" s="385">
        <v>94</v>
      </c>
      <c r="B97" s="385"/>
      <c r="C97" s="484">
        <v>3.9630141718252639E-2</v>
      </c>
      <c r="D97" s="484">
        <v>0.13566727306825682</v>
      </c>
      <c r="E97" s="484">
        <v>0.2317042225159742</v>
      </c>
      <c r="F97" s="484">
        <v>0</v>
      </c>
      <c r="G97" s="385">
        <v>94</v>
      </c>
      <c r="H97" s="484">
        <v>5.9449285142475307E-2</v>
      </c>
      <c r="I97" s="484">
        <v>0.15350437868152175</v>
      </c>
      <c r="J97" s="484">
        <v>0.24755947222056823</v>
      </c>
      <c r="K97" s="484">
        <v>0</v>
      </c>
      <c r="L97" s="385">
        <v>94</v>
      </c>
      <c r="M97" s="484">
        <v>6.6243761051510738E-2</v>
      </c>
      <c r="N97" s="484">
        <v>0.15961933041307605</v>
      </c>
      <c r="O97" s="484">
        <v>0.25299503610785046</v>
      </c>
      <c r="P97" s="484">
        <v>0</v>
      </c>
      <c r="Q97" s="385">
        <v>94</v>
      </c>
      <c r="R97" s="484">
        <v>5.44438286173103E-2</v>
      </c>
      <c r="S97" s="484">
        <v>0.14899919848273382</v>
      </c>
      <c r="T97" s="484">
        <v>0.24355315536046906</v>
      </c>
      <c r="U97" s="484">
        <v>0</v>
      </c>
      <c r="V97" s="385">
        <v>94</v>
      </c>
      <c r="W97" s="484">
        <v>-2.2262798107328678E-2</v>
      </c>
      <c r="X97" s="484">
        <v>7.9963467272717123E-2</v>
      </c>
      <c r="Y97" s="484">
        <v>0.18218973265276292</v>
      </c>
      <c r="Z97" s="484">
        <v>0</v>
      </c>
      <c r="AA97" s="385">
        <v>94</v>
      </c>
      <c r="AB97" s="484">
        <v>-1.4933885832536471E-2</v>
      </c>
      <c r="AC97" s="484">
        <v>8.6559431723222807E-2</v>
      </c>
      <c r="AD97" s="484">
        <v>0.18805274927898208</v>
      </c>
      <c r="AE97" s="484">
        <v>0</v>
      </c>
    </row>
    <row r="98" spans="1:31">
      <c r="A98" s="385">
        <v>95</v>
      </c>
      <c r="B98" s="385"/>
      <c r="C98" s="484">
        <v>3.1221968560433109E-2</v>
      </c>
      <c r="D98" s="484">
        <v>0.12809966734068229</v>
      </c>
      <c r="E98" s="484">
        <v>0.22497754006044399</v>
      </c>
      <c r="F98" s="484">
        <v>0</v>
      </c>
      <c r="G98" s="385">
        <v>95</v>
      </c>
      <c r="H98" s="484">
        <v>5.9849804464485616E-2</v>
      </c>
      <c r="I98" s="484">
        <v>0.1538647164804941</v>
      </c>
      <c r="J98" s="484">
        <v>0.24787984357158849</v>
      </c>
      <c r="K98" s="484">
        <v>0</v>
      </c>
      <c r="L98" s="385">
        <v>95</v>
      </c>
      <c r="M98" s="484">
        <v>8.675775230956885E-2</v>
      </c>
      <c r="N98" s="484">
        <v>0.17808193759936441</v>
      </c>
      <c r="O98" s="484">
        <v>0.26940625448665201</v>
      </c>
      <c r="P98" s="484">
        <v>0</v>
      </c>
      <c r="Q98" s="385">
        <v>95</v>
      </c>
      <c r="R98" s="484">
        <v>5.9988618093115523E-2</v>
      </c>
      <c r="S98" s="484">
        <v>0.15398985919435446</v>
      </c>
      <c r="T98" s="484">
        <v>0.2479907572604251</v>
      </c>
      <c r="U98" s="484">
        <v>0</v>
      </c>
      <c r="V98" s="385">
        <v>95</v>
      </c>
      <c r="W98" s="484">
        <v>-4.339371709429979E-3</v>
      </c>
      <c r="X98" s="484">
        <v>9.609466610018283E-2</v>
      </c>
      <c r="Y98" s="484">
        <v>0.19652853617867933</v>
      </c>
      <c r="Z98" s="484">
        <v>0</v>
      </c>
      <c r="AA98" s="385">
        <v>95</v>
      </c>
      <c r="AB98" s="484">
        <v>-8.4655389419860713E-2</v>
      </c>
      <c r="AC98" s="484">
        <v>2.3810016121469185E-2</v>
      </c>
      <c r="AD98" s="484">
        <v>0.1322757551644396</v>
      </c>
      <c r="AE98" s="484">
        <v>0</v>
      </c>
    </row>
    <row r="99" spans="1:31">
      <c r="A99" s="385">
        <v>96</v>
      </c>
      <c r="B99" s="385"/>
      <c r="C99" s="484">
        <v>5.7146774928590459E-2</v>
      </c>
      <c r="D99" s="484">
        <v>0.15143211300014692</v>
      </c>
      <c r="E99" s="484">
        <v>0.24571667285092777</v>
      </c>
      <c r="F99" s="484">
        <v>0</v>
      </c>
      <c r="G99" s="385">
        <v>96</v>
      </c>
      <c r="H99" s="484">
        <v>6.8034300756295171E-2</v>
      </c>
      <c r="I99" s="484">
        <v>0.16123077522259865</v>
      </c>
      <c r="J99" s="484">
        <v>0.25442744060503614</v>
      </c>
      <c r="K99" s="484">
        <v>0</v>
      </c>
      <c r="L99" s="385">
        <v>96</v>
      </c>
      <c r="M99" s="484">
        <v>9.9339036285276655E-2</v>
      </c>
      <c r="N99" s="484">
        <v>0.18940509807244371</v>
      </c>
      <c r="O99" s="484">
        <v>0.27947127514062842</v>
      </c>
      <c r="P99" s="484">
        <v>0</v>
      </c>
      <c r="Q99" s="385">
        <v>96</v>
      </c>
      <c r="R99" s="484">
        <v>7.9518192484056033E-2</v>
      </c>
      <c r="S99" s="484">
        <v>0.17156634336685805</v>
      </c>
      <c r="T99" s="484">
        <v>0.2636144942496601</v>
      </c>
      <c r="U99" s="484">
        <v>0</v>
      </c>
      <c r="V99" s="385">
        <v>96</v>
      </c>
      <c r="W99" s="484">
        <v>-3.946516496498792E-2</v>
      </c>
      <c r="X99" s="484">
        <v>6.4481351531510828E-2</v>
      </c>
      <c r="Y99" s="484">
        <v>0.16842786802800969</v>
      </c>
      <c r="Z99" s="484">
        <v>0</v>
      </c>
      <c r="AA99" s="385">
        <v>96</v>
      </c>
      <c r="AB99" s="484">
        <v>-5.8892681769226594E-2</v>
      </c>
      <c r="AC99" s="484">
        <v>4.6996525559348364E-2</v>
      </c>
      <c r="AD99" s="484">
        <v>0.15288573288792351</v>
      </c>
      <c r="AE99" s="484">
        <v>0</v>
      </c>
    </row>
    <row r="100" spans="1:31">
      <c r="A100" s="385">
        <v>97</v>
      </c>
      <c r="B100" s="385"/>
      <c r="C100" s="484">
        <v>7.3562364201253255E-2</v>
      </c>
      <c r="D100" s="484">
        <v>0.16620605868993144</v>
      </c>
      <c r="E100" s="484">
        <v>0.25884989136100262</v>
      </c>
      <c r="F100" s="484">
        <v>0</v>
      </c>
      <c r="G100" s="385">
        <v>97</v>
      </c>
      <c r="H100" s="484">
        <v>7.6550111069289606E-2</v>
      </c>
      <c r="I100" s="484">
        <v>0.16889509996236063</v>
      </c>
      <c r="J100" s="484">
        <v>0.26124008885543171</v>
      </c>
      <c r="K100" s="484">
        <v>0</v>
      </c>
      <c r="L100" s="385">
        <v>97</v>
      </c>
      <c r="M100" s="484">
        <v>9.3699647695739852E-2</v>
      </c>
      <c r="N100" s="484">
        <v>0.18432965041677585</v>
      </c>
      <c r="O100" s="484">
        <v>0.27495965313781184</v>
      </c>
      <c r="P100" s="484">
        <v>0</v>
      </c>
      <c r="Q100" s="385">
        <v>97</v>
      </c>
      <c r="R100" s="484">
        <v>0.10301061170140494</v>
      </c>
      <c r="S100" s="484">
        <v>0.1927096071451217</v>
      </c>
      <c r="T100" s="484">
        <v>0.28240860258883849</v>
      </c>
      <c r="U100" s="484">
        <v>0</v>
      </c>
      <c r="V100" s="385">
        <v>97</v>
      </c>
      <c r="W100" s="484">
        <v>-2.9773673411664855E-2</v>
      </c>
      <c r="X100" s="484">
        <v>7.3203693929501656E-2</v>
      </c>
      <c r="Y100" s="484">
        <v>0.17618106127066815</v>
      </c>
      <c r="Z100" s="484">
        <v>0</v>
      </c>
      <c r="AA100" s="385">
        <v>97</v>
      </c>
      <c r="AB100" s="484">
        <v>-1.0112908451801543E-2</v>
      </c>
      <c r="AC100" s="484">
        <v>9.0898329665682592E-2</v>
      </c>
      <c r="AD100" s="484">
        <v>0.19190956778316687</v>
      </c>
      <c r="AE100" s="484">
        <v>0</v>
      </c>
    </row>
    <row r="101" spans="1:31">
      <c r="A101" s="385">
        <v>98</v>
      </c>
      <c r="B101" s="385"/>
      <c r="C101" s="484">
        <v>0.10339028346668563</v>
      </c>
      <c r="D101" s="484">
        <v>0.19305127951484541</v>
      </c>
      <c r="E101" s="484">
        <v>0.28271227556300521</v>
      </c>
      <c r="F101" s="484">
        <v>0</v>
      </c>
      <c r="G101" s="385">
        <v>98</v>
      </c>
      <c r="H101" s="484">
        <v>8.680588840369545E-2</v>
      </c>
      <c r="I101" s="484">
        <v>0.17812536754932895</v>
      </c>
      <c r="J101" s="484">
        <v>0.26944484669496244</v>
      </c>
      <c r="K101" s="484">
        <v>0</v>
      </c>
      <c r="L101" s="385">
        <v>98</v>
      </c>
      <c r="M101" s="484">
        <v>0.1089981459570816</v>
      </c>
      <c r="N101" s="484">
        <v>0.19809837803037891</v>
      </c>
      <c r="O101" s="484">
        <v>0.28719861010367637</v>
      </c>
      <c r="P101" s="484">
        <v>0</v>
      </c>
      <c r="Q101" s="385">
        <v>98</v>
      </c>
      <c r="R101" s="484">
        <v>0.1331525195783185</v>
      </c>
      <c r="S101" s="484">
        <v>0.21983736738897389</v>
      </c>
      <c r="T101" s="484">
        <v>0.30652196577841118</v>
      </c>
      <c r="U101" s="484">
        <v>0</v>
      </c>
      <c r="V101" s="385">
        <v>98</v>
      </c>
      <c r="W101" s="484">
        <v>-1.8665105695809363E-2</v>
      </c>
      <c r="X101" s="484">
        <v>8.3201290704128142E-2</v>
      </c>
      <c r="Y101" s="484">
        <v>0.18506785020355634</v>
      </c>
      <c r="Z101" s="484">
        <v>0</v>
      </c>
      <c r="AA101" s="385">
        <v>98</v>
      </c>
      <c r="AB101" s="484">
        <v>-1.487190455094034E-2</v>
      </c>
      <c r="AC101" s="484">
        <v>8.6615285904153669E-2</v>
      </c>
      <c r="AD101" s="484">
        <v>0.18810247635924768</v>
      </c>
      <c r="AE101" s="484">
        <v>0</v>
      </c>
    </row>
    <row r="102" spans="1:31">
      <c r="A102" s="385">
        <v>99</v>
      </c>
      <c r="B102" s="385"/>
      <c r="C102" s="484">
        <v>0.1241690012442155</v>
      </c>
      <c r="D102" s="484">
        <v>0.2117520475682961</v>
      </c>
      <c r="E102" s="484">
        <v>0.29933520099537242</v>
      </c>
      <c r="F102" s="484">
        <v>0</v>
      </c>
      <c r="G102" s="385">
        <v>99</v>
      </c>
      <c r="H102" s="484">
        <v>9.8530133777684922E-2</v>
      </c>
      <c r="I102" s="484">
        <v>0.18867708805677902</v>
      </c>
      <c r="J102" s="484">
        <v>0.27882404233587316</v>
      </c>
      <c r="K102" s="484">
        <v>0</v>
      </c>
      <c r="L102" s="385">
        <v>99</v>
      </c>
      <c r="M102" s="484">
        <v>0.10847106838046816</v>
      </c>
      <c r="N102" s="484">
        <v>0.19762401433975615</v>
      </c>
      <c r="O102" s="484">
        <v>0.28677685470437447</v>
      </c>
      <c r="P102" s="484">
        <v>0</v>
      </c>
      <c r="Q102" s="385">
        <v>99</v>
      </c>
      <c r="R102" s="484">
        <v>0.14902869440785507</v>
      </c>
      <c r="S102" s="484">
        <v>0.23412593871640697</v>
      </c>
      <c r="T102" s="484">
        <v>0.31922295552628405</v>
      </c>
      <c r="U102" s="484">
        <v>0</v>
      </c>
      <c r="V102" s="385">
        <v>99</v>
      </c>
      <c r="W102" s="484">
        <v>-3.1195345540967766E-2</v>
      </c>
      <c r="X102" s="484">
        <v>7.1924273409922163E-2</v>
      </c>
      <c r="Y102" s="484">
        <v>0.17504377179396471</v>
      </c>
      <c r="Z102" s="484">
        <v>0</v>
      </c>
      <c r="AA102" s="385">
        <v>99</v>
      </c>
      <c r="AB102" s="484">
        <v>-3.9085620040833373E-2</v>
      </c>
      <c r="AC102" s="484">
        <v>6.4823006287954177E-2</v>
      </c>
      <c r="AD102" s="484">
        <v>0.16873141820106097</v>
      </c>
      <c r="AE102" s="484">
        <v>0</v>
      </c>
    </row>
    <row r="103" spans="1:31">
      <c r="A103" s="385">
        <v>100</v>
      </c>
      <c r="B103" s="385">
        <v>100</v>
      </c>
      <c r="C103" s="484">
        <v>0.23484848484848486</v>
      </c>
      <c r="D103" s="484">
        <v>0.31109727272727272</v>
      </c>
      <c r="E103" s="484">
        <v>0.38764196969696968</v>
      </c>
      <c r="F103" s="484">
        <v>0</v>
      </c>
      <c r="G103" s="385">
        <v>100</v>
      </c>
      <c r="H103" s="484">
        <v>0.11036184714369589</v>
      </c>
      <c r="I103" s="484">
        <v>0.19932567830169468</v>
      </c>
      <c r="J103" s="484">
        <v>0.28828950945969345</v>
      </c>
      <c r="K103" s="484">
        <v>0</v>
      </c>
      <c r="L103" s="385">
        <v>100</v>
      </c>
      <c r="M103" s="484">
        <v>0.12423478448056048</v>
      </c>
      <c r="N103" s="484">
        <v>0.2118113173147089</v>
      </c>
      <c r="O103" s="484">
        <v>0.29938785014885744</v>
      </c>
      <c r="P103" s="484">
        <v>0</v>
      </c>
      <c r="Q103" s="385">
        <v>100</v>
      </c>
      <c r="R103" s="484">
        <v>0.24252052521375467</v>
      </c>
      <c r="S103" s="484">
        <v>0.31826858481372439</v>
      </c>
      <c r="T103" s="484">
        <v>0.39401272016661232</v>
      </c>
      <c r="U103" s="484">
        <v>0</v>
      </c>
      <c r="V103" s="385">
        <v>100</v>
      </c>
      <c r="W103" s="484">
        <v>-4.4749408435386225E-2</v>
      </c>
      <c r="X103" s="484">
        <v>5.9725860781515538E-2</v>
      </c>
      <c r="Y103" s="484">
        <v>0.16420047325169099</v>
      </c>
      <c r="Z103" s="484">
        <v>0</v>
      </c>
      <c r="AA103" s="385">
        <v>100</v>
      </c>
      <c r="AB103" s="484">
        <v>4.080242909237349E-3</v>
      </c>
      <c r="AC103" s="484">
        <v>0.10367237320956756</v>
      </c>
      <c r="AD103" s="484">
        <v>0.20326431027083033</v>
      </c>
      <c r="AE103" s="484">
        <v>0</v>
      </c>
    </row>
    <row r="106" spans="1:31">
      <c r="A106" s="120" t="s">
        <v>1351</v>
      </c>
    </row>
  </sheetData>
  <mergeCells count="6">
    <mergeCell ref="AA2:AD2"/>
    <mergeCell ref="B2:E2"/>
    <mergeCell ref="G2:J2"/>
    <mergeCell ref="L2:O2"/>
    <mergeCell ref="Q2:T2"/>
    <mergeCell ref="V2:Y2"/>
  </mergeCells>
  <hyperlinks>
    <hyperlink ref="P1" location="INDICE!A1" display="Índice (volver)" xr:uid="{9446A7AF-EBC5-4C97-9FE8-5FB56642870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EF2E3-9E23-4D2F-A17F-7A3344F06938}">
  <dimension ref="B1:W23"/>
  <sheetViews>
    <sheetView showGridLines="0" workbookViewId="0">
      <selection activeCell="P1" sqref="P1"/>
    </sheetView>
  </sheetViews>
  <sheetFormatPr baseColWidth="10" defaultRowHeight="15"/>
  <sheetData>
    <row r="1" spans="2:23" ht="14.65" customHeight="1">
      <c r="B1" s="519" t="s">
        <v>1374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00" t="s">
        <v>1634</v>
      </c>
      <c r="Q1" s="36"/>
      <c r="R1" s="36"/>
      <c r="S1" s="36"/>
      <c r="T1" s="36"/>
      <c r="U1" s="36"/>
      <c r="V1" s="36"/>
      <c r="W1" s="36"/>
    </row>
    <row r="5" spans="2:23">
      <c r="B5" s="557" t="s">
        <v>1450</v>
      </c>
      <c r="C5" s="557"/>
      <c r="D5" s="557"/>
      <c r="E5" s="557"/>
      <c r="F5" s="557"/>
      <c r="G5" s="557"/>
      <c r="H5" s="557"/>
      <c r="I5" s="557" t="s">
        <v>1451</v>
      </c>
      <c r="J5" s="557"/>
      <c r="K5" s="557"/>
      <c r="L5" s="557"/>
      <c r="M5" s="557"/>
      <c r="N5" s="557"/>
      <c r="O5" s="557"/>
    </row>
    <row r="23" spans="2:15">
      <c r="B23" s="557" t="s">
        <v>1513</v>
      </c>
      <c r="C23" s="557"/>
      <c r="D23" s="557"/>
      <c r="E23" s="557"/>
      <c r="F23" s="557"/>
      <c r="G23" s="557"/>
      <c r="H23" s="557"/>
      <c r="I23" s="557" t="s">
        <v>1514</v>
      </c>
      <c r="J23" s="557"/>
      <c r="K23" s="557"/>
      <c r="L23" s="557"/>
      <c r="M23" s="557"/>
      <c r="N23" s="557"/>
      <c r="O23" s="557"/>
    </row>
  </sheetData>
  <mergeCells count="5">
    <mergeCell ref="B1:O1"/>
    <mergeCell ref="B5:H5"/>
    <mergeCell ref="I5:O5"/>
    <mergeCell ref="B23:H23"/>
    <mergeCell ref="I23:O23"/>
  </mergeCells>
  <hyperlinks>
    <hyperlink ref="P1" location="INDICE!A1" display="Índice (volver)" xr:uid="{AB1A5043-89E6-4676-A16C-C93920757B5C}"/>
  </hyperlinks>
  <pageMargins left="0.7" right="0.7" top="0.75" bottom="0.75" header="0.3" footer="0.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FE252-143D-47A3-8E18-7753DC9CF1DE}">
  <dimension ref="A1:H21"/>
  <sheetViews>
    <sheetView showGridLines="0" workbookViewId="0">
      <selection activeCell="E1" sqref="E1"/>
    </sheetView>
  </sheetViews>
  <sheetFormatPr baseColWidth="10" defaultColWidth="11.7109375" defaultRowHeight="12.75"/>
  <cols>
    <col min="1" max="3" width="15.42578125" style="214" customWidth="1"/>
    <col min="4" max="16384" width="11.7109375" style="214"/>
  </cols>
  <sheetData>
    <row r="1" spans="1:8" ht="39.4" customHeight="1">
      <c r="A1" s="558" t="s">
        <v>394</v>
      </c>
      <c r="B1" s="558"/>
      <c r="C1" s="558"/>
      <c r="D1" s="213"/>
      <c r="E1" s="500" t="s">
        <v>1634</v>
      </c>
      <c r="F1" s="213"/>
      <c r="G1" s="213"/>
      <c r="H1" s="213"/>
    </row>
    <row r="2" spans="1:8" ht="12.95" customHeight="1">
      <c r="A2" s="215"/>
      <c r="B2" s="215"/>
      <c r="C2" s="215"/>
      <c r="D2" s="213"/>
      <c r="E2" s="213"/>
      <c r="F2" s="213"/>
      <c r="G2" s="213"/>
      <c r="H2" s="213"/>
    </row>
    <row r="3" spans="1:8">
      <c r="A3" s="10" t="s">
        <v>395</v>
      </c>
      <c r="B3" s="136" t="s">
        <v>396</v>
      </c>
      <c r="C3" s="136" t="s">
        <v>397</v>
      </c>
    </row>
    <row r="4" spans="1:8" ht="13.5">
      <c r="A4" s="6" t="s">
        <v>398</v>
      </c>
      <c r="B4" s="129">
        <v>1.0651370136051763</v>
      </c>
      <c r="C4" s="11">
        <v>30707714.728192672</v>
      </c>
    </row>
    <row r="5" spans="1:8" ht="13.5">
      <c r="A5" s="6" t="s">
        <v>399</v>
      </c>
      <c r="B5" s="129">
        <v>1.4633774482068811</v>
      </c>
      <c r="C5" s="11">
        <v>109078866.97795853</v>
      </c>
    </row>
    <row r="6" spans="1:8" ht="13.5">
      <c r="A6" s="6" t="s">
        <v>400</v>
      </c>
      <c r="B6" s="129">
        <v>1.7890347348398781</v>
      </c>
      <c r="C6" s="11">
        <v>180274729.12094238</v>
      </c>
    </row>
    <row r="7" spans="1:8" ht="13.5">
      <c r="A7" s="6" t="s">
        <v>401</v>
      </c>
      <c r="B7" s="129">
        <v>0.97960912165021163</v>
      </c>
      <c r="C7" s="11">
        <v>96162541.870119974</v>
      </c>
    </row>
    <row r="8" spans="1:8">
      <c r="A8" s="214" t="s">
        <v>402</v>
      </c>
    </row>
    <row r="11" spans="1:8" s="216" customFormat="1"/>
    <row r="21" s="217" customFormat="1"/>
  </sheetData>
  <mergeCells count="1">
    <mergeCell ref="A1:C1"/>
  </mergeCells>
  <hyperlinks>
    <hyperlink ref="E1" location="INDICE!A1" display="Índice (volver)" xr:uid="{20C05996-8207-4C03-AFE7-DBBC8D5B97DB}"/>
  </hyperlinks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D9768-C026-4F2A-868C-87069EFDF36E}">
  <dimension ref="A1:G14"/>
  <sheetViews>
    <sheetView showGridLines="0" workbookViewId="0">
      <selection activeCell="G1" sqref="G1"/>
    </sheetView>
  </sheetViews>
  <sheetFormatPr baseColWidth="10" defaultRowHeight="15"/>
  <cols>
    <col min="1" max="1" width="28.42578125" customWidth="1"/>
  </cols>
  <sheetData>
    <row r="1" spans="1:7" ht="33.950000000000003" customHeight="1">
      <c r="A1" s="558" t="s">
        <v>403</v>
      </c>
      <c r="B1" s="558"/>
      <c r="C1" s="558"/>
      <c r="D1" s="558"/>
      <c r="E1" s="558"/>
      <c r="G1" s="500" t="s">
        <v>1634</v>
      </c>
    </row>
    <row r="2" spans="1:7" ht="27">
      <c r="A2" s="218" t="s">
        <v>404</v>
      </c>
      <c r="B2" s="219" t="s">
        <v>21</v>
      </c>
      <c r="C2" s="219" t="s">
        <v>22</v>
      </c>
      <c r="D2" s="219" t="s">
        <v>23</v>
      </c>
      <c r="E2" s="219" t="s">
        <v>24</v>
      </c>
    </row>
    <row r="3" spans="1:7" ht="27">
      <c r="A3" s="220" t="s">
        <v>25</v>
      </c>
      <c r="B3" s="221">
        <v>100</v>
      </c>
      <c r="C3" s="221">
        <v>100</v>
      </c>
      <c r="D3" s="221">
        <v>100</v>
      </c>
      <c r="E3" s="221">
        <v>100</v>
      </c>
    </row>
    <row r="4" spans="1:7">
      <c r="A4" s="222" t="s">
        <v>4</v>
      </c>
      <c r="B4" s="223">
        <v>54.79</v>
      </c>
      <c r="C4" s="223">
        <v>59.15</v>
      </c>
      <c r="D4" s="223">
        <v>41.22</v>
      </c>
      <c r="E4" s="223">
        <v>51.01</v>
      </c>
    </row>
    <row r="5" spans="1:7">
      <c r="A5" s="222" t="s">
        <v>5</v>
      </c>
      <c r="B5" s="223">
        <v>31.21</v>
      </c>
      <c r="C5" s="223">
        <v>26.41</v>
      </c>
      <c r="D5" s="223">
        <v>43.98</v>
      </c>
      <c r="E5" s="223">
        <v>37.270000000000003</v>
      </c>
    </row>
    <row r="6" spans="1:7">
      <c r="A6" s="222" t="s">
        <v>6</v>
      </c>
      <c r="B6" s="223">
        <v>7.07</v>
      </c>
      <c r="C6" s="223">
        <v>7.07</v>
      </c>
      <c r="D6" s="223">
        <v>8.74</v>
      </c>
      <c r="E6" s="223">
        <v>5.8</v>
      </c>
    </row>
    <row r="7" spans="1:7">
      <c r="A7" s="222" t="s">
        <v>7</v>
      </c>
      <c r="B7" s="223">
        <v>6.93</v>
      </c>
      <c r="C7" s="223">
        <v>7.37</v>
      </c>
      <c r="D7" s="223">
        <v>6.06</v>
      </c>
      <c r="E7" s="223">
        <v>5.92</v>
      </c>
    </row>
    <row r="8" spans="1:7" ht="27">
      <c r="A8" s="218" t="s">
        <v>405</v>
      </c>
      <c r="B8" s="219" t="s">
        <v>21</v>
      </c>
      <c r="C8" s="219" t="s">
        <v>22</v>
      </c>
      <c r="D8" s="219" t="s">
        <v>23</v>
      </c>
      <c r="E8" s="219" t="s">
        <v>24</v>
      </c>
    </row>
    <row r="9" spans="1:7" ht="27">
      <c r="A9" s="220" t="s">
        <v>25</v>
      </c>
      <c r="B9" s="221">
        <v>1.19</v>
      </c>
      <c r="C9" s="221">
        <v>6.57</v>
      </c>
      <c r="D9" s="221">
        <v>-12.31</v>
      </c>
      <c r="E9" s="221">
        <v>-6.27</v>
      </c>
    </row>
    <row r="10" spans="1:7">
      <c r="A10" s="222" t="s">
        <v>4</v>
      </c>
      <c r="B10" s="223">
        <v>0.8</v>
      </c>
      <c r="C10" s="223">
        <v>5.0199999999999996</v>
      </c>
      <c r="D10" s="223">
        <v>-8.66</v>
      </c>
      <c r="E10" s="223">
        <v>-6.4</v>
      </c>
    </row>
    <row r="11" spans="1:7">
      <c r="A11" s="222" t="s">
        <v>5</v>
      </c>
      <c r="B11" s="223">
        <v>1.98</v>
      </c>
      <c r="C11" s="223">
        <v>8.58</v>
      </c>
      <c r="D11" s="223">
        <v>-13.44</v>
      </c>
      <c r="E11" s="223">
        <v>-8.56</v>
      </c>
    </row>
    <row r="12" spans="1:7">
      <c r="A12" s="222" t="s">
        <v>6</v>
      </c>
      <c r="B12" s="223">
        <v>2.4900000000000002</v>
      </c>
      <c r="C12" s="223">
        <v>9.6</v>
      </c>
      <c r="D12" s="223">
        <v>-22.19</v>
      </c>
      <c r="E12" s="223">
        <v>0.87</v>
      </c>
    </row>
    <row r="13" spans="1:7">
      <c r="A13" s="222" t="s">
        <v>7</v>
      </c>
      <c r="B13" s="223">
        <v>-0.23</v>
      </c>
      <c r="C13" s="223">
        <v>4.79</v>
      </c>
      <c r="D13" s="223">
        <v>-18.440000000000001</v>
      </c>
      <c r="E13" s="223">
        <v>-0.48</v>
      </c>
    </row>
    <row r="14" spans="1:7">
      <c r="A14" s="224" t="s">
        <v>406</v>
      </c>
    </row>
  </sheetData>
  <mergeCells count="1">
    <mergeCell ref="A1:E1"/>
  </mergeCells>
  <hyperlinks>
    <hyperlink ref="G1" location="INDICE!A1" display="Índice (volver)" xr:uid="{68B47822-6613-4CA3-830C-906C3C26AD9F}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DB461-5517-4E07-8065-D90D32C52416}">
  <dimension ref="A1:G9"/>
  <sheetViews>
    <sheetView showGridLines="0" workbookViewId="0">
      <selection activeCell="M1" sqref="M1:M1048576"/>
    </sheetView>
  </sheetViews>
  <sheetFormatPr baseColWidth="10" defaultRowHeight="15"/>
  <sheetData>
    <row r="1" spans="1:7" s="225" customFormat="1" ht="39" customHeight="1">
      <c r="A1" s="558" t="s">
        <v>407</v>
      </c>
      <c r="B1" s="558"/>
      <c r="C1" s="558"/>
      <c r="D1" s="558"/>
      <c r="E1" s="558"/>
      <c r="G1" s="500" t="s">
        <v>1634</v>
      </c>
    </row>
    <row r="2" spans="1:7" s="225" customFormat="1">
      <c r="E2" s="226" t="s">
        <v>21</v>
      </c>
    </row>
    <row r="3" spans="1:7">
      <c r="A3" t="s">
        <v>25</v>
      </c>
      <c r="E3">
        <v>100</v>
      </c>
    </row>
    <row r="4" spans="1:7">
      <c r="A4" s="227" t="s">
        <v>26</v>
      </c>
      <c r="E4">
        <v>64.349999999999994</v>
      </c>
    </row>
    <row r="5" spans="1:7">
      <c r="A5" s="228" t="s">
        <v>27</v>
      </c>
      <c r="E5">
        <v>35.979999999999997</v>
      </c>
    </row>
    <row r="6" spans="1:7">
      <c r="A6" s="228" t="s">
        <v>408</v>
      </c>
      <c r="E6">
        <v>19.96</v>
      </c>
    </row>
    <row r="7" spans="1:7">
      <c r="A7" s="228" t="s">
        <v>29</v>
      </c>
      <c r="B7" s="229"/>
      <c r="E7">
        <v>8.41</v>
      </c>
    </row>
    <row r="8" spans="1:7">
      <c r="A8" s="227" t="s">
        <v>30</v>
      </c>
      <c r="E8">
        <v>35.65</v>
      </c>
    </row>
    <row r="9" spans="1:7">
      <c r="A9" t="s">
        <v>409</v>
      </c>
    </row>
  </sheetData>
  <mergeCells count="1">
    <mergeCell ref="A1:E1"/>
  </mergeCells>
  <hyperlinks>
    <hyperlink ref="G1" location="INDICE!A1" display="Índice (volver)" xr:uid="{ED5B26A8-8E37-4C66-8AED-978279B95EF7}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2F30-17A9-4065-A8C1-3A3C38BA1347}">
  <dimension ref="A1:H6"/>
  <sheetViews>
    <sheetView showGridLines="0" workbookViewId="0">
      <selection activeCell="M1" sqref="M1:M1048576"/>
    </sheetView>
  </sheetViews>
  <sheetFormatPr baseColWidth="10" defaultColWidth="11.140625" defaultRowHeight="16.5"/>
  <cols>
    <col min="1" max="1" width="11.140625" style="230"/>
    <col min="2" max="2" width="14.7109375" style="230" bestFit="1" customWidth="1"/>
    <col min="3" max="3" width="21.28515625" style="230" customWidth="1"/>
    <col min="4" max="4" width="4.5703125" style="230" bestFit="1" customWidth="1"/>
    <col min="5" max="5" width="13.7109375" style="230" bestFit="1" customWidth="1"/>
    <col min="6" max="16384" width="11.140625" style="230"/>
  </cols>
  <sheetData>
    <row r="1" spans="1:8" ht="29.1" customHeight="1">
      <c r="A1" s="558" t="s">
        <v>410</v>
      </c>
      <c r="B1" s="558"/>
      <c r="C1" s="558"/>
      <c r="D1" s="558"/>
      <c r="E1" s="558"/>
      <c r="F1" s="558"/>
      <c r="H1" s="500" t="s">
        <v>1634</v>
      </c>
    </row>
    <row r="2" spans="1:8" ht="25.5">
      <c r="A2" s="231" t="s">
        <v>411</v>
      </c>
      <c r="B2" s="231" t="s">
        <v>412</v>
      </c>
      <c r="C2" s="232" t="s">
        <v>413</v>
      </c>
      <c r="D2" s="232" t="s">
        <v>73</v>
      </c>
      <c r="E2" s="232" t="s">
        <v>414</v>
      </c>
      <c r="F2" s="232" t="s">
        <v>73</v>
      </c>
    </row>
    <row r="3" spans="1:8">
      <c r="A3" s="121" t="s">
        <v>41</v>
      </c>
      <c r="B3" s="233">
        <v>98075381136.249786</v>
      </c>
      <c r="C3" s="234">
        <v>52832703208.341797</v>
      </c>
      <c r="D3" s="146">
        <f>C3*100/B3</f>
        <v>53.869485487846063</v>
      </c>
      <c r="E3" s="234">
        <v>35105802346.983192</v>
      </c>
      <c r="F3" s="146">
        <f>E3*100/B3</f>
        <v>35.79471416808768</v>
      </c>
    </row>
    <row r="4" spans="1:8">
      <c r="A4" s="121" t="s">
        <v>40</v>
      </c>
      <c r="B4" s="233">
        <v>122517481427.25633</v>
      </c>
      <c r="C4" s="234">
        <v>26431245339.580002</v>
      </c>
      <c r="D4" s="146">
        <f>C4*100/B4</f>
        <v>21.57344815749687</v>
      </c>
      <c r="E4" s="234">
        <v>20131883603.939999</v>
      </c>
      <c r="F4" s="146">
        <f>E4*100/B4</f>
        <v>16.431845781855323</v>
      </c>
    </row>
    <row r="5" spans="1:8">
      <c r="A5" s="121" t="s">
        <v>39</v>
      </c>
      <c r="B5" s="233">
        <v>38317922742.655464</v>
      </c>
      <c r="C5" s="234">
        <v>3380428815.1500044</v>
      </c>
      <c r="D5" s="146">
        <f>C5*100/B5</f>
        <v>8.8220565552393975</v>
      </c>
      <c r="E5" s="234">
        <v>2403786898.6199932</v>
      </c>
      <c r="F5" s="146">
        <f>E5*100/B5</f>
        <v>6.2732703825411198</v>
      </c>
    </row>
    <row r="6" spans="1:8">
      <c r="A6" s="120" t="s">
        <v>415</v>
      </c>
    </row>
  </sheetData>
  <mergeCells count="1">
    <mergeCell ref="A1:F1"/>
  </mergeCells>
  <hyperlinks>
    <hyperlink ref="H1" location="INDICE!A1" display="Índice (volver)" xr:uid="{3D6C67D5-65DF-44A7-A4B2-C894CA00EB29}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B04B7-A6F6-4B00-BD8E-AAB9E1EABD9D}">
  <dimension ref="A1:I10"/>
  <sheetViews>
    <sheetView showGridLines="0" workbookViewId="0">
      <selection activeCell="K1" sqref="H1:K1048576"/>
    </sheetView>
  </sheetViews>
  <sheetFormatPr baseColWidth="10" defaultColWidth="11.140625" defaultRowHeight="12.75"/>
  <cols>
    <col min="1" max="1" width="14.5703125" style="235" customWidth="1"/>
    <col min="2" max="16384" width="11.140625" style="235"/>
  </cols>
  <sheetData>
    <row r="1" spans="1:9" ht="25.9" customHeight="1">
      <c r="A1" s="558" t="s">
        <v>416</v>
      </c>
      <c r="B1" s="558"/>
      <c r="C1" s="558"/>
      <c r="D1" s="558"/>
      <c r="E1" s="558"/>
      <c r="I1" s="500" t="s">
        <v>1634</v>
      </c>
    </row>
    <row r="2" spans="1:9" ht="38.25">
      <c r="A2" s="236" t="s">
        <v>3</v>
      </c>
      <c r="B2" s="237" t="s">
        <v>417</v>
      </c>
      <c r="C2" s="237" t="s">
        <v>418</v>
      </c>
      <c r="D2" s="237" t="s">
        <v>23</v>
      </c>
      <c r="E2" s="237" t="s">
        <v>419</v>
      </c>
    </row>
    <row r="3" spans="1:9" ht="13.5">
      <c r="A3" s="238" t="s">
        <v>119</v>
      </c>
      <c r="B3" s="239">
        <v>1.42</v>
      </c>
      <c r="C3" s="239">
        <v>1.55</v>
      </c>
      <c r="D3" s="239">
        <v>1.63</v>
      </c>
      <c r="E3" s="239">
        <v>0.75</v>
      </c>
    </row>
    <row r="4" spans="1:9" ht="13.5">
      <c r="A4" s="238" t="s">
        <v>329</v>
      </c>
      <c r="B4" s="239">
        <v>1.01</v>
      </c>
      <c r="C4" s="239">
        <v>1.03</v>
      </c>
      <c r="D4" s="239">
        <v>1.04</v>
      </c>
      <c r="E4" s="239">
        <v>0.95</v>
      </c>
    </row>
    <row r="5" spans="1:9" ht="13.5">
      <c r="A5" s="238" t="s">
        <v>328</v>
      </c>
      <c r="B5" s="239">
        <v>0.76</v>
      </c>
      <c r="C5" s="239">
        <v>0.84</v>
      </c>
      <c r="D5" s="239">
        <v>0.67</v>
      </c>
      <c r="E5" s="239">
        <v>0.61</v>
      </c>
    </row>
    <row r="6" spans="1:9" ht="13.5">
      <c r="A6" s="238" t="s">
        <v>420</v>
      </c>
      <c r="B6" s="239">
        <v>0.89</v>
      </c>
      <c r="C6" s="239">
        <v>1.04</v>
      </c>
      <c r="D6" s="239">
        <v>0.83</v>
      </c>
      <c r="E6" s="239">
        <v>0.53</v>
      </c>
    </row>
    <row r="7" spans="1:9" ht="13.5">
      <c r="A7" s="238" t="s">
        <v>421</v>
      </c>
      <c r="B7" s="239" t="s">
        <v>422</v>
      </c>
      <c r="C7" s="239">
        <v>0.74</v>
      </c>
      <c r="D7" s="239" t="s">
        <v>422</v>
      </c>
      <c r="E7" s="239" t="s">
        <v>422</v>
      </c>
    </row>
    <row r="8" spans="1:9" ht="13.5">
      <c r="A8" s="559" t="s">
        <v>423</v>
      </c>
      <c r="B8" s="559"/>
      <c r="C8" s="559"/>
      <c r="D8" s="559"/>
      <c r="E8" s="559"/>
    </row>
    <row r="9" spans="1:9" ht="13.5">
      <c r="A9" s="559" t="s">
        <v>424</v>
      </c>
      <c r="B9" s="559"/>
      <c r="C9" s="559"/>
      <c r="D9" s="559"/>
      <c r="E9" s="559"/>
    </row>
    <row r="10" spans="1:9" ht="13.5">
      <c r="A10" s="559" t="s">
        <v>425</v>
      </c>
      <c r="B10" s="559"/>
      <c r="C10" s="559"/>
    </row>
  </sheetData>
  <mergeCells count="4">
    <mergeCell ref="A1:E1"/>
    <mergeCell ref="A8:E8"/>
    <mergeCell ref="A9:E9"/>
    <mergeCell ref="A10:C10"/>
  </mergeCells>
  <hyperlinks>
    <hyperlink ref="I1" location="INDICE!A1" display="Índice (volver)" xr:uid="{689F511E-9F11-42DB-847E-5AC4C548BCC4}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CC19F-4E12-4304-AED1-BB7FD6E9CCA2}">
  <dimension ref="A1:G11"/>
  <sheetViews>
    <sheetView showGridLines="0" workbookViewId="0">
      <selection activeCell="G24" sqref="G24"/>
    </sheetView>
  </sheetViews>
  <sheetFormatPr baseColWidth="10" defaultColWidth="11.140625" defaultRowHeight="13.5"/>
  <cols>
    <col min="1" max="1" width="46.85546875" style="120" bestFit="1" customWidth="1"/>
    <col min="2" max="16384" width="11.140625" style="120"/>
  </cols>
  <sheetData>
    <row r="1" spans="1:7">
      <c r="A1" s="554" t="s">
        <v>426</v>
      </c>
      <c r="B1" s="554"/>
      <c r="C1" s="554"/>
      <c r="G1" s="500" t="s">
        <v>1634</v>
      </c>
    </row>
    <row r="2" spans="1:7">
      <c r="A2" s="240"/>
      <c r="B2" s="241" t="s">
        <v>119</v>
      </c>
      <c r="C2" s="241" t="s">
        <v>427</v>
      </c>
    </row>
    <row r="3" spans="1:7">
      <c r="A3" s="120" t="s">
        <v>428</v>
      </c>
      <c r="B3" s="146">
        <v>28.062687790221251</v>
      </c>
      <c r="C3" s="146">
        <v>18.515043818799942</v>
      </c>
    </row>
    <row r="4" spans="1:7">
      <c r="A4" s="120" t="s">
        <v>429</v>
      </c>
      <c r="B4" s="146">
        <v>27.882579896203222</v>
      </c>
      <c r="C4" s="146">
        <v>22.421861449114299</v>
      </c>
    </row>
    <row r="5" spans="1:7">
      <c r="A5" s="120" t="s">
        <v>430</v>
      </c>
      <c r="B5" s="146">
        <v>12.872166074842939</v>
      </c>
      <c r="C5" s="146">
        <v>19.1050336485666</v>
      </c>
    </row>
    <row r="6" spans="1:7">
      <c r="A6" s="120" t="s">
        <v>431</v>
      </c>
      <c r="B6" s="146">
        <v>10.202130565419283</v>
      </c>
      <c r="C6" s="146">
        <v>11.257814351474243</v>
      </c>
    </row>
    <row r="7" spans="1:7">
      <c r="A7" s="120" t="s">
        <v>432</v>
      </c>
      <c r="B7" s="146">
        <v>7.7932941819175081</v>
      </c>
      <c r="C7" s="146">
        <v>7.6400279167303102</v>
      </c>
    </row>
    <row r="8" spans="1:7">
      <c r="A8" s="120" t="s">
        <v>433</v>
      </c>
      <c r="B8" s="146">
        <v>5.1565487571701718</v>
      </c>
      <c r="C8" s="146">
        <v>10.652670576200233</v>
      </c>
    </row>
    <row r="9" spans="1:7">
      <c r="A9" s="120" t="s">
        <v>434</v>
      </c>
      <c r="B9" s="146">
        <v>4.1108986615678775</v>
      </c>
      <c r="C9" s="146">
        <v>4.9575100954209272</v>
      </c>
    </row>
    <row r="10" spans="1:7">
      <c r="A10" s="120" t="s">
        <v>435</v>
      </c>
      <c r="B10" s="146">
        <v>3.9196940726577436</v>
      </c>
      <c r="C10" s="146">
        <v>5.4500381436934413</v>
      </c>
    </row>
    <row r="11" spans="1:7">
      <c r="A11" s="120" t="s">
        <v>371</v>
      </c>
    </row>
  </sheetData>
  <mergeCells count="1">
    <mergeCell ref="A1:C1"/>
  </mergeCells>
  <hyperlinks>
    <hyperlink ref="G1" location="INDICE!A1" display="Índice (volver)" xr:uid="{D5BF58D1-CE36-4BA4-8E75-0416FA649CF1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CF0C5-D636-4A64-8B64-1B378194B4AE}">
  <dimension ref="A1:P24"/>
  <sheetViews>
    <sheetView showGridLines="0" topLeftCell="F1" workbookViewId="0">
      <selection activeCell="P1" sqref="P1"/>
    </sheetView>
  </sheetViews>
  <sheetFormatPr baseColWidth="10" defaultColWidth="11.140625" defaultRowHeight="13.5"/>
  <cols>
    <col min="1" max="1" width="10.7109375" style="6" bestFit="1" customWidth="1"/>
    <col min="2" max="2" width="25.5703125" style="6" bestFit="1" customWidth="1"/>
    <col min="3" max="5" width="12" style="6" bestFit="1" customWidth="1"/>
    <col min="6" max="6" width="9.7109375" style="94" bestFit="1" customWidth="1"/>
    <col min="7" max="7" width="25.5703125" style="6" bestFit="1" customWidth="1"/>
    <col min="8" max="9" width="17.85546875" style="6" bestFit="1" customWidth="1"/>
    <col min="10" max="10" width="19.28515625" style="6" customWidth="1"/>
    <col min="11" max="11" width="23.85546875" style="6" bestFit="1" customWidth="1"/>
    <col min="12" max="14" width="9.7109375" style="6" bestFit="1" customWidth="1"/>
    <col min="15" max="15" width="5" style="6" bestFit="1" customWidth="1"/>
    <col min="16" max="16384" width="11.140625" style="6"/>
  </cols>
  <sheetData>
    <row r="1" spans="1:16" ht="15">
      <c r="A1" s="532" t="s">
        <v>126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P1" s="499" t="s">
        <v>1634</v>
      </c>
    </row>
    <row r="2" spans="1:16">
      <c r="A2" s="14" t="s">
        <v>87</v>
      </c>
      <c r="K2" s="14" t="s">
        <v>88</v>
      </c>
    </row>
    <row r="3" spans="1:16">
      <c r="A3" s="6" t="s">
        <v>89</v>
      </c>
      <c r="B3" s="6" t="s">
        <v>90</v>
      </c>
      <c r="C3" s="134" t="s">
        <v>22</v>
      </c>
      <c r="D3" s="134" t="s">
        <v>23</v>
      </c>
      <c r="E3" s="135" t="s">
        <v>24</v>
      </c>
      <c r="F3" s="141" t="s">
        <v>21</v>
      </c>
      <c r="G3" s="6" t="s">
        <v>90</v>
      </c>
      <c r="H3" s="14" t="s">
        <v>91</v>
      </c>
      <c r="I3" s="14" t="s">
        <v>91</v>
      </c>
      <c r="K3" s="134" t="s">
        <v>22</v>
      </c>
      <c r="L3" s="134" t="s">
        <v>23</v>
      </c>
      <c r="M3" s="135" t="s">
        <v>24</v>
      </c>
      <c r="N3" s="135" t="s">
        <v>21</v>
      </c>
    </row>
    <row r="4" spans="1:16">
      <c r="A4" s="6">
        <v>1</v>
      </c>
      <c r="B4" s="6" t="s">
        <v>92</v>
      </c>
      <c r="C4" s="125">
        <v>14.834601146109648</v>
      </c>
      <c r="D4" s="125">
        <v>14.508961750642914</v>
      </c>
      <c r="E4" s="125">
        <v>13.891085851417424</v>
      </c>
      <c r="F4" s="142">
        <v>14.624595967325053</v>
      </c>
      <c r="G4" s="6" t="s">
        <v>92</v>
      </c>
      <c r="H4" s="6">
        <v>2</v>
      </c>
      <c r="I4" s="6">
        <v>1</v>
      </c>
      <c r="J4" s="6" t="s">
        <v>93</v>
      </c>
      <c r="K4" s="129">
        <v>14.978268174933282</v>
      </c>
      <c r="L4" s="129">
        <v>20.561269612713943</v>
      </c>
      <c r="M4" s="129">
        <v>13.634506551315987</v>
      </c>
      <c r="N4" s="129">
        <v>15.774535207251594</v>
      </c>
      <c r="O4" s="6">
        <v>18.5</v>
      </c>
    </row>
    <row r="5" spans="1:16">
      <c r="A5" s="6">
        <v>2</v>
      </c>
      <c r="B5" s="6" t="s">
        <v>94</v>
      </c>
      <c r="C5" s="125">
        <v>4.5254801742164315</v>
      </c>
      <c r="D5" s="125">
        <v>2.7877646426798672</v>
      </c>
      <c r="E5" s="125">
        <v>3.7791263537798083</v>
      </c>
      <c r="F5" s="142">
        <v>4.1029167812822696</v>
      </c>
      <c r="G5" s="6" t="s">
        <v>94</v>
      </c>
      <c r="H5" s="6">
        <v>9</v>
      </c>
      <c r="I5" s="6">
        <v>2</v>
      </c>
      <c r="J5" s="6" t="s">
        <v>92</v>
      </c>
      <c r="K5" s="129">
        <v>14.834601146109648</v>
      </c>
      <c r="L5" s="129">
        <v>14.508961750642914</v>
      </c>
      <c r="M5" s="129">
        <v>13.891085851417424</v>
      </c>
      <c r="N5" s="129">
        <v>14.624595967325053</v>
      </c>
      <c r="O5" s="6">
        <v>17.5</v>
      </c>
    </row>
    <row r="6" spans="1:16">
      <c r="A6" s="6">
        <v>3</v>
      </c>
      <c r="B6" s="6" t="s">
        <v>95</v>
      </c>
      <c r="C6" s="125">
        <v>4.0312681590135302</v>
      </c>
      <c r="D6" s="125">
        <v>3.8139941679021501</v>
      </c>
      <c r="E6" s="125">
        <v>2.8264934832755064</v>
      </c>
      <c r="F6" s="142">
        <v>3.7429831119753758</v>
      </c>
      <c r="G6" s="14" t="s">
        <v>96</v>
      </c>
      <c r="H6" s="6">
        <v>10</v>
      </c>
      <c r="I6" s="6">
        <v>3</v>
      </c>
      <c r="J6" s="6" t="s">
        <v>97</v>
      </c>
      <c r="K6" s="129">
        <v>12.755158412384672</v>
      </c>
      <c r="L6" s="129">
        <v>7.7711586778774731</v>
      </c>
      <c r="M6" s="129">
        <v>7.0861216765864539</v>
      </c>
      <c r="N6" s="129">
        <v>10.975833060572896</v>
      </c>
      <c r="O6" s="6">
        <v>16.5</v>
      </c>
    </row>
    <row r="7" spans="1:16">
      <c r="A7" s="6">
        <v>4</v>
      </c>
      <c r="B7" s="14" t="s">
        <v>98</v>
      </c>
      <c r="C7" s="125">
        <v>1.6083942357593985</v>
      </c>
      <c r="D7" s="125">
        <v>1.4334453119996364</v>
      </c>
      <c r="E7" s="125">
        <v>1.9582275132139495</v>
      </c>
      <c r="F7" s="142">
        <v>1.6550361117164101</v>
      </c>
      <c r="G7" s="14" t="s">
        <v>99</v>
      </c>
      <c r="H7" s="6">
        <v>15</v>
      </c>
      <c r="I7" s="6">
        <v>4</v>
      </c>
      <c r="J7" s="6" t="s">
        <v>100</v>
      </c>
      <c r="K7" s="129">
        <v>8.3703324390629117</v>
      </c>
      <c r="L7" s="129">
        <v>9.9471730680862169</v>
      </c>
      <c r="M7" s="129">
        <v>14.16707407781599</v>
      </c>
      <c r="N7" s="129">
        <v>9.497071052300825</v>
      </c>
      <c r="O7" s="6">
        <v>15.5</v>
      </c>
    </row>
    <row r="8" spans="1:16">
      <c r="A8" s="6">
        <v>5</v>
      </c>
      <c r="B8" s="6" t="s">
        <v>101</v>
      </c>
      <c r="C8" s="125">
        <v>3.0249041879187772</v>
      </c>
      <c r="D8" s="125">
        <v>2.2155208931468957</v>
      </c>
      <c r="E8" s="125">
        <v>3.1773468162264802</v>
      </c>
      <c r="F8" s="142">
        <v>2.9187226147915548</v>
      </c>
      <c r="G8" s="6" t="s">
        <v>101</v>
      </c>
      <c r="H8" s="6">
        <v>11</v>
      </c>
      <c r="I8" s="6">
        <v>5</v>
      </c>
      <c r="J8" s="6" t="s">
        <v>102</v>
      </c>
      <c r="K8" s="129">
        <v>7.3639143534529312</v>
      </c>
      <c r="L8" s="129">
        <v>10.00660686815991</v>
      </c>
      <c r="M8" s="129">
        <v>11.932897743468258</v>
      </c>
      <c r="N8" s="129">
        <v>8.5691092706619365</v>
      </c>
      <c r="O8" s="6">
        <v>14.5</v>
      </c>
    </row>
    <row r="9" spans="1:16">
      <c r="A9" s="6">
        <v>6</v>
      </c>
      <c r="B9" s="14" t="s">
        <v>103</v>
      </c>
      <c r="C9" s="125">
        <v>2.0399431824106116</v>
      </c>
      <c r="D9" s="125">
        <v>1.2726392367208923</v>
      </c>
      <c r="E9" s="125">
        <v>1.7192035243564687</v>
      </c>
      <c r="F9" s="142">
        <v>1.853669486521127</v>
      </c>
      <c r="G9" s="14" t="s">
        <v>103</v>
      </c>
      <c r="H9" s="6">
        <v>14</v>
      </c>
      <c r="I9" s="6">
        <v>6</v>
      </c>
      <c r="J9" s="6" t="s">
        <v>104</v>
      </c>
      <c r="K9" s="129">
        <v>8.3115036954930464</v>
      </c>
      <c r="L9" s="129">
        <v>9.0704712010690169</v>
      </c>
      <c r="M9" s="129">
        <v>8.0424516681051781</v>
      </c>
      <c r="N9" s="129">
        <v>8.3592433814438856</v>
      </c>
      <c r="O9" s="6">
        <v>13.5</v>
      </c>
    </row>
    <row r="10" spans="1:16">
      <c r="A10" s="6">
        <v>7</v>
      </c>
      <c r="B10" s="6" t="s">
        <v>100</v>
      </c>
      <c r="C10" s="125">
        <v>8.3703324390629117</v>
      </c>
      <c r="D10" s="125">
        <v>9.9471730680862169</v>
      </c>
      <c r="E10" s="125">
        <v>14.16707407781599</v>
      </c>
      <c r="F10" s="142">
        <v>9.497071052300825</v>
      </c>
      <c r="G10" s="6" t="s">
        <v>100</v>
      </c>
      <c r="H10" s="6">
        <v>4</v>
      </c>
      <c r="I10" s="6">
        <v>7</v>
      </c>
      <c r="J10" s="6" t="s">
        <v>105</v>
      </c>
      <c r="K10" s="129">
        <v>6.6379192434195042</v>
      </c>
      <c r="L10" s="129">
        <v>6.9311933065601989</v>
      </c>
      <c r="M10" s="129">
        <v>4.6498674769320578</v>
      </c>
      <c r="N10" s="129">
        <v>6.4315345114260216</v>
      </c>
      <c r="O10" s="6">
        <v>12.5</v>
      </c>
    </row>
    <row r="11" spans="1:16">
      <c r="A11" s="6">
        <v>8</v>
      </c>
      <c r="B11" s="6" t="s">
        <v>105</v>
      </c>
      <c r="C11" s="125">
        <v>6.6379192434195042</v>
      </c>
      <c r="D11" s="125">
        <v>6.9311933065601989</v>
      </c>
      <c r="E11" s="125">
        <v>4.6498674769320578</v>
      </c>
      <c r="F11" s="142">
        <v>6.4315345114260216</v>
      </c>
      <c r="G11" s="6" t="s">
        <v>105</v>
      </c>
      <c r="H11" s="6">
        <v>7</v>
      </c>
      <c r="I11" s="6">
        <v>8</v>
      </c>
      <c r="J11" s="6" t="s">
        <v>106</v>
      </c>
      <c r="K11" s="129">
        <v>5.0399568018675565</v>
      </c>
      <c r="L11" s="129">
        <v>4.577367284364489</v>
      </c>
      <c r="M11" s="129">
        <v>6.537091684576029</v>
      </c>
      <c r="N11" s="129">
        <v>5.2399367458702297</v>
      </c>
      <c r="O11" s="6">
        <v>11.5</v>
      </c>
    </row>
    <row r="12" spans="1:16">
      <c r="A12" s="6">
        <v>9</v>
      </c>
      <c r="B12" s="6" t="s">
        <v>93</v>
      </c>
      <c r="C12" s="125">
        <v>14.978268174933282</v>
      </c>
      <c r="D12" s="125">
        <v>20.561269612713943</v>
      </c>
      <c r="E12" s="125">
        <v>13.634506551315987</v>
      </c>
      <c r="F12" s="142">
        <v>15.774535207251594</v>
      </c>
      <c r="G12" s="6" t="s">
        <v>93</v>
      </c>
      <c r="H12" s="6">
        <v>1</v>
      </c>
      <c r="I12" s="6">
        <v>9</v>
      </c>
      <c r="J12" s="6" t="s">
        <v>94</v>
      </c>
      <c r="K12" s="129">
        <v>4.5254801742164315</v>
      </c>
      <c r="L12" s="129">
        <v>2.7877646426798672</v>
      </c>
      <c r="M12" s="129">
        <v>3.7791263537798083</v>
      </c>
      <c r="N12" s="129">
        <v>4.1029167812822696</v>
      </c>
      <c r="O12" s="6">
        <v>10.5</v>
      </c>
    </row>
    <row r="13" spans="1:16">
      <c r="A13" s="6">
        <v>10</v>
      </c>
      <c r="B13" s="6" t="s">
        <v>107</v>
      </c>
      <c r="C13" s="125">
        <v>8.3115036954930464</v>
      </c>
      <c r="D13" s="125">
        <v>9.0704712010690169</v>
      </c>
      <c r="E13" s="125">
        <v>8.0424516681051781</v>
      </c>
      <c r="F13" s="142">
        <v>8.3592433814438856</v>
      </c>
      <c r="G13" s="14" t="s">
        <v>104</v>
      </c>
      <c r="H13" s="6">
        <v>6</v>
      </c>
      <c r="I13" s="6">
        <v>10</v>
      </c>
      <c r="J13" s="6" t="s">
        <v>96</v>
      </c>
      <c r="K13" s="129">
        <v>4.0312681590135302</v>
      </c>
      <c r="L13" s="129">
        <v>3.813994167902147</v>
      </c>
      <c r="M13" s="129">
        <v>2.8264934832755064</v>
      </c>
      <c r="N13" s="129">
        <v>3.7429831119753758</v>
      </c>
      <c r="O13" s="6">
        <v>9.5</v>
      </c>
    </row>
    <row r="14" spans="1:16">
      <c r="A14" s="6">
        <v>11</v>
      </c>
      <c r="B14" s="6" t="s">
        <v>108</v>
      </c>
      <c r="C14" s="125">
        <v>2.2271593861114574</v>
      </c>
      <c r="D14" s="125">
        <v>2.3324987632856327</v>
      </c>
      <c r="E14" s="125">
        <v>2.7911226718309972</v>
      </c>
      <c r="F14" s="142">
        <v>2.3154486267198693</v>
      </c>
      <c r="G14" s="6" t="s">
        <v>108</v>
      </c>
      <c r="H14" s="6">
        <v>12</v>
      </c>
      <c r="I14" s="6">
        <v>11</v>
      </c>
      <c r="J14" s="6" t="s">
        <v>101</v>
      </c>
      <c r="K14" s="129">
        <v>3.0249041879187772</v>
      </c>
      <c r="L14" s="129">
        <v>2.2155208931468957</v>
      </c>
      <c r="M14" s="129">
        <v>3.1773468162264802</v>
      </c>
      <c r="N14" s="129">
        <v>2.9187226147915548</v>
      </c>
      <c r="O14" s="6">
        <v>8.5</v>
      </c>
    </row>
    <row r="15" spans="1:16">
      <c r="A15" s="6">
        <v>12</v>
      </c>
      <c r="B15" s="6" t="s">
        <v>102</v>
      </c>
      <c r="C15" s="125">
        <v>7.3639143534529312</v>
      </c>
      <c r="D15" s="125">
        <v>10.00660686815991</v>
      </c>
      <c r="E15" s="125">
        <v>11.932897743468258</v>
      </c>
      <c r="F15" s="142">
        <v>8.5691092706619365</v>
      </c>
      <c r="G15" s="6" t="s">
        <v>102</v>
      </c>
      <c r="H15" s="6">
        <v>5</v>
      </c>
      <c r="I15" s="6">
        <v>12</v>
      </c>
      <c r="J15" s="6" t="s">
        <v>108</v>
      </c>
      <c r="K15" s="129">
        <v>2.2271593861114574</v>
      </c>
      <c r="L15" s="129">
        <v>2.3324987632856327</v>
      </c>
      <c r="M15" s="129">
        <v>2.7911226718309972</v>
      </c>
      <c r="N15" s="129">
        <v>2.3154486267198693</v>
      </c>
      <c r="O15" s="6">
        <v>7.5</v>
      </c>
    </row>
    <row r="16" spans="1:16">
      <c r="A16" s="6">
        <v>13</v>
      </c>
      <c r="B16" s="6" t="s">
        <v>109</v>
      </c>
      <c r="C16" s="125">
        <v>12.755158412384672</v>
      </c>
      <c r="D16" s="125">
        <v>7.7711586778774731</v>
      </c>
      <c r="E16" s="125">
        <v>7.0861216765864539</v>
      </c>
      <c r="F16" s="142">
        <v>10.975833060572896</v>
      </c>
      <c r="G16" s="14" t="s">
        <v>97</v>
      </c>
      <c r="H16" s="6">
        <v>3</v>
      </c>
      <c r="I16" s="6">
        <v>13</v>
      </c>
      <c r="J16" s="6" t="s">
        <v>110</v>
      </c>
      <c r="K16" s="129">
        <v>1.951453434464052</v>
      </c>
      <c r="L16" s="129">
        <v>1.5286243702589029</v>
      </c>
      <c r="M16" s="129">
        <v>2.275142114361925</v>
      </c>
      <c r="N16" s="129">
        <v>1.9439502886632203</v>
      </c>
      <c r="O16" s="6">
        <v>6.5</v>
      </c>
    </row>
    <row r="17" spans="1:15">
      <c r="A17" s="6">
        <v>14</v>
      </c>
      <c r="B17" s="6" t="s">
        <v>111</v>
      </c>
      <c r="C17" s="125">
        <v>1.951453434464052</v>
      </c>
      <c r="D17" s="125">
        <v>1.5286243702589029</v>
      </c>
      <c r="E17" s="125">
        <v>2.275142114361925</v>
      </c>
      <c r="F17" s="142">
        <v>1.9439502886632203</v>
      </c>
      <c r="G17" s="14" t="s">
        <v>110</v>
      </c>
      <c r="H17" s="6">
        <v>13</v>
      </c>
      <c r="I17" s="6">
        <v>14</v>
      </c>
      <c r="J17" s="6" t="s">
        <v>103</v>
      </c>
      <c r="K17" s="129">
        <v>2.0399431824106116</v>
      </c>
      <c r="L17" s="129">
        <v>1.2726392367208923</v>
      </c>
      <c r="M17" s="129">
        <v>1.7192035243564687</v>
      </c>
      <c r="N17" s="129">
        <v>1.853669486521127</v>
      </c>
      <c r="O17" s="6">
        <v>5.5</v>
      </c>
    </row>
    <row r="18" spans="1:15">
      <c r="A18" s="6">
        <v>15</v>
      </c>
      <c r="B18" s="6" t="s">
        <v>112</v>
      </c>
      <c r="C18" s="125">
        <v>1.5356942138212515</v>
      </c>
      <c r="D18" s="125">
        <v>0.58020949795651333</v>
      </c>
      <c r="E18" s="125">
        <v>0.74076426166295928</v>
      </c>
      <c r="F18" s="142">
        <v>1.2504866724027186</v>
      </c>
      <c r="G18" s="14" t="s">
        <v>113</v>
      </c>
      <c r="H18" s="6">
        <v>16</v>
      </c>
      <c r="I18" s="6">
        <v>15</v>
      </c>
      <c r="J18" s="6" t="s">
        <v>99</v>
      </c>
      <c r="K18" s="129">
        <v>1.6083942357593985</v>
      </c>
      <c r="L18" s="129">
        <v>1.4334453119996364</v>
      </c>
      <c r="M18" s="129">
        <v>1.9582275132139495</v>
      </c>
      <c r="N18" s="129">
        <v>1.6550361117164101</v>
      </c>
      <c r="O18" s="6">
        <v>4.5</v>
      </c>
    </row>
    <row r="19" spans="1:15">
      <c r="A19" s="6">
        <v>16</v>
      </c>
      <c r="B19" s="6" t="s">
        <v>106</v>
      </c>
      <c r="C19" s="125">
        <v>5.0399568018675565</v>
      </c>
      <c r="D19" s="125">
        <v>4.577367284364489</v>
      </c>
      <c r="E19" s="125">
        <v>6.537091684576029</v>
      </c>
      <c r="F19" s="142">
        <v>5.2399367458702297</v>
      </c>
      <c r="G19" s="6" t="s">
        <v>106</v>
      </c>
      <c r="H19" s="6">
        <v>8</v>
      </c>
      <c r="I19" s="6">
        <v>16</v>
      </c>
      <c r="J19" s="6" t="s">
        <v>113</v>
      </c>
      <c r="K19" s="129">
        <v>1.5356942138212515</v>
      </c>
      <c r="L19" s="129">
        <v>0.58020949795651333</v>
      </c>
      <c r="M19" s="129">
        <v>0.74076426166295928</v>
      </c>
      <c r="N19" s="129">
        <v>1.2504866724027186</v>
      </c>
      <c r="O19" s="6">
        <v>3.5</v>
      </c>
    </row>
    <row r="20" spans="1:15">
      <c r="A20" s="6">
        <v>17</v>
      </c>
      <c r="B20" s="14" t="s">
        <v>114</v>
      </c>
      <c r="C20" s="125">
        <v>0.53553560807934353</v>
      </c>
      <c r="D20" s="125">
        <v>0.51221110980529216</v>
      </c>
      <c r="E20" s="125">
        <v>0.6458966973785778</v>
      </c>
      <c r="F20" s="142">
        <v>0.54261194792702183</v>
      </c>
      <c r="G20" s="14" t="s">
        <v>114</v>
      </c>
      <c r="H20" s="6">
        <v>17</v>
      </c>
      <c r="I20" s="6">
        <v>17</v>
      </c>
      <c r="J20" s="6" t="s">
        <v>114</v>
      </c>
      <c r="K20" s="129">
        <v>0.53553560807934353</v>
      </c>
      <c r="L20" s="129">
        <v>0.51221110980529216</v>
      </c>
      <c r="M20" s="129">
        <v>0.6458966973785778</v>
      </c>
      <c r="N20" s="129">
        <v>0.54261194792702183</v>
      </c>
      <c r="O20" s="6">
        <v>2.5</v>
      </c>
    </row>
    <row r="21" spans="1:15">
      <c r="A21" s="6">
        <v>18</v>
      </c>
      <c r="B21" s="14" t="s">
        <v>115</v>
      </c>
      <c r="C21" s="125">
        <v>0.10964522473194431</v>
      </c>
      <c r="D21" s="125">
        <v>5.1431906757216275E-2</v>
      </c>
      <c r="E21" s="125">
        <v>7.3095889117756371E-2</v>
      </c>
      <c r="F21" s="142">
        <v>9.5357211224809751E-2</v>
      </c>
      <c r="G21" s="14" t="s">
        <v>116</v>
      </c>
      <c r="H21" s="6">
        <v>19</v>
      </c>
      <c r="I21" s="6">
        <v>18</v>
      </c>
      <c r="J21" s="6" t="s">
        <v>117</v>
      </c>
      <c r="K21" s="129">
        <v>0.11886792674964737</v>
      </c>
      <c r="L21" s="129">
        <v>9.7458330012839989E-2</v>
      </c>
      <c r="M21" s="129">
        <v>7.2483944578199941E-2</v>
      </c>
      <c r="N21" s="129">
        <v>0.10695794992317892</v>
      </c>
      <c r="O21" s="6">
        <v>1.5</v>
      </c>
    </row>
    <row r="22" spans="1:15">
      <c r="A22" s="6">
        <v>19</v>
      </c>
      <c r="B22" s="14" t="s">
        <v>118</v>
      </c>
      <c r="C22" s="125">
        <v>0.11886792674964737</v>
      </c>
      <c r="D22" s="125">
        <v>9.7458330012839989E-2</v>
      </c>
      <c r="E22" s="125">
        <v>7.2483944578199941E-2</v>
      </c>
      <c r="F22" s="142">
        <v>0.10695794992317892</v>
      </c>
      <c r="G22" s="14" t="s">
        <v>117</v>
      </c>
      <c r="H22" s="6">
        <v>18</v>
      </c>
      <c r="I22" s="6">
        <v>19</v>
      </c>
      <c r="J22" s="6" t="s">
        <v>116</v>
      </c>
      <c r="K22" s="129">
        <v>0.10964522473194431</v>
      </c>
      <c r="L22" s="129">
        <v>5.1431906757216275E-2</v>
      </c>
      <c r="M22" s="129">
        <v>7.3095889117756371E-2</v>
      </c>
      <c r="N22" s="129">
        <v>9.5357211224809751E-2</v>
      </c>
      <c r="O22" s="6">
        <v>0.5</v>
      </c>
    </row>
    <row r="23" spans="1:15">
      <c r="B23" s="6" t="s">
        <v>119</v>
      </c>
      <c r="C23" s="125">
        <v>100</v>
      </c>
      <c r="D23" s="125">
        <v>100</v>
      </c>
      <c r="E23" s="125">
        <v>100</v>
      </c>
      <c r="F23" s="142">
        <v>100</v>
      </c>
      <c r="G23" s="6" t="s">
        <v>119</v>
      </c>
    </row>
    <row r="24" spans="1:15">
      <c r="F24" s="142">
        <f>SUM(F4,F12,F16)</f>
        <v>41.374964235149541</v>
      </c>
    </row>
  </sheetData>
  <mergeCells count="1">
    <mergeCell ref="A1:N1"/>
  </mergeCells>
  <hyperlinks>
    <hyperlink ref="P1" location="INDICE!A1" display="Índice (volver)" xr:uid="{66E97F1D-DB40-4BD4-B405-D3183F18C9C6}"/>
  </hyperlinks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075C8-4E9F-4660-A019-B119478CED95}">
  <dimension ref="A1:I8"/>
  <sheetViews>
    <sheetView showGridLines="0" workbookViewId="0">
      <selection activeCell="K1" sqref="H1:K1048576"/>
    </sheetView>
  </sheetViews>
  <sheetFormatPr baseColWidth="10" defaultColWidth="11.140625" defaultRowHeight="13.5"/>
  <cols>
    <col min="1" max="1" width="34.7109375" style="6" bestFit="1" customWidth="1"/>
    <col min="2" max="3" width="6.28515625" style="6" bestFit="1" customWidth="1"/>
    <col min="4" max="4" width="5.28515625" style="6" bestFit="1" customWidth="1"/>
    <col min="5" max="5" width="14.85546875" style="6" bestFit="1" customWidth="1"/>
    <col min="6" max="16384" width="11.140625" style="6"/>
  </cols>
  <sheetData>
    <row r="1" spans="1:9" ht="14.65" customHeight="1">
      <c r="A1" s="10" t="s">
        <v>586</v>
      </c>
      <c r="B1" s="215"/>
      <c r="C1" s="215"/>
      <c r="D1" s="215"/>
      <c r="E1" s="215"/>
      <c r="F1" s="215"/>
      <c r="G1" s="215"/>
      <c r="I1" s="500" t="s">
        <v>1634</v>
      </c>
    </row>
    <row r="2" spans="1:9">
      <c r="A2" s="215"/>
      <c r="B2" s="215"/>
      <c r="C2" s="215"/>
      <c r="D2" s="215"/>
      <c r="E2" s="215"/>
      <c r="F2" s="215"/>
      <c r="G2" s="215"/>
    </row>
    <row r="3" spans="1:9" s="120" customFormat="1">
      <c r="B3" s="293" t="s">
        <v>587</v>
      </c>
      <c r="C3" s="293" t="s">
        <v>588</v>
      </c>
      <c r="D3" s="293" t="s">
        <v>589</v>
      </c>
      <c r="E3" s="293" t="s">
        <v>590</v>
      </c>
    </row>
    <row r="4" spans="1:9" s="120" customFormat="1">
      <c r="A4" s="123" t="s">
        <v>591</v>
      </c>
      <c r="B4" s="294">
        <v>2007</v>
      </c>
      <c r="C4" s="294">
        <v>2020</v>
      </c>
      <c r="D4" s="294">
        <v>2024</v>
      </c>
      <c r="E4" s="294">
        <v>2020</v>
      </c>
    </row>
    <row r="5" spans="1:9" s="120" customFormat="1">
      <c r="A5" s="123" t="s">
        <v>592</v>
      </c>
      <c r="B5" s="123">
        <v>7700</v>
      </c>
      <c r="C5" s="123">
        <v>8100</v>
      </c>
      <c r="D5" s="123">
        <v>8740</v>
      </c>
      <c r="E5" s="123">
        <v>3086</v>
      </c>
    </row>
    <row r="6" spans="1:9" s="120" customFormat="1">
      <c r="A6" s="123" t="s">
        <v>593</v>
      </c>
      <c r="B6" s="123">
        <v>48642</v>
      </c>
      <c r="C6" s="123">
        <v>95787</v>
      </c>
      <c r="D6" s="234" t="s">
        <v>594</v>
      </c>
      <c r="E6" s="123">
        <v>54313</v>
      </c>
    </row>
    <row r="7" spans="1:9" s="120" customFormat="1">
      <c r="A7" s="123" t="s">
        <v>595</v>
      </c>
      <c r="B7" s="295">
        <f>B6/B5</f>
        <v>6.3171428571428567</v>
      </c>
      <c r="C7" s="295">
        <f>C6/C5</f>
        <v>11.825555555555555</v>
      </c>
      <c r="D7" s="234" t="s">
        <v>594</v>
      </c>
      <c r="E7" s="295">
        <v>15.3</v>
      </c>
    </row>
    <row r="8" spans="1:9">
      <c r="A8" s="6" t="s">
        <v>596</v>
      </c>
    </row>
  </sheetData>
  <hyperlinks>
    <hyperlink ref="I1" location="INDICE!A1" display="Índice (volver)" xr:uid="{358D0618-1663-4F5C-8229-B12A83B472FB}"/>
  </hyperlinks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919A-5AA6-436B-92BE-E24521378558}">
  <dimension ref="A1:I7"/>
  <sheetViews>
    <sheetView showGridLines="0" topLeftCell="B1" workbookViewId="0">
      <selection activeCell="K1" sqref="H1:K1048576"/>
    </sheetView>
  </sheetViews>
  <sheetFormatPr baseColWidth="10" defaultColWidth="11.140625" defaultRowHeight="15"/>
  <cols>
    <col min="1" max="1" width="86.28515625" bestFit="1" customWidth="1"/>
    <col min="2" max="2" width="16.140625" bestFit="1" customWidth="1"/>
  </cols>
  <sheetData>
    <row r="1" spans="1:9" s="6" customFormat="1" ht="14.65" customHeight="1">
      <c r="A1" s="10" t="s">
        <v>597</v>
      </c>
      <c r="B1" s="215"/>
      <c r="C1" s="215"/>
      <c r="D1" s="215"/>
      <c r="E1" s="215"/>
      <c r="F1" s="215"/>
      <c r="G1" s="215"/>
      <c r="I1" s="500" t="s">
        <v>1634</v>
      </c>
    </row>
    <row r="2" spans="1:9">
      <c r="A2" s="560" t="s">
        <v>598</v>
      </c>
      <c r="B2" s="560"/>
    </row>
    <row r="3" spans="1:9" ht="16.5">
      <c r="A3" s="296" t="s">
        <v>599</v>
      </c>
      <c r="B3" s="297">
        <v>3579972397</v>
      </c>
    </row>
    <row r="4" spans="1:9" ht="16.5">
      <c r="A4" s="296" t="s">
        <v>600</v>
      </c>
      <c r="B4" s="297">
        <v>4784281702</v>
      </c>
    </row>
    <row r="5" spans="1:9" ht="16.5">
      <c r="A5" s="296" t="s">
        <v>601</v>
      </c>
      <c r="B5" s="297">
        <f>B4-B3</f>
        <v>1204309305</v>
      </c>
    </row>
    <row r="6" spans="1:9" ht="16.5">
      <c r="A6" s="296" t="s">
        <v>601</v>
      </c>
      <c r="B6" s="298">
        <v>0.34</v>
      </c>
    </row>
    <row r="7" spans="1:9">
      <c r="A7" s="6" t="s">
        <v>596</v>
      </c>
    </row>
  </sheetData>
  <mergeCells count="1">
    <mergeCell ref="A2:B2"/>
  </mergeCells>
  <hyperlinks>
    <hyperlink ref="I1" location="INDICE!A1" display="Índice (volver)" xr:uid="{0529CA66-C913-4979-859B-2DE98C8F7B31}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9F1D9-1BFD-479D-B156-70F4D6014F8E}">
  <dimension ref="A1:J9"/>
  <sheetViews>
    <sheetView showGridLines="0" workbookViewId="0">
      <selection activeCell="K1" sqref="I1:K1048576"/>
    </sheetView>
  </sheetViews>
  <sheetFormatPr baseColWidth="10" defaultColWidth="11.42578125" defaultRowHeight="15"/>
  <cols>
    <col min="1" max="1" width="18.42578125" bestFit="1" customWidth="1"/>
    <col min="2" max="2" width="12.7109375" bestFit="1" customWidth="1"/>
    <col min="3" max="3" width="13.7109375" bestFit="1" customWidth="1"/>
    <col min="4" max="4" width="12.7109375" bestFit="1" customWidth="1"/>
    <col min="5" max="5" width="13.42578125" bestFit="1" customWidth="1"/>
    <col min="6" max="6" width="22.7109375" bestFit="1" customWidth="1"/>
    <col min="7" max="7" width="11.140625" bestFit="1" customWidth="1"/>
  </cols>
  <sheetData>
    <row r="1" spans="1:10" s="6" customFormat="1" ht="14.65" customHeight="1">
      <c r="A1" s="10" t="s">
        <v>602</v>
      </c>
      <c r="B1" s="215"/>
      <c r="C1" s="215"/>
      <c r="D1" s="215"/>
      <c r="E1" s="215"/>
      <c r="F1" s="215"/>
      <c r="G1" s="215"/>
      <c r="J1" s="500" t="s">
        <v>1634</v>
      </c>
    </row>
    <row r="3" spans="1:10">
      <c r="A3" s="299" t="s">
        <v>603</v>
      </c>
      <c r="B3" s="300" t="s">
        <v>604</v>
      </c>
      <c r="C3" s="300" t="s">
        <v>605</v>
      </c>
      <c r="D3" s="300" t="s">
        <v>606</v>
      </c>
      <c r="E3" s="300" t="s">
        <v>607</v>
      </c>
      <c r="F3" s="554" t="s">
        <v>10</v>
      </c>
      <c r="G3" s="554"/>
    </row>
    <row r="4" spans="1:10">
      <c r="A4" s="120" t="s">
        <v>608</v>
      </c>
      <c r="B4" s="123">
        <v>8578350632.0095472</v>
      </c>
      <c r="C4" s="123">
        <v>13618716136.757063</v>
      </c>
      <c r="D4" s="123">
        <v>5040365504.7475157</v>
      </c>
      <c r="E4" s="302">
        <v>58.75681376253992</v>
      </c>
      <c r="F4" s="120" t="s">
        <v>609</v>
      </c>
      <c r="G4" s="120">
        <v>1997</v>
      </c>
    </row>
    <row r="5" spans="1:10">
      <c r="A5" s="120" t="s">
        <v>610</v>
      </c>
      <c r="B5" s="123">
        <v>1743604754.082756</v>
      </c>
      <c r="C5" s="123">
        <v>2710840646.2368751</v>
      </c>
      <c r="D5" s="123">
        <v>967235892.15411901</v>
      </c>
      <c r="E5" s="302">
        <v>55.473345658715232</v>
      </c>
      <c r="F5" s="120" t="s">
        <v>611</v>
      </c>
      <c r="G5" s="120">
        <v>1999</v>
      </c>
    </row>
    <row r="6" spans="1:10">
      <c r="A6" s="120" t="s">
        <v>612</v>
      </c>
      <c r="B6" s="123">
        <v>2710016944.9380131</v>
      </c>
      <c r="C6" s="123">
        <v>4099085293.122509</v>
      </c>
      <c r="D6" s="123">
        <v>1389068348.1844959</v>
      </c>
      <c r="E6" s="302">
        <v>51.256814123583581</v>
      </c>
      <c r="F6" s="120" t="s">
        <v>609</v>
      </c>
      <c r="G6" s="120">
        <v>2000</v>
      </c>
    </row>
    <row r="7" spans="1:10">
      <c r="A7" s="120" t="s">
        <v>613</v>
      </c>
      <c r="B7" s="123">
        <v>3579972397.5205755</v>
      </c>
      <c r="C7" s="123">
        <v>4784281702.2541666</v>
      </c>
      <c r="D7" s="123">
        <v>1204309304.7335911</v>
      </c>
      <c r="E7" s="302">
        <v>33.640184085432445</v>
      </c>
      <c r="F7" s="120" t="s">
        <v>611</v>
      </c>
      <c r="G7" s="120">
        <v>2000</v>
      </c>
    </row>
    <row r="8" spans="1:10">
      <c r="A8" s="120" t="s">
        <v>614</v>
      </c>
      <c r="B8" s="123">
        <v>211772822.63358277</v>
      </c>
      <c r="C8" s="123">
        <v>312372573.61893618</v>
      </c>
      <c r="D8" s="123">
        <v>100599750.98535341</v>
      </c>
      <c r="E8" s="302">
        <v>47.503617194268053</v>
      </c>
      <c r="F8" s="120" t="s">
        <v>611</v>
      </c>
      <c r="G8" s="120">
        <v>2001</v>
      </c>
    </row>
    <row r="9" spans="1:10">
      <c r="A9" s="120" t="s">
        <v>615</v>
      </c>
      <c r="B9" s="123">
        <v>572704835.53875244</v>
      </c>
      <c r="C9" s="123">
        <v>823284478.34867382</v>
      </c>
      <c r="D9" s="123">
        <v>250579642.80992138</v>
      </c>
      <c r="E9" s="302">
        <v>43.753715222990422</v>
      </c>
      <c r="F9" s="120" t="s">
        <v>611</v>
      </c>
      <c r="G9" s="120">
        <v>2002</v>
      </c>
    </row>
  </sheetData>
  <mergeCells count="1">
    <mergeCell ref="F3:G3"/>
  </mergeCells>
  <hyperlinks>
    <hyperlink ref="J1" location="INDICE!A1" display="Índice (volver)" xr:uid="{DC3CB1F0-6653-4893-8B01-FB2B3DA323F2}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8E732-BCBD-4125-A550-1DB78E317F43}">
  <dimension ref="A1:I11"/>
  <sheetViews>
    <sheetView showGridLines="0" workbookViewId="0">
      <selection activeCell="K1" sqref="H1:K1048576"/>
    </sheetView>
  </sheetViews>
  <sheetFormatPr baseColWidth="10" defaultColWidth="11.140625" defaultRowHeight="13.5"/>
  <cols>
    <col min="1" max="1" width="15.140625" style="120" customWidth="1"/>
    <col min="2" max="2" width="12.28515625" style="120" customWidth="1"/>
    <col min="3" max="3" width="14.140625" style="120" customWidth="1"/>
    <col min="4" max="4" width="12.85546875" style="120" customWidth="1"/>
    <col min="5" max="5" width="24.5703125" style="120" customWidth="1"/>
    <col min="6" max="6" width="22.28515625" style="120" customWidth="1"/>
    <col min="7" max="16384" width="11.140625" style="120"/>
  </cols>
  <sheetData>
    <row r="1" spans="1:9">
      <c r="A1" s="122" t="s">
        <v>798</v>
      </c>
      <c r="I1" s="500" t="s">
        <v>1634</v>
      </c>
    </row>
    <row r="3" spans="1:9" ht="25.5">
      <c r="A3" s="324" t="s">
        <v>437</v>
      </c>
      <c r="B3" s="242" t="s">
        <v>799</v>
      </c>
      <c r="C3" s="242" t="s">
        <v>800</v>
      </c>
      <c r="D3" s="242" t="s">
        <v>801</v>
      </c>
      <c r="E3" s="242" t="s">
        <v>802</v>
      </c>
      <c r="F3" s="242" t="s">
        <v>803</v>
      </c>
    </row>
    <row r="4" spans="1:9">
      <c r="A4" s="324" t="s">
        <v>119</v>
      </c>
      <c r="B4" s="232">
        <v>2852</v>
      </c>
      <c r="C4" s="242">
        <v>904</v>
      </c>
      <c r="D4" s="232">
        <v>1061</v>
      </c>
      <c r="E4" s="242">
        <v>80.650000000000006</v>
      </c>
      <c r="F4" s="242">
        <v>7.52</v>
      </c>
    </row>
    <row r="5" spans="1:9">
      <c r="A5" s="324" t="s">
        <v>740</v>
      </c>
      <c r="B5" s="325">
        <v>3041</v>
      </c>
      <c r="C5" s="326">
        <v>402</v>
      </c>
      <c r="D5" s="326">
        <v>194</v>
      </c>
      <c r="E5" s="326">
        <v>27.16</v>
      </c>
      <c r="F5" s="326">
        <v>9.44</v>
      </c>
    </row>
    <row r="6" spans="1:9">
      <c r="A6" s="324" t="s">
        <v>329</v>
      </c>
      <c r="B6" s="325">
        <v>2814</v>
      </c>
      <c r="C6" s="327"/>
      <c r="D6" s="327"/>
      <c r="E6" s="326">
        <v>41.93</v>
      </c>
      <c r="F6" s="326">
        <v>5.14</v>
      </c>
    </row>
    <row r="7" spans="1:9">
      <c r="A7" s="324" t="s">
        <v>741</v>
      </c>
      <c r="B7" s="325">
        <v>31043</v>
      </c>
      <c r="C7" s="325">
        <v>7207</v>
      </c>
      <c r="D7" s="325">
        <v>1071</v>
      </c>
      <c r="E7" s="326">
        <v>27.59</v>
      </c>
      <c r="F7" s="326">
        <v>4.07</v>
      </c>
    </row>
    <row r="8" spans="1:9">
      <c r="A8" s="324" t="s">
        <v>328</v>
      </c>
      <c r="B8" s="325">
        <v>1571</v>
      </c>
      <c r="C8" s="326">
        <v>147</v>
      </c>
      <c r="D8" s="326">
        <v>81</v>
      </c>
      <c r="E8" s="326">
        <v>20.78</v>
      </c>
      <c r="F8" s="326">
        <v>4.92</v>
      </c>
    </row>
    <row r="9" spans="1:9">
      <c r="A9" s="324" t="s">
        <v>330</v>
      </c>
      <c r="B9" s="326">
        <v>896</v>
      </c>
      <c r="C9" s="326">
        <v>53</v>
      </c>
      <c r="D9" s="327"/>
      <c r="E9" s="326">
        <v>15.67</v>
      </c>
      <c r="F9" s="326">
        <v>3.23</v>
      </c>
    </row>
    <row r="10" spans="1:9">
      <c r="A10" s="324" t="s">
        <v>739</v>
      </c>
      <c r="B10" s="326">
        <v>887</v>
      </c>
      <c r="C10" s="327"/>
      <c r="D10" s="326">
        <v>49</v>
      </c>
      <c r="E10" s="326">
        <v>17.23</v>
      </c>
      <c r="F10" s="326">
        <v>9.1</v>
      </c>
    </row>
    <row r="11" spans="1:9">
      <c r="A11" s="120" t="s">
        <v>804</v>
      </c>
      <c r="E11" s="146"/>
    </row>
  </sheetData>
  <hyperlinks>
    <hyperlink ref="I1" location="INDICE!A1" display="Índice (volver)" xr:uid="{1B69F0FE-1C2A-4230-80EF-BEF9C8E5D339}"/>
  </hyperlinks>
  <pageMargins left="0.7" right="0.7" top="0.75" bottom="0.75" header="0.3" footer="0.3"/>
  <pageSetup paperSize="9" orientation="portrait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60B4C-5CB0-4468-9308-0B3A3D164E0A}">
  <dimension ref="A1:G10"/>
  <sheetViews>
    <sheetView showGridLines="0" workbookViewId="0">
      <selection activeCell="K1" sqref="F1:K1048576"/>
    </sheetView>
  </sheetViews>
  <sheetFormatPr baseColWidth="10" defaultColWidth="11.140625" defaultRowHeight="16.5"/>
  <cols>
    <col min="1" max="1" width="14.85546875" style="230" customWidth="1"/>
    <col min="2" max="2" width="22.7109375" style="230" customWidth="1"/>
    <col min="3" max="3" width="27.140625" style="230" customWidth="1"/>
    <col min="4" max="16384" width="11.140625" style="230"/>
  </cols>
  <sheetData>
    <row r="1" spans="1:7">
      <c r="A1" s="328" t="s">
        <v>805</v>
      </c>
      <c r="G1" s="500" t="s">
        <v>1634</v>
      </c>
    </row>
    <row r="2" spans="1:7" ht="28.5">
      <c r="A2" s="329" t="s">
        <v>437</v>
      </c>
      <c r="B2" s="330" t="s">
        <v>806</v>
      </c>
      <c r="C2" s="330" t="s">
        <v>807</v>
      </c>
    </row>
    <row r="3" spans="1:7">
      <c r="A3" s="329" t="s">
        <v>119</v>
      </c>
      <c r="B3" s="331">
        <v>15.5</v>
      </c>
      <c r="C3" s="332">
        <v>5434.78</v>
      </c>
    </row>
    <row r="4" spans="1:7">
      <c r="A4" s="329" t="s">
        <v>740</v>
      </c>
      <c r="B4" s="331">
        <v>101.4</v>
      </c>
      <c r="C4" s="332">
        <v>33344.29</v>
      </c>
    </row>
    <row r="5" spans="1:7">
      <c r="A5" s="329" t="s">
        <v>329</v>
      </c>
      <c r="B5" s="331">
        <v>58.3</v>
      </c>
      <c r="C5" s="333">
        <v>20717.84</v>
      </c>
    </row>
    <row r="6" spans="1:7">
      <c r="A6" s="329" t="s">
        <v>741</v>
      </c>
      <c r="B6" s="331">
        <v>577.6</v>
      </c>
      <c r="C6" s="332">
        <v>18606.45</v>
      </c>
    </row>
    <row r="7" spans="1:7">
      <c r="A7" s="329" t="s">
        <v>328</v>
      </c>
      <c r="B7" s="331">
        <v>28.5</v>
      </c>
      <c r="C7" s="332">
        <v>18141.310000000001</v>
      </c>
    </row>
    <row r="8" spans="1:7">
      <c r="A8" s="329" t="s">
        <v>330</v>
      </c>
      <c r="B8" s="331">
        <v>15.1</v>
      </c>
      <c r="C8" s="332">
        <v>16852.68</v>
      </c>
    </row>
    <row r="9" spans="1:7" ht="28.5">
      <c r="A9" s="329" t="s">
        <v>739</v>
      </c>
      <c r="B9" s="331">
        <v>14.9</v>
      </c>
      <c r="C9" s="333">
        <v>16798.2</v>
      </c>
    </row>
    <row r="10" spans="1:7">
      <c r="A10" s="334" t="s">
        <v>743</v>
      </c>
    </row>
  </sheetData>
  <hyperlinks>
    <hyperlink ref="G1" location="INDICE!A1" display="Índice (volver)" xr:uid="{99486CBA-754D-437B-8F03-A21DC6E4A213}"/>
  </hyperlinks>
  <pageMargins left="0.7" right="0.7" top="0.75" bottom="0.75" header="0.3" footer="0.3"/>
  <pageSetup paperSize="9" orientation="portrait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FDDF4-4531-42EC-91CB-94EE4AD2C5C7}">
  <dimension ref="A1:M10"/>
  <sheetViews>
    <sheetView showGridLines="0" workbookViewId="0">
      <selection activeCell="E7" sqref="E7"/>
    </sheetView>
  </sheetViews>
  <sheetFormatPr baseColWidth="10" defaultColWidth="11.140625" defaultRowHeight="16.5"/>
  <cols>
    <col min="1" max="1" width="59" style="230" bestFit="1" customWidth="1"/>
    <col min="2" max="2" width="19.28515625" style="230" bestFit="1" customWidth="1"/>
    <col min="3" max="3" width="7.85546875" style="230" bestFit="1" customWidth="1"/>
    <col min="4" max="4" width="13.7109375" style="230" bestFit="1" customWidth="1"/>
    <col min="5" max="5" width="17.28515625" style="230" bestFit="1" customWidth="1"/>
    <col min="6" max="16384" width="11.140625" style="230"/>
  </cols>
  <sheetData>
    <row r="1" spans="1:13">
      <c r="A1" s="335" t="s">
        <v>808</v>
      </c>
      <c r="M1" s="500" t="s">
        <v>1634</v>
      </c>
    </row>
    <row r="3" spans="1:13">
      <c r="A3" s="336" t="s">
        <v>809</v>
      </c>
      <c r="B3" s="336" t="s">
        <v>38</v>
      </c>
      <c r="C3" s="337" t="s">
        <v>73</v>
      </c>
    </row>
    <row r="4" spans="1:13">
      <c r="A4" s="230" t="s">
        <v>810</v>
      </c>
      <c r="B4" s="338">
        <v>54138693476.494522</v>
      </c>
      <c r="C4" s="339">
        <f>+B4/$B$8*100</f>
        <v>88.58600132213715</v>
      </c>
    </row>
    <row r="5" spans="1:13">
      <c r="A5" s="230" t="s">
        <v>811</v>
      </c>
      <c r="B5" s="338">
        <v>1749733532.0399191</v>
      </c>
      <c r="C5" s="339">
        <f t="shared" ref="C5:C8" si="0">+B5/$B$8*100</f>
        <v>2.8630520433592177</v>
      </c>
    </row>
    <row r="6" spans="1:13">
      <c r="A6" s="230" t="s">
        <v>812</v>
      </c>
      <c r="B6" s="338">
        <v>4909844356.7598839</v>
      </c>
      <c r="C6" s="339">
        <f t="shared" si="0"/>
        <v>8.0338746790825066</v>
      </c>
    </row>
    <row r="7" spans="1:13">
      <c r="A7" s="230" t="s">
        <v>813</v>
      </c>
      <c r="B7" s="338">
        <v>316004782.71999997</v>
      </c>
      <c r="C7" s="339">
        <f t="shared" si="0"/>
        <v>0.51707195542111861</v>
      </c>
    </row>
    <row r="8" spans="1:13">
      <c r="A8" s="230" t="s">
        <v>67</v>
      </c>
      <c r="B8" s="338">
        <f>SUM(B4:B7)</f>
        <v>61114276148.014328</v>
      </c>
      <c r="C8" s="340">
        <f t="shared" si="0"/>
        <v>100</v>
      </c>
    </row>
    <row r="9" spans="1:13">
      <c r="A9" s="230" t="s">
        <v>814</v>
      </c>
      <c r="B9" s="338"/>
    </row>
    <row r="10" spans="1:13">
      <c r="B10" s="338"/>
    </row>
  </sheetData>
  <hyperlinks>
    <hyperlink ref="M1" location="INDICE!A1" display="Índice (volver)" xr:uid="{7FCA9517-A128-4089-8F0F-F051DE9F10B2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C2279-39BF-4CFA-86A7-B56EC0F76588}">
  <dimension ref="A1:I8"/>
  <sheetViews>
    <sheetView showGridLines="0" workbookViewId="0">
      <selection activeCell="K1" sqref="H1:K1048576"/>
    </sheetView>
  </sheetViews>
  <sheetFormatPr baseColWidth="10" defaultColWidth="11.140625" defaultRowHeight="16.5"/>
  <cols>
    <col min="1" max="1" width="21.28515625" style="341" bestFit="1" customWidth="1"/>
    <col min="2" max="4" width="15.85546875" style="341" bestFit="1" customWidth="1"/>
    <col min="5" max="5" width="14" style="341" bestFit="1" customWidth="1"/>
    <col min="6" max="6" width="17.28515625" style="341" bestFit="1" customWidth="1"/>
    <col min="7" max="16384" width="11.140625" style="341"/>
  </cols>
  <sheetData>
    <row r="1" spans="1:9">
      <c r="A1" s="561" t="s">
        <v>815</v>
      </c>
      <c r="B1" s="561"/>
      <c r="C1" s="561"/>
      <c r="D1" s="561"/>
      <c r="E1" s="561"/>
      <c r="F1" s="561"/>
      <c r="I1" s="500" t="s">
        <v>1634</v>
      </c>
    </row>
    <row r="2" spans="1:9">
      <c r="A2" s="562"/>
      <c r="B2" s="562"/>
      <c r="C2" s="562"/>
      <c r="D2" s="562"/>
      <c r="E2" s="562"/>
      <c r="F2" s="562"/>
    </row>
    <row r="3" spans="1:9">
      <c r="A3" s="342"/>
      <c r="B3" s="562" t="s">
        <v>816</v>
      </c>
      <c r="C3" s="562"/>
      <c r="D3" s="562"/>
      <c r="E3" s="562"/>
      <c r="F3" s="562"/>
    </row>
    <row r="4" spans="1:9">
      <c r="A4" s="343"/>
      <c r="B4" s="343" t="s">
        <v>817</v>
      </c>
      <c r="C4" s="343" t="s">
        <v>818</v>
      </c>
      <c r="D4" s="343" t="s">
        <v>23</v>
      </c>
      <c r="E4" s="343" t="s">
        <v>819</v>
      </c>
      <c r="F4" s="343" t="s">
        <v>67</v>
      </c>
    </row>
    <row r="5" spans="1:9">
      <c r="A5" s="342" t="s">
        <v>820</v>
      </c>
      <c r="B5" s="344">
        <v>1192642563</v>
      </c>
      <c r="C5" s="344">
        <v>6429094911.8299999</v>
      </c>
      <c r="D5" s="344">
        <v>4128885253.4699998</v>
      </c>
      <c r="E5" s="344">
        <v>434341372.10249436</v>
      </c>
      <c r="F5" s="345">
        <v>12184964100.402494</v>
      </c>
    </row>
    <row r="6" spans="1:9">
      <c r="A6" s="342" t="s">
        <v>821</v>
      </c>
      <c r="B6" s="344">
        <v>1873769850.500792</v>
      </c>
      <c r="C6" s="344">
        <v>7645876412.3455906</v>
      </c>
      <c r="D6" s="344">
        <v>4124557761.4259477</v>
      </c>
      <c r="E6" s="344">
        <v>442369008.41541409</v>
      </c>
      <c r="F6" s="345">
        <v>14086573032.687744</v>
      </c>
    </row>
    <row r="7" spans="1:9" ht="21" customHeight="1">
      <c r="A7" s="563" t="s">
        <v>822</v>
      </c>
      <c r="B7" s="563"/>
      <c r="C7" s="563"/>
      <c r="D7" s="563"/>
      <c r="E7" s="563"/>
      <c r="F7" s="563"/>
    </row>
    <row r="8" spans="1:9">
      <c r="A8" s="341" t="s">
        <v>643</v>
      </c>
    </row>
  </sheetData>
  <mergeCells count="4">
    <mergeCell ref="A1:F1"/>
    <mergeCell ref="A2:F2"/>
    <mergeCell ref="B3:F3"/>
    <mergeCell ref="A7:F7"/>
  </mergeCells>
  <hyperlinks>
    <hyperlink ref="I1" location="INDICE!A1" display="Índice (volver)" xr:uid="{E4E11915-86A0-47A1-B059-83FB602BF0BF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3741E-0B4E-4E2C-9259-7E6B425F9DC8}">
  <dimension ref="A1:E17"/>
  <sheetViews>
    <sheetView showGridLines="0" topLeftCell="B1" zoomScaleNormal="100" workbookViewId="0">
      <selection activeCell="K1" sqref="D1:K1048576"/>
    </sheetView>
  </sheetViews>
  <sheetFormatPr baseColWidth="10" defaultColWidth="11.140625" defaultRowHeight="16.5"/>
  <cols>
    <col min="1" max="1" width="68.28515625" style="230" bestFit="1" customWidth="1"/>
    <col min="2" max="2" width="24.85546875" style="230" bestFit="1" customWidth="1"/>
    <col min="3" max="16384" width="11.140625" style="230"/>
  </cols>
  <sheetData>
    <row r="1" spans="1:5">
      <c r="A1" s="335" t="s">
        <v>823</v>
      </c>
      <c r="E1" s="500" t="s">
        <v>1634</v>
      </c>
    </row>
    <row r="2" spans="1:5" ht="28.5">
      <c r="A2" s="395" t="s">
        <v>824</v>
      </c>
      <c r="B2" s="330" t="s">
        <v>825</v>
      </c>
    </row>
    <row r="3" spans="1:5">
      <c r="A3" s="334" t="s">
        <v>826</v>
      </c>
      <c r="B3" s="396">
        <v>51.116254287396679</v>
      </c>
    </row>
    <row r="4" spans="1:5">
      <c r="A4" s="334" t="s">
        <v>612</v>
      </c>
      <c r="B4" s="396">
        <v>50.006410590867979</v>
      </c>
    </row>
    <row r="5" spans="1:5">
      <c r="A5" s="334" t="s">
        <v>827</v>
      </c>
      <c r="B5" s="396">
        <v>45.5379915582499</v>
      </c>
    </row>
    <row r="6" spans="1:5">
      <c r="A6" s="334" t="s">
        <v>610</v>
      </c>
      <c r="B6" s="396">
        <v>35.177287692058378</v>
      </c>
    </row>
    <row r="7" spans="1:5">
      <c r="A7" s="334" t="s">
        <v>828</v>
      </c>
      <c r="B7" s="396">
        <v>31.81877174117847</v>
      </c>
    </row>
    <row r="8" spans="1:5">
      <c r="A8" s="334" t="s">
        <v>829</v>
      </c>
      <c r="B8" s="396">
        <v>31.450075281325983</v>
      </c>
    </row>
    <row r="9" spans="1:5">
      <c r="A9" s="334" t="s">
        <v>830</v>
      </c>
      <c r="B9" s="396">
        <v>26.37234794935025</v>
      </c>
    </row>
    <row r="10" spans="1:5">
      <c r="A10" s="334" t="s">
        <v>831</v>
      </c>
      <c r="B10" s="396">
        <v>25.595220166106177</v>
      </c>
    </row>
    <row r="11" spans="1:5">
      <c r="A11" s="334" t="s">
        <v>832</v>
      </c>
      <c r="B11" s="396">
        <v>24.69620994010733</v>
      </c>
    </row>
    <row r="12" spans="1:5">
      <c r="A12" s="334" t="s">
        <v>833</v>
      </c>
      <c r="B12" s="396">
        <v>16.564885904034369</v>
      </c>
    </row>
    <row r="13" spans="1:5">
      <c r="A13" s="334" t="s">
        <v>834</v>
      </c>
      <c r="B13" s="396">
        <v>15.914481630695409</v>
      </c>
    </row>
    <row r="14" spans="1:5">
      <c r="A14" s="334" t="s">
        <v>835</v>
      </c>
      <c r="B14" s="396">
        <v>8.3077298036199601</v>
      </c>
    </row>
    <row r="15" spans="1:5">
      <c r="A15" s="334" t="s">
        <v>836</v>
      </c>
      <c r="B15" s="396">
        <v>8.0235209060420729</v>
      </c>
    </row>
    <row r="16" spans="1:5">
      <c r="A16" s="230" t="s">
        <v>757</v>
      </c>
    </row>
    <row r="17" spans="1:2" s="341" customFormat="1">
      <c r="A17" s="230"/>
      <c r="B17" s="230"/>
    </row>
  </sheetData>
  <hyperlinks>
    <hyperlink ref="E1" location="INDICE!A1" display="Índice (volver)" xr:uid="{0F2E18A2-47A0-45E5-8946-60EDD896232A}"/>
  </hyperlinks>
  <pageMargins left="0.7" right="0.7" top="0.75" bottom="0.75" header="0.3" footer="0.3"/>
  <pageSetup paperSize="9" orientation="portrait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14707-E2FD-4EDE-86E5-81D587A6C432}">
  <dimension ref="A1:I25"/>
  <sheetViews>
    <sheetView showGridLines="0" topLeftCell="C1" workbookViewId="0">
      <selection activeCell="L1" sqref="I1:L1048576"/>
    </sheetView>
  </sheetViews>
  <sheetFormatPr baseColWidth="10" defaultColWidth="11.140625" defaultRowHeight="13.5"/>
  <cols>
    <col min="1" max="1" width="45.5703125" style="6" bestFit="1" customWidth="1"/>
    <col min="2" max="2" width="17.5703125" style="6" bestFit="1" customWidth="1"/>
    <col min="3" max="3" width="19.140625" style="6" bestFit="1" customWidth="1"/>
    <col min="4" max="4" width="5.7109375" style="6" bestFit="1" customWidth="1"/>
    <col min="5" max="5" width="18.7109375" style="6" bestFit="1" customWidth="1"/>
    <col min="6" max="6" width="23.7109375" style="6" bestFit="1" customWidth="1"/>
    <col min="7" max="16384" width="11.140625" style="6"/>
  </cols>
  <sheetData>
    <row r="1" spans="1:9">
      <c r="A1" s="10" t="s">
        <v>837</v>
      </c>
      <c r="I1" s="500" t="s">
        <v>1634</v>
      </c>
    </row>
    <row r="3" spans="1:9" s="10" customFormat="1" ht="12.75">
      <c r="A3" s="10" t="s">
        <v>838</v>
      </c>
      <c r="B3" s="10" t="s">
        <v>839</v>
      </c>
      <c r="C3" s="10" t="s">
        <v>840</v>
      </c>
      <c r="D3" s="10" t="s">
        <v>841</v>
      </c>
      <c r="E3" s="10" t="s">
        <v>842</v>
      </c>
      <c r="F3" s="10" t="s">
        <v>843</v>
      </c>
    </row>
    <row r="4" spans="1:9">
      <c r="A4" s="6" t="s">
        <v>844</v>
      </c>
      <c r="B4" s="11">
        <v>2067.5976202533889</v>
      </c>
      <c r="C4" s="11">
        <v>60.398773851995976</v>
      </c>
      <c r="D4" s="11">
        <v>79</v>
      </c>
      <c r="E4" s="13">
        <v>26.172121775359351</v>
      </c>
      <c r="F4" s="13">
        <v>26.936663216523854</v>
      </c>
    </row>
    <row r="5" spans="1:9">
      <c r="A5" s="6" t="s">
        <v>845</v>
      </c>
      <c r="B5" s="11">
        <v>2143.0018136174594</v>
      </c>
      <c r="C5" s="11">
        <v>0</v>
      </c>
      <c r="D5" s="11">
        <v>84</v>
      </c>
      <c r="E5" s="13">
        <v>25.511926352588802</v>
      </c>
      <c r="F5" s="13">
        <v>25.511926352588802</v>
      </c>
    </row>
    <row r="6" spans="1:9">
      <c r="A6" s="6" t="s">
        <v>846</v>
      </c>
      <c r="B6" s="11">
        <v>834.31524586622561</v>
      </c>
      <c r="C6" s="11">
        <v>418.66382643281639</v>
      </c>
      <c r="D6" s="11">
        <v>34.200000000000003</v>
      </c>
      <c r="E6" s="13">
        <v>24.395182627667413</v>
      </c>
      <c r="F6" s="13">
        <v>36.636814979504145</v>
      </c>
    </row>
    <row r="7" spans="1:9">
      <c r="A7" s="6" t="s">
        <v>847</v>
      </c>
      <c r="B7" s="11">
        <v>4231.4059496790833</v>
      </c>
      <c r="C7" s="11">
        <v>30.514976120446281</v>
      </c>
      <c r="D7" s="11">
        <v>192.2</v>
      </c>
      <c r="E7" s="13">
        <v>22.015639696561308</v>
      </c>
      <c r="F7" s="13">
        <v>22.174406481787354</v>
      </c>
    </row>
    <row r="8" spans="1:9">
      <c r="A8" s="6" t="s">
        <v>848</v>
      </c>
      <c r="B8" s="11">
        <v>3268.386230174111</v>
      </c>
      <c r="C8" s="11">
        <v>189.9900992553016</v>
      </c>
      <c r="D8" s="11">
        <v>131.55000000000001</v>
      </c>
      <c r="E8" s="13">
        <v>24.845201293607836</v>
      </c>
      <c r="F8" s="13">
        <v>26.289443781295414</v>
      </c>
    </row>
    <row r="9" spans="1:9">
      <c r="A9" s="6" t="s">
        <v>849</v>
      </c>
      <c r="B9" s="11">
        <v>2643.7075439214782</v>
      </c>
      <c r="C9" s="11">
        <v>67.133102315396982</v>
      </c>
      <c r="D9" s="11">
        <v>154.6</v>
      </c>
      <c r="E9" s="13">
        <v>17.100307528599473</v>
      </c>
      <c r="F9" s="13">
        <v>17.534544930380822</v>
      </c>
    </row>
    <row r="10" spans="1:9">
      <c r="A10" s="6" t="s">
        <v>850</v>
      </c>
      <c r="B10" s="11">
        <v>830.73532907722711</v>
      </c>
      <c r="C10" s="11">
        <v>3.4218173152554523</v>
      </c>
      <c r="D10" s="11">
        <v>61</v>
      </c>
      <c r="E10" s="13">
        <v>13.61861195208569</v>
      </c>
      <c r="F10" s="13">
        <v>13.674707317909549</v>
      </c>
    </row>
    <row r="11" spans="1:9">
      <c r="A11" s="6" t="s">
        <v>851</v>
      </c>
      <c r="B11" s="11">
        <v>9669.9675157836973</v>
      </c>
      <c r="C11" s="11">
        <v>490.37229154395345</v>
      </c>
      <c r="D11" s="11">
        <v>679.45</v>
      </c>
      <c r="E11" s="13">
        <v>14.232051682660529</v>
      </c>
      <c r="F11" s="13">
        <v>14.95377114920546</v>
      </c>
    </row>
    <row r="12" spans="1:9">
      <c r="A12" s="6" t="s">
        <v>852</v>
      </c>
      <c r="B12" s="11">
        <v>4701.0672775279363</v>
      </c>
      <c r="C12" s="11">
        <v>83.214424726230177</v>
      </c>
      <c r="D12" s="11">
        <v>366.1</v>
      </c>
      <c r="E12" s="13">
        <v>12.840937660551585</v>
      </c>
      <c r="F12" s="13">
        <v>13.068237372996904</v>
      </c>
    </row>
    <row r="13" spans="1:9">
      <c r="A13" s="6" t="s">
        <v>853</v>
      </c>
      <c r="B13" s="11">
        <v>1408.9104637512512</v>
      </c>
      <c r="C13" s="11">
        <v>8.9130194117018036</v>
      </c>
      <c r="D13" s="11">
        <v>121.5</v>
      </c>
      <c r="E13" s="13">
        <v>11.595970895072027</v>
      </c>
      <c r="F13" s="13">
        <v>11.669329079530479</v>
      </c>
    </row>
    <row r="14" spans="1:9">
      <c r="A14" s="6" t="s">
        <v>854</v>
      </c>
      <c r="B14" s="11">
        <v>218.21214165008459</v>
      </c>
      <c r="C14" s="11">
        <v>6.2964115416476556</v>
      </c>
      <c r="D14" s="11">
        <v>20.399999999999999</v>
      </c>
      <c r="E14" s="13">
        <v>10.696673610298264</v>
      </c>
      <c r="F14" s="13">
        <v>11.005321234888834</v>
      </c>
    </row>
    <row r="15" spans="1:9">
      <c r="A15" s="6" t="s">
        <v>855</v>
      </c>
      <c r="B15" s="11">
        <v>2281.1494714467754</v>
      </c>
      <c r="C15" s="11">
        <v>56.414716276808086</v>
      </c>
      <c r="D15" s="11">
        <v>224.7</v>
      </c>
      <c r="E15" s="13">
        <v>10.151978066073768</v>
      </c>
      <c r="F15" s="13">
        <v>10.403044894185955</v>
      </c>
    </row>
    <row r="16" spans="1:9">
      <c r="A16" s="6" t="s">
        <v>856</v>
      </c>
      <c r="B16" s="11">
        <v>4187.5237620109228</v>
      </c>
      <c r="C16" s="11">
        <v>259.20713304196232</v>
      </c>
      <c r="D16" s="11">
        <v>470.5</v>
      </c>
      <c r="E16" s="13">
        <v>8.9001567736682734</v>
      </c>
      <c r="F16" s="13">
        <v>9.4510752285927424</v>
      </c>
    </row>
    <row r="17" spans="1:6" s="10" customFormat="1" ht="12.75">
      <c r="A17" s="10" t="s">
        <v>67</v>
      </c>
      <c r="B17" s="314">
        <v>38485.980364759642</v>
      </c>
      <c r="C17" s="314">
        <v>1674.5405918335161</v>
      </c>
      <c r="D17" s="314">
        <v>2619.1999999999998</v>
      </c>
      <c r="E17" s="347">
        <v>14.693792136820267</v>
      </c>
      <c r="F17" s="347">
        <v>15.333124983427444</v>
      </c>
    </row>
    <row r="18" spans="1:6" s="10" customFormat="1" ht="12.75">
      <c r="A18" s="10" t="s">
        <v>857</v>
      </c>
      <c r="B18" s="314"/>
      <c r="C18" s="314"/>
      <c r="D18" s="314"/>
      <c r="E18" s="347"/>
      <c r="F18" s="347"/>
    </row>
    <row r="19" spans="1:6">
      <c r="A19" s="6" t="s">
        <v>858</v>
      </c>
      <c r="B19" s="11">
        <v>961.23289290763455</v>
      </c>
      <c r="C19" s="11">
        <v>11.025075348673766</v>
      </c>
      <c r="D19" s="11">
        <v>143.30000000000001</v>
      </c>
      <c r="E19" s="13">
        <v>6.70783595888091</v>
      </c>
      <c r="F19" s="13">
        <v>6.784772981551348</v>
      </c>
    </row>
    <row r="20" spans="1:6">
      <c r="A20" s="6" t="s">
        <v>859</v>
      </c>
      <c r="B20" s="11">
        <v>1106.3981611699926</v>
      </c>
      <c r="C20" s="11">
        <v>18.716621019747048</v>
      </c>
      <c r="D20" s="11">
        <v>153</v>
      </c>
      <c r="E20" s="13">
        <v>7.2313605305228279</v>
      </c>
      <c r="F20" s="13">
        <v>7.3536913868610441</v>
      </c>
    </row>
    <row r="21" spans="1:6">
      <c r="A21" s="6" t="s">
        <v>860</v>
      </c>
      <c r="B21" s="11">
        <v>309.83629465988957</v>
      </c>
      <c r="C21" s="11">
        <v>2.5362789590466317</v>
      </c>
      <c r="D21" s="11">
        <v>78.900000000000006</v>
      </c>
      <c r="E21" s="13">
        <v>3.9269492352330739</v>
      </c>
      <c r="F21" s="13">
        <v>3.9590947226734623</v>
      </c>
    </row>
    <row r="22" spans="1:6">
      <c r="A22" s="6" t="s">
        <v>861</v>
      </c>
      <c r="B22" s="11">
        <v>32.660718567946084</v>
      </c>
      <c r="C22" s="11">
        <v>0</v>
      </c>
      <c r="D22" s="11">
        <v>18.3</v>
      </c>
      <c r="E22" s="13">
        <v>1.7847387195598952</v>
      </c>
      <c r="F22" s="13">
        <v>1.7847387195598952</v>
      </c>
    </row>
    <row r="23" spans="1:6">
      <c r="A23" s="6" t="s">
        <v>862</v>
      </c>
      <c r="B23" s="11">
        <v>131.80001989683956</v>
      </c>
      <c r="C23" s="11">
        <v>24.686659717360222</v>
      </c>
      <c r="D23" s="11">
        <v>73.5</v>
      </c>
      <c r="E23" s="13">
        <v>1.7931975496168646</v>
      </c>
      <c r="F23" s="13">
        <v>2.1290704709414934</v>
      </c>
    </row>
    <row r="24" spans="1:6" s="10" customFormat="1" ht="12.75">
      <c r="A24" s="10" t="s">
        <v>67</v>
      </c>
      <c r="B24" s="314">
        <v>41007.12473414038</v>
      </c>
      <c r="C24" s="314">
        <v>1731.5052268783438</v>
      </c>
      <c r="D24" s="314">
        <v>3086.2000000000003</v>
      </c>
      <c r="E24" s="347">
        <v>13.287254466379489</v>
      </c>
      <c r="F24" s="347">
        <v>13.848302106480043</v>
      </c>
    </row>
    <row r="25" spans="1:6">
      <c r="A25" s="6" t="s">
        <v>757</v>
      </c>
    </row>
  </sheetData>
  <hyperlinks>
    <hyperlink ref="I1" location="INDICE!A1" display="Índice (volver)" xr:uid="{13BC2D0F-D087-48CA-B734-4B58E54DB2DD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BFB30-3FE7-4F1C-85DE-06C4DE2C63B0}">
  <dimension ref="A1:M8"/>
  <sheetViews>
    <sheetView showGridLines="0" workbookViewId="0">
      <selection activeCell="E7" sqref="E7"/>
    </sheetView>
  </sheetViews>
  <sheetFormatPr baseColWidth="10" defaultColWidth="11.140625" defaultRowHeight="16.5"/>
  <cols>
    <col min="1" max="1" width="18.7109375" style="230" bestFit="1" customWidth="1"/>
    <col min="2" max="7" width="12.7109375" style="230" customWidth="1"/>
    <col min="8" max="16384" width="11.140625" style="230"/>
  </cols>
  <sheetData>
    <row r="1" spans="1:13">
      <c r="A1" s="335" t="s">
        <v>863</v>
      </c>
      <c r="M1" s="500" t="s">
        <v>1634</v>
      </c>
    </row>
    <row r="2" spans="1:13" ht="42.75">
      <c r="A2" s="348" t="s">
        <v>864</v>
      </c>
      <c r="B2" s="348" t="s">
        <v>865</v>
      </c>
      <c r="C2" s="348" t="s">
        <v>866</v>
      </c>
      <c r="D2" s="348" t="s">
        <v>867</v>
      </c>
      <c r="E2" s="348" t="s">
        <v>868</v>
      </c>
      <c r="F2" s="348" t="s">
        <v>869</v>
      </c>
      <c r="G2" s="348" t="s">
        <v>870</v>
      </c>
    </row>
    <row r="3" spans="1:13">
      <c r="A3" s="230" t="s">
        <v>871</v>
      </c>
      <c r="B3" s="349">
        <v>30.14</v>
      </c>
      <c r="C3" s="349">
        <v>44.7</v>
      </c>
      <c r="D3" s="349">
        <v>36.729999999999997</v>
      </c>
      <c r="E3" s="349">
        <v>85.1</v>
      </c>
      <c r="F3" s="349">
        <v>47.18</v>
      </c>
      <c r="G3" s="349">
        <v>16.03</v>
      </c>
    </row>
    <row r="4" spans="1:13">
      <c r="A4" s="230" t="s">
        <v>872</v>
      </c>
      <c r="B4" s="349">
        <v>35.840000000000003</v>
      </c>
      <c r="C4" s="349">
        <v>25</v>
      </c>
      <c r="D4" s="349">
        <v>23.9</v>
      </c>
      <c r="E4" s="349">
        <v>11.3</v>
      </c>
      <c r="F4" s="349">
        <v>12.91</v>
      </c>
      <c r="G4" s="349">
        <v>3.35</v>
      </c>
    </row>
    <row r="5" spans="1:13">
      <c r="A5" s="230" t="s">
        <v>873</v>
      </c>
      <c r="B5" s="349">
        <v>18.96</v>
      </c>
      <c r="C5" s="349">
        <v>5.92</v>
      </c>
      <c r="D5" s="349">
        <v>9.93</v>
      </c>
      <c r="E5" s="349">
        <v>39.049999999999997</v>
      </c>
      <c r="F5" s="349">
        <v>11.6</v>
      </c>
      <c r="G5" s="349">
        <v>8.35</v>
      </c>
    </row>
    <row r="6" spans="1:13">
      <c r="A6" s="230" t="s">
        <v>874</v>
      </c>
      <c r="B6" s="349">
        <v>22.54</v>
      </c>
      <c r="C6" s="349">
        <v>3.31</v>
      </c>
      <c r="D6" s="349">
        <v>6.46</v>
      </c>
      <c r="E6" s="349">
        <v>5.19</v>
      </c>
      <c r="F6" s="349">
        <v>3.17</v>
      </c>
      <c r="G6" s="349">
        <v>1.75</v>
      </c>
    </row>
    <row r="7" spans="1:13">
      <c r="A7" s="350" t="s">
        <v>875</v>
      </c>
      <c r="B7" s="351">
        <v>25.511926352588802</v>
      </c>
      <c r="C7" s="351">
        <v>22.015639696561308</v>
      </c>
      <c r="D7" s="351">
        <v>17.100307528599473</v>
      </c>
      <c r="E7" s="351">
        <v>15.95</v>
      </c>
      <c r="F7" s="351">
        <v>12.8</v>
      </c>
      <c r="G7" s="351">
        <v>8.9</v>
      </c>
    </row>
    <row r="8" spans="1:13">
      <c r="A8" s="230" t="s">
        <v>757</v>
      </c>
    </row>
  </sheetData>
  <hyperlinks>
    <hyperlink ref="M1" location="INDICE!A1" display="Índice (volver)" xr:uid="{38DDD75B-23BE-4B39-AD76-B425CBE0CDBD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D217-25CD-4775-BDF2-A142B6E0316D}">
  <sheetPr>
    <pageSetUpPr fitToPage="1"/>
  </sheetPr>
  <dimension ref="A1:I53"/>
  <sheetViews>
    <sheetView showGridLines="0" zoomScaleNormal="100" workbookViewId="0">
      <selection activeCell="I1" sqref="I1"/>
    </sheetView>
  </sheetViews>
  <sheetFormatPr baseColWidth="10" defaultColWidth="11.42578125" defaultRowHeight="14.25"/>
  <cols>
    <col min="1" max="16384" width="11.42578125" style="2"/>
  </cols>
  <sheetData>
    <row r="1" spans="2:9" ht="39" customHeight="1">
      <c r="B1" s="519" t="s">
        <v>120</v>
      </c>
      <c r="C1" s="519"/>
      <c r="D1" s="519"/>
      <c r="E1" s="519"/>
      <c r="F1" s="519"/>
      <c r="G1" s="519"/>
      <c r="H1" s="519"/>
      <c r="I1" s="499" t="s">
        <v>1634</v>
      </c>
    </row>
    <row r="5" spans="2:9">
      <c r="F5" s="33"/>
    </row>
    <row r="10" spans="2:9">
      <c r="F10" s="33"/>
    </row>
    <row r="17" spans="1:2">
      <c r="B17" s="34"/>
    </row>
    <row r="20" spans="1:2" ht="16.5">
      <c r="A20" s="5" t="s">
        <v>121</v>
      </c>
    </row>
    <row r="53" spans="2:2">
      <c r="B53" s="35"/>
    </row>
  </sheetData>
  <mergeCells count="1">
    <mergeCell ref="B1:H1"/>
  </mergeCells>
  <hyperlinks>
    <hyperlink ref="I1" location="INDICE!A1" display="Índice (volver)" xr:uid="{5A59D6B8-A266-40EB-856D-3AB8ABDBFB49}"/>
  </hyperlinks>
  <pageMargins left="0.70866141732283472" right="0.70866141732283472" top="0.74803149606299213" bottom="0.74803149606299213" header="0.31496062992125984" footer="0.31496062992125984"/>
  <pageSetup paperSize="9" scale="92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E52EF-2230-40BB-A942-41F42A6181D5}">
  <dimension ref="A1:H7"/>
  <sheetViews>
    <sheetView showGridLines="0" workbookViewId="0">
      <selection activeCell="F1" sqref="F1:J1048576"/>
    </sheetView>
  </sheetViews>
  <sheetFormatPr baseColWidth="10" defaultColWidth="11.140625" defaultRowHeight="13.5"/>
  <cols>
    <col min="1" max="1" width="40.28515625" style="120" bestFit="1" customWidth="1"/>
    <col min="2" max="2" width="12.28515625" style="120" customWidth="1"/>
    <col min="3" max="3" width="20.42578125" style="120" customWidth="1"/>
    <col min="4" max="4" width="22.85546875" style="120" customWidth="1"/>
    <col min="5" max="5" width="23.28515625" style="120" customWidth="1"/>
    <col min="6" max="16384" width="11.140625" style="120"/>
  </cols>
  <sheetData>
    <row r="1" spans="1:8">
      <c r="A1" s="352" t="s">
        <v>452</v>
      </c>
      <c r="B1" s="318" t="s">
        <v>876</v>
      </c>
      <c r="C1" s="242" t="s">
        <v>877</v>
      </c>
      <c r="H1" s="500" t="s">
        <v>1634</v>
      </c>
    </row>
    <row r="2" spans="1:8">
      <c r="A2" s="120" t="s">
        <v>878</v>
      </c>
      <c r="B2" s="120" t="s">
        <v>879</v>
      </c>
      <c r="C2" s="120">
        <v>24.3</v>
      </c>
    </row>
    <row r="3" spans="1:8">
      <c r="A3" s="120" t="s">
        <v>880</v>
      </c>
      <c r="B3" s="120" t="s">
        <v>879</v>
      </c>
      <c r="C3" s="120">
        <v>35.799999999999997</v>
      </c>
    </row>
    <row r="4" spans="1:8">
      <c r="A4" s="120" t="s">
        <v>881</v>
      </c>
      <c r="B4" s="120" t="s">
        <v>329</v>
      </c>
      <c r="C4" s="120">
        <v>13.7</v>
      </c>
    </row>
    <row r="5" spans="1:8">
      <c r="A5" s="120" t="s">
        <v>882</v>
      </c>
      <c r="B5" s="120" t="s">
        <v>883</v>
      </c>
      <c r="C5" s="120">
        <v>22</v>
      </c>
    </row>
    <row r="6" spans="1:8">
      <c r="A6" s="120" t="s">
        <v>884</v>
      </c>
      <c r="B6" s="120" t="s">
        <v>883</v>
      </c>
      <c r="C6" s="120">
        <v>22</v>
      </c>
    </row>
    <row r="7" spans="1:8">
      <c r="A7" s="120" t="s">
        <v>660</v>
      </c>
    </row>
  </sheetData>
  <hyperlinks>
    <hyperlink ref="H1" location="INDICE!A1" display="Índice (volver)" xr:uid="{D1C8C02C-2E9E-4449-A8B9-AA9A40CC853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270EA-BB90-452D-BDD0-BCC103E74A0C}">
  <dimension ref="A1:M12"/>
  <sheetViews>
    <sheetView showGridLines="0" workbookViewId="0">
      <selection activeCell="E7" sqref="E7"/>
    </sheetView>
  </sheetViews>
  <sheetFormatPr baseColWidth="10" defaultColWidth="11.140625" defaultRowHeight="15"/>
  <cols>
    <col min="1" max="1" width="18.85546875" bestFit="1" customWidth="1"/>
    <col min="2" max="2" width="6.28515625" bestFit="1" customWidth="1"/>
    <col min="3" max="4" width="11.7109375" bestFit="1" customWidth="1"/>
  </cols>
  <sheetData>
    <row r="1" spans="1:13">
      <c r="A1" s="227" t="s">
        <v>885</v>
      </c>
      <c r="B1" s="6"/>
      <c r="C1" s="6"/>
      <c r="D1" s="6"/>
      <c r="M1" s="500" t="s">
        <v>1634</v>
      </c>
    </row>
    <row r="2" spans="1:13" ht="16.5">
      <c r="A2" s="5"/>
      <c r="B2" s="5"/>
      <c r="C2" s="310" t="s">
        <v>886</v>
      </c>
      <c r="D2" s="353" t="s">
        <v>38</v>
      </c>
    </row>
    <row r="3" spans="1:13" ht="16.5">
      <c r="A3" s="564" t="s">
        <v>887</v>
      </c>
      <c r="B3" s="310" t="s">
        <v>778</v>
      </c>
      <c r="C3" s="312">
        <v>51351009.829699919</v>
      </c>
      <c r="D3" s="565">
        <v>164375222.58969992</v>
      </c>
    </row>
    <row r="4" spans="1:13" ht="16.5">
      <c r="A4" s="564"/>
      <c r="B4" s="310" t="s">
        <v>779</v>
      </c>
      <c r="C4" s="312">
        <v>113024212.76000001</v>
      </c>
      <c r="D4" s="565"/>
    </row>
    <row r="5" spans="1:13" ht="16.5">
      <c r="A5" s="564" t="s">
        <v>888</v>
      </c>
      <c r="B5" s="310" t="s">
        <v>778</v>
      </c>
      <c r="C5" s="312">
        <v>-18420418.225829989</v>
      </c>
      <c r="D5" s="565">
        <v>-50725001.355829991</v>
      </c>
    </row>
    <row r="6" spans="1:13" ht="16.5">
      <c r="A6" s="564"/>
      <c r="B6" s="310" t="s">
        <v>779</v>
      </c>
      <c r="C6" s="312">
        <v>-32304583.130000003</v>
      </c>
      <c r="D6" s="565"/>
    </row>
    <row r="7" spans="1:13" ht="16.5">
      <c r="A7" s="564" t="s">
        <v>889</v>
      </c>
      <c r="B7" s="310" t="s">
        <v>778</v>
      </c>
      <c r="C7" s="312">
        <v>98149585.49485001</v>
      </c>
      <c r="D7" s="565">
        <v>267727456.88485003</v>
      </c>
    </row>
    <row r="8" spans="1:13" ht="16.5">
      <c r="A8" s="564"/>
      <c r="B8" s="310" t="s">
        <v>779</v>
      </c>
      <c r="C8" s="312">
        <v>169577871.39000002</v>
      </c>
      <c r="D8" s="565"/>
    </row>
    <row r="9" spans="1:13" ht="16.5">
      <c r="A9" s="564" t="s">
        <v>890</v>
      </c>
      <c r="B9" s="310" t="s">
        <v>778</v>
      </c>
      <c r="C9" s="312">
        <v>43609817.274689987</v>
      </c>
      <c r="D9" s="565">
        <v>45534848.47468999</v>
      </c>
    </row>
    <row r="10" spans="1:13" ht="16.5">
      <c r="A10" s="564"/>
      <c r="B10" s="310" t="s">
        <v>779</v>
      </c>
      <c r="C10" s="312">
        <v>1925031.200000003</v>
      </c>
      <c r="D10" s="565"/>
    </row>
    <row r="12" spans="1:13">
      <c r="A12" t="s">
        <v>637</v>
      </c>
    </row>
  </sheetData>
  <mergeCells count="8">
    <mergeCell ref="A9:A10"/>
    <mergeCell ref="D9:D10"/>
    <mergeCell ref="A3:A4"/>
    <mergeCell ref="D3:D4"/>
    <mergeCell ref="A5:A6"/>
    <mergeCell ref="D5:D6"/>
    <mergeCell ref="A7:A8"/>
    <mergeCell ref="D7:D8"/>
  </mergeCells>
  <hyperlinks>
    <hyperlink ref="M1" location="INDICE!A1" display="Índice (volver)" xr:uid="{61651DFD-7DB2-40F1-985F-6474D5260CF1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026C6-7C4A-4466-A9A3-3E05A953EA0D}">
  <dimension ref="A1:I35"/>
  <sheetViews>
    <sheetView showGridLines="0" topLeftCell="C1" zoomScaleNormal="100" workbookViewId="0">
      <selection activeCell="K1" sqref="H1:K1048576"/>
    </sheetView>
  </sheetViews>
  <sheetFormatPr baseColWidth="10" defaultColWidth="11.5703125" defaultRowHeight="16.5"/>
  <cols>
    <col min="1" max="1" width="87.7109375" style="230" bestFit="1" customWidth="1"/>
    <col min="2" max="4" width="11.85546875" style="230" bestFit="1" customWidth="1"/>
    <col min="5" max="5" width="13.140625" style="230" bestFit="1" customWidth="1"/>
    <col min="6" max="6" width="11.5703125" style="230"/>
    <col min="7" max="7" width="16" style="230" customWidth="1"/>
    <col min="8" max="16384" width="11.5703125" style="230"/>
  </cols>
  <sheetData>
    <row r="1" spans="1:9">
      <c r="A1" s="335" t="s">
        <v>891</v>
      </c>
      <c r="I1" s="500" t="s">
        <v>1634</v>
      </c>
    </row>
    <row r="3" spans="1:9" ht="28.5">
      <c r="A3" s="354" t="s">
        <v>892</v>
      </c>
      <c r="B3" s="355" t="s">
        <v>893</v>
      </c>
      <c r="C3" s="355" t="s">
        <v>894</v>
      </c>
      <c r="D3" s="355" t="s">
        <v>895</v>
      </c>
      <c r="E3" s="355" t="s">
        <v>896</v>
      </c>
    </row>
    <row r="4" spans="1:9">
      <c r="A4" s="566" t="s">
        <v>897</v>
      </c>
      <c r="B4" s="566"/>
      <c r="C4" s="566"/>
      <c r="D4" s="566"/>
      <c r="E4" s="566"/>
    </row>
    <row r="5" spans="1:9" ht="17.25">
      <c r="A5" s="356" t="s">
        <v>898</v>
      </c>
      <c r="B5" s="357">
        <v>3666464.9247969948</v>
      </c>
      <c r="C5" s="357">
        <v>147098</v>
      </c>
      <c r="D5" s="357">
        <v>3519366.9247969948</v>
      </c>
      <c r="E5" s="358">
        <f t="shared" ref="E5:E18" si="0">C5*100/B5</f>
        <v>4.0119843777898554</v>
      </c>
    </row>
    <row r="6" spans="1:9" ht="17.25">
      <c r="A6" s="356" t="s">
        <v>899</v>
      </c>
      <c r="B6" s="357">
        <v>941414.06569935381</v>
      </c>
      <c r="C6" s="357">
        <v>65106.492259850565</v>
      </c>
      <c r="D6" s="357">
        <v>876307.57343950321</v>
      </c>
      <c r="E6" s="358">
        <f t="shared" si="0"/>
        <v>6.9158189400414924</v>
      </c>
    </row>
    <row r="7" spans="1:9" ht="17.25">
      <c r="A7" s="356" t="s">
        <v>900</v>
      </c>
      <c r="B7" s="357">
        <v>356920.59662082646</v>
      </c>
      <c r="C7" s="357">
        <v>28878.669999999984</v>
      </c>
      <c r="D7" s="357">
        <v>328041.92662082647</v>
      </c>
      <c r="E7" s="358">
        <f t="shared" si="0"/>
        <v>8.0910629068232645</v>
      </c>
    </row>
    <row r="8" spans="1:9" ht="17.25">
      <c r="A8" s="356" t="s">
        <v>901</v>
      </c>
      <c r="B8" s="357">
        <v>3029243.0635478608</v>
      </c>
      <c r="C8" s="357">
        <v>494698.29183355015</v>
      </c>
      <c r="D8" s="357">
        <v>2534544.7717143106</v>
      </c>
      <c r="E8" s="358">
        <f t="shared" si="0"/>
        <v>16.330755949777025</v>
      </c>
    </row>
    <row r="9" spans="1:9" ht="17.25">
      <c r="A9" s="356" t="s">
        <v>902</v>
      </c>
      <c r="B9" s="357">
        <v>3530701.6733961892</v>
      </c>
      <c r="C9" s="357">
        <v>579204.36339618918</v>
      </c>
      <c r="D9" s="357">
        <v>2951497.31</v>
      </c>
      <c r="E9" s="358">
        <f t="shared" si="0"/>
        <v>16.404794768147358</v>
      </c>
    </row>
    <row r="10" spans="1:9" ht="17.25">
      <c r="A10" s="356" t="s">
        <v>903</v>
      </c>
      <c r="B10" s="357">
        <v>1443721.9407419488</v>
      </c>
      <c r="C10" s="357">
        <v>350850</v>
      </c>
      <c r="D10" s="357">
        <v>1092871.9407419488</v>
      </c>
      <c r="E10" s="358">
        <f t="shared" si="0"/>
        <v>24.301771005827707</v>
      </c>
      <c r="F10" s="338"/>
    </row>
    <row r="11" spans="1:9" ht="17.25">
      <c r="A11" s="356" t="s">
        <v>904</v>
      </c>
      <c r="B11" s="357">
        <v>2171713.6162441014</v>
      </c>
      <c r="C11" s="357">
        <v>528090</v>
      </c>
      <c r="D11" s="357">
        <v>1643623.6162441014</v>
      </c>
      <c r="E11" s="358">
        <f t="shared" si="0"/>
        <v>24.316742136254234</v>
      </c>
    </row>
    <row r="12" spans="1:9" ht="17.25">
      <c r="A12" s="356" t="s">
        <v>905</v>
      </c>
      <c r="B12" s="357">
        <v>1652492.0433855634</v>
      </c>
      <c r="C12" s="357">
        <v>414322.85955375561</v>
      </c>
      <c r="D12" s="357">
        <v>1238169.1838318079</v>
      </c>
      <c r="E12" s="358">
        <f t="shared" si="0"/>
        <v>25.07260844081927</v>
      </c>
    </row>
    <row r="13" spans="1:9" ht="17.25">
      <c r="A13" s="356" t="s">
        <v>906</v>
      </c>
      <c r="B13" s="357">
        <v>820546.80365426885</v>
      </c>
      <c r="C13" s="357">
        <v>397012.00000000006</v>
      </c>
      <c r="D13" s="357">
        <v>423534.80365426879</v>
      </c>
      <c r="E13" s="358">
        <f t="shared" si="0"/>
        <v>48.383833589007317</v>
      </c>
    </row>
    <row r="14" spans="1:9" ht="17.25">
      <c r="A14" s="356" t="s">
        <v>907</v>
      </c>
      <c r="B14" s="357">
        <v>2890153.8430372658</v>
      </c>
      <c r="C14" s="357">
        <v>1605298.7012663998</v>
      </c>
      <c r="D14" s="357">
        <v>1284855.141770866</v>
      </c>
      <c r="E14" s="358">
        <f t="shared" si="0"/>
        <v>55.543711111910561</v>
      </c>
    </row>
    <row r="15" spans="1:9" ht="17.25">
      <c r="A15" s="356" t="s">
        <v>908</v>
      </c>
      <c r="B15" s="357">
        <v>4056056.6464069174</v>
      </c>
      <c r="C15" s="357">
        <v>2362580.871219229</v>
      </c>
      <c r="D15" s="357">
        <v>1693475.7751876886</v>
      </c>
      <c r="E15" s="358">
        <f t="shared" si="0"/>
        <v>58.248221787339581</v>
      </c>
    </row>
    <row r="16" spans="1:9" ht="17.25">
      <c r="A16" s="356" t="s">
        <v>909</v>
      </c>
      <c r="B16" s="357">
        <v>584441.27304704464</v>
      </c>
      <c r="C16" s="357">
        <v>366393.99999999994</v>
      </c>
      <c r="D16" s="357">
        <v>218047.2730470447</v>
      </c>
      <c r="E16" s="358">
        <f t="shared" si="0"/>
        <v>62.691328777956961</v>
      </c>
    </row>
    <row r="17" spans="1:5" ht="17.25">
      <c r="A17" s="356" t="s">
        <v>910</v>
      </c>
      <c r="B17" s="357">
        <v>3579863.2323162118</v>
      </c>
      <c r="C17" s="357">
        <v>2330762.0036313031</v>
      </c>
      <c r="D17" s="357">
        <v>1249101.2286849089</v>
      </c>
      <c r="E17" s="358">
        <f t="shared" si="0"/>
        <v>65.107571222023296</v>
      </c>
    </row>
    <row r="18" spans="1:5" ht="17.25">
      <c r="A18" s="356" t="s">
        <v>911</v>
      </c>
      <c r="B18" s="359">
        <v>3563825.6741403346</v>
      </c>
      <c r="C18" s="359">
        <v>2738185.4830514183</v>
      </c>
      <c r="D18" s="357">
        <v>825640.1910889165</v>
      </c>
      <c r="E18" s="358">
        <f t="shared" si="0"/>
        <v>76.832755959981753</v>
      </c>
    </row>
    <row r="19" spans="1:5">
      <c r="A19" s="567" t="s">
        <v>912</v>
      </c>
      <c r="B19" s="567"/>
      <c r="C19" s="567"/>
      <c r="D19" s="567"/>
      <c r="E19" s="567"/>
    </row>
    <row r="20" spans="1:5" ht="17.25">
      <c r="A20" s="356" t="s">
        <v>913</v>
      </c>
      <c r="B20" s="357">
        <v>2526490.5778616024</v>
      </c>
      <c r="C20" s="357">
        <v>2436616.0000000005</v>
      </c>
      <c r="D20" s="357">
        <v>89874.577861602171</v>
      </c>
      <c r="E20" s="358">
        <f t="shared" ref="E20:E33" si="1">C20*100/B20</f>
        <v>96.442710744733077</v>
      </c>
    </row>
    <row r="21" spans="1:5" ht="17.25">
      <c r="A21" s="356" t="s">
        <v>914</v>
      </c>
      <c r="B21" s="357">
        <v>162632.06979219976</v>
      </c>
      <c r="C21" s="357">
        <v>161306.96999999997</v>
      </c>
      <c r="D21" s="357">
        <v>1325.0997921997809</v>
      </c>
      <c r="E21" s="358">
        <f t="shared" si="1"/>
        <v>99.185216179138024</v>
      </c>
    </row>
    <row r="22" spans="1:5" ht="17.25">
      <c r="A22" s="356" t="s">
        <v>915</v>
      </c>
      <c r="B22" s="357">
        <v>40561</v>
      </c>
      <c r="C22" s="357">
        <v>40264</v>
      </c>
      <c r="D22" s="357">
        <v>297</v>
      </c>
      <c r="E22" s="358">
        <f t="shared" si="1"/>
        <v>99.267769532309359</v>
      </c>
    </row>
    <row r="23" spans="1:5" ht="17.25">
      <c r="A23" s="356" t="s">
        <v>916</v>
      </c>
      <c r="B23" s="357">
        <v>635560</v>
      </c>
      <c r="C23" s="357">
        <v>634167.31364339998</v>
      </c>
      <c r="D23" s="357">
        <v>1392.6863566</v>
      </c>
      <c r="E23" s="358">
        <f t="shared" si="1"/>
        <v>99.78087256016741</v>
      </c>
    </row>
    <row r="24" spans="1:5" ht="17.25">
      <c r="A24" s="356" t="s">
        <v>917</v>
      </c>
      <c r="B24" s="357">
        <v>1390000</v>
      </c>
      <c r="C24" s="357">
        <v>1389414</v>
      </c>
      <c r="D24" s="357">
        <v>586</v>
      </c>
      <c r="E24" s="358">
        <f t="shared" si="1"/>
        <v>99.95784172661871</v>
      </c>
    </row>
    <row r="25" spans="1:5" ht="17.25">
      <c r="A25" s="356" t="s">
        <v>918</v>
      </c>
      <c r="B25" s="357">
        <v>442010</v>
      </c>
      <c r="C25" s="357">
        <v>442002</v>
      </c>
      <c r="D25" s="357">
        <v>8</v>
      </c>
      <c r="E25" s="358">
        <f t="shared" si="1"/>
        <v>99.998190086197141</v>
      </c>
    </row>
    <row r="26" spans="1:5" ht="17.25">
      <c r="A26" s="356" t="s">
        <v>919</v>
      </c>
      <c r="B26" s="357">
        <v>200000</v>
      </c>
      <c r="C26" s="357">
        <v>200000</v>
      </c>
      <c r="D26" s="357">
        <v>0</v>
      </c>
      <c r="E26" s="358">
        <f t="shared" si="1"/>
        <v>100</v>
      </c>
    </row>
    <row r="27" spans="1:5" ht="17.25">
      <c r="A27" s="356" t="s">
        <v>920</v>
      </c>
      <c r="B27" s="357">
        <v>78596</v>
      </c>
      <c r="C27" s="357">
        <v>78596</v>
      </c>
      <c r="D27" s="357">
        <v>0</v>
      </c>
      <c r="E27" s="358">
        <f t="shared" si="1"/>
        <v>100</v>
      </c>
    </row>
    <row r="28" spans="1:5" ht="17.25">
      <c r="A28" s="356" t="s">
        <v>921</v>
      </c>
      <c r="B28" s="357">
        <v>1170000</v>
      </c>
      <c r="C28" s="357">
        <v>1170000</v>
      </c>
      <c r="D28" s="357">
        <v>0</v>
      </c>
      <c r="E28" s="358">
        <f t="shared" si="1"/>
        <v>100</v>
      </c>
    </row>
    <row r="29" spans="1:5" ht="17.25">
      <c r="A29" s="356" t="s">
        <v>922</v>
      </c>
      <c r="B29" s="357">
        <v>2226652</v>
      </c>
      <c r="C29" s="357">
        <v>2226652</v>
      </c>
      <c r="D29" s="357">
        <v>0</v>
      </c>
      <c r="E29" s="358">
        <f t="shared" si="1"/>
        <v>100</v>
      </c>
    </row>
    <row r="30" spans="1:5" ht="17.25">
      <c r="A30" s="356" t="s">
        <v>923</v>
      </c>
      <c r="B30" s="357">
        <v>1100000</v>
      </c>
      <c r="C30" s="357">
        <v>1100000</v>
      </c>
      <c r="D30" s="357">
        <v>0</v>
      </c>
      <c r="E30" s="358">
        <f t="shared" si="1"/>
        <v>100</v>
      </c>
    </row>
    <row r="31" spans="1:5" ht="17.25">
      <c r="A31" s="356" t="s">
        <v>924</v>
      </c>
      <c r="B31" s="357">
        <v>169500</v>
      </c>
      <c r="C31" s="357">
        <v>169500</v>
      </c>
      <c r="D31" s="357">
        <v>0</v>
      </c>
      <c r="E31" s="358">
        <f t="shared" si="1"/>
        <v>100</v>
      </c>
    </row>
    <row r="32" spans="1:5" ht="17.25">
      <c r="A32" s="356" t="s">
        <v>925</v>
      </c>
      <c r="B32" s="357">
        <v>1964360</v>
      </c>
      <c r="C32" s="357">
        <v>1964360</v>
      </c>
      <c r="D32" s="357">
        <v>0</v>
      </c>
      <c r="E32" s="358">
        <f t="shared" si="1"/>
        <v>100</v>
      </c>
    </row>
    <row r="33" spans="1:5">
      <c r="A33" s="360" t="s">
        <v>67</v>
      </c>
      <c r="B33" s="361">
        <f>SUM(B5:B32)</f>
        <v>44393921.044688679</v>
      </c>
      <c r="C33" s="361">
        <f>SUM(C5:C32)</f>
        <v>24421360.019855097</v>
      </c>
      <c r="D33" s="361">
        <f>SUM(D5:D32)</f>
        <v>19972561.02483359</v>
      </c>
      <c r="E33" s="362">
        <f t="shared" si="1"/>
        <v>55.010594795786545</v>
      </c>
    </row>
    <row r="34" spans="1:5">
      <c r="A34" s="120" t="s">
        <v>785</v>
      </c>
      <c r="B34" s="363"/>
      <c r="C34" s="363"/>
      <c r="D34" s="363"/>
      <c r="E34" s="364"/>
    </row>
    <row r="35" spans="1:5">
      <c r="C35" s="338"/>
      <c r="D35" s="338"/>
    </row>
  </sheetData>
  <mergeCells count="2">
    <mergeCell ref="A4:E4"/>
    <mergeCell ref="A19:E19"/>
  </mergeCells>
  <hyperlinks>
    <hyperlink ref="I1" location="INDICE!A1" display="Índice (volver)" xr:uid="{5062C631-25B9-43BA-82F6-E629E6A0926A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43B21-B230-4212-9C1B-0A5199151DD4}">
  <dimension ref="A1:H10"/>
  <sheetViews>
    <sheetView showGridLines="0" workbookViewId="0">
      <selection activeCell="K1" sqref="G1:K1048576"/>
    </sheetView>
  </sheetViews>
  <sheetFormatPr baseColWidth="10" defaultColWidth="11.5703125" defaultRowHeight="12.75"/>
  <cols>
    <col min="1" max="1" width="22.5703125" style="235" bestFit="1" customWidth="1"/>
    <col min="2" max="2" width="9" style="235" bestFit="1" customWidth="1"/>
    <col min="3" max="3" width="11.5703125" style="235" customWidth="1"/>
    <col min="4" max="4" width="12.140625" style="235" bestFit="1" customWidth="1"/>
    <col min="5" max="5" width="16.5703125" style="235" bestFit="1" customWidth="1"/>
    <col min="6" max="16384" width="11.5703125" style="235"/>
  </cols>
  <sheetData>
    <row r="1" spans="1:8">
      <c r="A1" s="365" t="s">
        <v>926</v>
      </c>
      <c r="H1" s="500" t="s">
        <v>1634</v>
      </c>
    </row>
    <row r="2" spans="1:8">
      <c r="A2" s="366"/>
    </row>
    <row r="3" spans="1:8" ht="25.5">
      <c r="A3" s="367"/>
      <c r="B3" s="368" t="s">
        <v>927</v>
      </c>
      <c r="C3" s="368" t="s">
        <v>928</v>
      </c>
      <c r="D3" s="368" t="s">
        <v>929</v>
      </c>
      <c r="E3" s="368" t="s">
        <v>607</v>
      </c>
    </row>
    <row r="4" spans="1:8" ht="13.5">
      <c r="A4" s="369" t="s">
        <v>930</v>
      </c>
      <c r="B4" s="370">
        <v>538.9</v>
      </c>
      <c r="C4" s="370">
        <v>388.2</v>
      </c>
      <c r="D4" s="370">
        <v>-150.69999999999999</v>
      </c>
      <c r="E4" s="370">
        <v>-28</v>
      </c>
    </row>
    <row r="5" spans="1:8" ht="13.5">
      <c r="A5" s="369" t="s">
        <v>931</v>
      </c>
      <c r="B5" s="370">
        <v>208.4</v>
      </c>
      <c r="C5" s="370">
        <v>179.9</v>
      </c>
      <c r="D5" s="370">
        <v>-28.5</v>
      </c>
      <c r="E5" s="370">
        <v>-13.7</v>
      </c>
    </row>
    <row r="6" spans="1:8" ht="13.5">
      <c r="A6" s="120" t="s">
        <v>785</v>
      </c>
    </row>
    <row r="7" spans="1:8">
      <c r="A7" s="366"/>
    </row>
    <row r="8" spans="1:8" ht="13.5">
      <c r="A8" s="367"/>
      <c r="B8" s="368"/>
      <c r="C8" s="368"/>
      <c r="D8" s="368"/>
      <c r="E8" s="368"/>
    </row>
    <row r="9" spans="1:8" ht="13.5">
      <c r="A9" s="369"/>
      <c r="B9" s="370"/>
      <c r="C9" s="370"/>
      <c r="D9" s="370"/>
      <c r="E9" s="370"/>
    </row>
    <row r="10" spans="1:8" ht="13.5">
      <c r="A10" s="369"/>
      <c r="B10" s="370"/>
      <c r="C10" s="370"/>
      <c r="D10" s="370"/>
      <c r="E10" s="370"/>
    </row>
  </sheetData>
  <hyperlinks>
    <hyperlink ref="H1" location="INDICE!A1" display="Índice (volver)" xr:uid="{9A80BDD8-A0F3-403F-AE78-FFB0AC375835}"/>
  </hyperlinks>
  <pageMargins left="0.7" right="0.7" top="0.75" bottom="0.75" header="0.3" footer="0.3"/>
  <pageSetup paperSize="9" orientation="portrait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450B6-AFC1-436C-AE02-DF9544E31834}">
  <dimension ref="A1:H6"/>
  <sheetViews>
    <sheetView showGridLines="0" workbookViewId="0">
      <selection activeCell="L1" sqref="H1:L1048576"/>
    </sheetView>
  </sheetViews>
  <sheetFormatPr baseColWidth="10" defaultColWidth="11.5703125" defaultRowHeight="13.5"/>
  <cols>
    <col min="1" max="1" width="22.5703125" style="120" bestFit="1" customWidth="1"/>
    <col min="2" max="2" width="9" style="120" bestFit="1" customWidth="1"/>
    <col min="3" max="3" width="11.5703125" style="120" customWidth="1"/>
    <col min="4" max="4" width="12.140625" style="120" bestFit="1" customWidth="1"/>
    <col min="5" max="5" width="16.5703125" style="120" bestFit="1" customWidth="1"/>
    <col min="6" max="16384" width="11.5703125" style="120"/>
  </cols>
  <sheetData>
    <row r="1" spans="1:8">
      <c r="A1" s="122" t="s">
        <v>932</v>
      </c>
      <c r="H1" s="500" t="s">
        <v>1634</v>
      </c>
    </row>
    <row r="2" spans="1:8" ht="14.25" thickBot="1">
      <c r="A2" s="366"/>
    </row>
    <row r="3" spans="1:8" ht="14.25" thickBot="1">
      <c r="A3" s="371"/>
      <c r="B3" s="372" t="s">
        <v>927</v>
      </c>
      <c r="C3" s="372" t="s">
        <v>928</v>
      </c>
      <c r="D3" s="372" t="s">
        <v>933</v>
      </c>
      <c r="E3" s="372" t="s">
        <v>607</v>
      </c>
    </row>
    <row r="4" spans="1:8" ht="15" thickTop="1" thickBot="1">
      <c r="A4" s="373" t="s">
        <v>930</v>
      </c>
      <c r="B4" s="374">
        <v>6.46</v>
      </c>
      <c r="C4" s="374">
        <v>4.74</v>
      </c>
      <c r="D4" s="374">
        <v>-1.42</v>
      </c>
      <c r="E4" s="374">
        <v>-26.6</v>
      </c>
    </row>
    <row r="5" spans="1:8" ht="14.25" thickBot="1">
      <c r="A5" s="375" t="s">
        <v>931</v>
      </c>
      <c r="B5" s="376">
        <v>10.050000000000001</v>
      </c>
      <c r="C5" s="376">
        <v>8.73</v>
      </c>
      <c r="D5" s="376">
        <v>-1.31</v>
      </c>
      <c r="E5" s="376">
        <v>-13.1</v>
      </c>
    </row>
    <row r="6" spans="1:8">
      <c r="A6" s="120" t="s">
        <v>785</v>
      </c>
    </row>
  </sheetData>
  <hyperlinks>
    <hyperlink ref="H1" location="INDICE!A1" display="Índice (volver)" xr:uid="{2FAFDE5B-D33A-4A66-9208-9EA197BECB11}"/>
  </hyperlinks>
  <pageMargins left="0.7" right="0.7" top="0.75" bottom="0.75" header="0.3" footer="0.3"/>
  <pageSetup paperSize="9" orientation="portrait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EEF-48DA-4E9F-9D59-BBF9F6FF0D37}">
  <dimension ref="A1:M5"/>
  <sheetViews>
    <sheetView showGridLines="0" workbookViewId="0">
      <selection activeCell="E7" sqref="E7"/>
    </sheetView>
  </sheetViews>
  <sheetFormatPr baseColWidth="10" defaultColWidth="11.140625" defaultRowHeight="15"/>
  <cols>
    <col min="1" max="2" width="11.140625" style="225"/>
    <col min="3" max="3" width="15.28515625" style="225" customWidth="1"/>
    <col min="4" max="16384" width="11.140625" style="225"/>
  </cols>
  <sheetData>
    <row r="1" spans="1:13">
      <c r="A1" s="122" t="s">
        <v>934</v>
      </c>
      <c r="M1" s="500" t="s">
        <v>1634</v>
      </c>
    </row>
    <row r="3" spans="1:13" ht="27">
      <c r="A3" s="326" t="s">
        <v>935</v>
      </c>
      <c r="B3" s="326" t="s">
        <v>936</v>
      </c>
      <c r="C3" s="326" t="s">
        <v>937</v>
      </c>
      <c r="D3" s="326" t="s">
        <v>938</v>
      </c>
      <c r="E3" s="326" t="s">
        <v>939</v>
      </c>
    </row>
    <row r="4" spans="1:13">
      <c r="A4" s="377">
        <v>0.17499999999999999</v>
      </c>
      <c r="B4" s="377">
        <v>0.11899999999999999</v>
      </c>
      <c r="C4" s="377">
        <v>0.33100000000000002</v>
      </c>
      <c r="D4" s="377">
        <v>0.28199999999999997</v>
      </c>
      <c r="E4" s="377">
        <v>9.4E-2</v>
      </c>
    </row>
    <row r="5" spans="1:13">
      <c r="A5" s="225" t="s">
        <v>785</v>
      </c>
    </row>
  </sheetData>
  <hyperlinks>
    <hyperlink ref="M1" location="INDICE!A1" display="Índice (volver)" xr:uid="{097769E0-EDBC-4BD6-843F-D4790384A747}"/>
  </hyperlinks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43F60-A1AB-4E37-9BC5-E5DAC946913F}">
  <dimension ref="A1:F27"/>
  <sheetViews>
    <sheetView showGridLines="0" workbookViewId="0">
      <selection activeCell="K1" sqref="E1:K1048576"/>
    </sheetView>
  </sheetViews>
  <sheetFormatPr baseColWidth="10" defaultColWidth="11.140625" defaultRowHeight="15"/>
  <cols>
    <col min="1" max="1" width="34.7109375" style="225" customWidth="1"/>
    <col min="2" max="2" width="22.42578125" style="225" customWidth="1"/>
    <col min="3" max="16384" width="11.140625" style="225"/>
  </cols>
  <sheetData>
    <row r="1" spans="1:6">
      <c r="A1" s="122" t="s">
        <v>682</v>
      </c>
      <c r="F1" s="500" t="s">
        <v>1634</v>
      </c>
    </row>
    <row r="3" spans="1:6">
      <c r="A3" s="568" t="s">
        <v>940</v>
      </c>
      <c r="B3" s="568"/>
    </row>
    <row r="4" spans="1:6" ht="16.5">
      <c r="A4" s="378" t="s">
        <v>941</v>
      </c>
      <c r="B4" s="379" t="s">
        <v>942</v>
      </c>
    </row>
    <row r="5" spans="1:6" ht="16.5">
      <c r="A5" s="378" t="s">
        <v>943</v>
      </c>
      <c r="B5" s="379" t="s">
        <v>944</v>
      </c>
    </row>
    <row r="6" spans="1:6" ht="16.5">
      <c r="A6" s="378" t="s">
        <v>945</v>
      </c>
      <c r="B6" s="379" t="s">
        <v>946</v>
      </c>
    </row>
    <row r="7" spans="1:6" ht="16.5">
      <c r="A7" s="378" t="s">
        <v>947</v>
      </c>
      <c r="B7" s="379" t="s">
        <v>948</v>
      </c>
    </row>
    <row r="8" spans="1:6">
      <c r="A8" s="380" t="s">
        <v>67</v>
      </c>
      <c r="B8" s="381" t="s">
        <v>949</v>
      </c>
    </row>
    <row r="9" spans="1:6">
      <c r="A9" s="568" t="s">
        <v>950</v>
      </c>
      <c r="B9" s="568"/>
    </row>
    <row r="10" spans="1:6">
      <c r="A10" s="382" t="s">
        <v>951</v>
      </c>
      <c r="B10" s="381" t="s">
        <v>952</v>
      </c>
    </row>
    <row r="11" spans="1:6" ht="16.5">
      <c r="A11" s="383" t="s">
        <v>953</v>
      </c>
      <c r="B11" s="379" t="s">
        <v>954</v>
      </c>
    </row>
    <row r="12" spans="1:6" ht="16.5">
      <c r="A12" s="383" t="s">
        <v>955</v>
      </c>
      <c r="B12" s="379" t="s">
        <v>956</v>
      </c>
    </row>
    <row r="13" spans="1:6" ht="16.5">
      <c r="A13" s="383" t="s">
        <v>957</v>
      </c>
      <c r="B13" s="379" t="s">
        <v>958</v>
      </c>
    </row>
    <row r="14" spans="1:6">
      <c r="A14" s="382" t="s">
        <v>936</v>
      </c>
      <c r="B14" s="381" t="s">
        <v>959</v>
      </c>
    </row>
    <row r="15" spans="1:6" ht="16.5">
      <c r="A15" s="383" t="s">
        <v>953</v>
      </c>
      <c r="B15" s="379" t="s">
        <v>960</v>
      </c>
    </row>
    <row r="16" spans="1:6" ht="16.5">
      <c r="A16" s="383" t="s">
        <v>955</v>
      </c>
      <c r="B16" s="379" t="s">
        <v>961</v>
      </c>
    </row>
    <row r="17" spans="1:2" ht="16.5">
      <c r="A17" s="383" t="s">
        <v>957</v>
      </c>
      <c r="B17" s="379" t="s">
        <v>962</v>
      </c>
    </row>
    <row r="18" spans="1:2">
      <c r="A18" s="382" t="s">
        <v>963</v>
      </c>
      <c r="B18" s="381" t="s">
        <v>964</v>
      </c>
    </row>
    <row r="19" spans="1:2" ht="16.5">
      <c r="A19" s="383" t="s">
        <v>953</v>
      </c>
      <c r="B19" s="379" t="s">
        <v>965</v>
      </c>
    </row>
    <row r="20" spans="1:2" ht="16.5">
      <c r="A20" s="383" t="s">
        <v>955</v>
      </c>
      <c r="B20" s="379" t="s">
        <v>966</v>
      </c>
    </row>
    <row r="21" spans="1:2" ht="16.5">
      <c r="A21" s="383" t="s">
        <v>957</v>
      </c>
      <c r="B21" s="379" t="s">
        <v>967</v>
      </c>
    </row>
    <row r="22" spans="1:2">
      <c r="A22" s="382" t="s">
        <v>938</v>
      </c>
      <c r="B22" s="381" t="s">
        <v>968</v>
      </c>
    </row>
    <row r="23" spans="1:2" ht="16.5">
      <c r="A23" s="383" t="s">
        <v>953</v>
      </c>
      <c r="B23" s="379" t="s">
        <v>969</v>
      </c>
    </row>
    <row r="24" spans="1:2" ht="16.5">
      <c r="A24" s="383" t="s">
        <v>955</v>
      </c>
      <c r="B24" s="379" t="s">
        <v>970</v>
      </c>
    </row>
    <row r="25" spans="1:2" ht="16.5">
      <c r="A25" s="383" t="s">
        <v>957</v>
      </c>
      <c r="B25" s="379" t="s">
        <v>971</v>
      </c>
    </row>
    <row r="26" spans="1:2">
      <c r="A26" s="382" t="s">
        <v>972</v>
      </c>
      <c r="B26" s="381" t="s">
        <v>973</v>
      </c>
    </row>
    <row r="27" spans="1:2">
      <c r="A27" s="120" t="s">
        <v>974</v>
      </c>
    </row>
  </sheetData>
  <mergeCells count="2">
    <mergeCell ref="A3:B3"/>
    <mergeCell ref="A9:B9"/>
  </mergeCells>
  <hyperlinks>
    <hyperlink ref="F1" location="INDICE!A1" display="Índice (volver)" xr:uid="{A6D23CED-AC3E-49A8-837C-A5EDBD8DA56C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C2E03-D171-4AA5-B935-39726504FDAA}">
  <dimension ref="A1:M5"/>
  <sheetViews>
    <sheetView showGridLines="0" workbookViewId="0">
      <selection activeCell="E7" sqref="E7"/>
    </sheetView>
  </sheetViews>
  <sheetFormatPr baseColWidth="10" defaultColWidth="11.140625" defaultRowHeight="15"/>
  <cols>
    <col min="1" max="1" width="11.140625" style="225"/>
    <col min="2" max="2" width="8.42578125" style="225" bestFit="1" customWidth="1"/>
    <col min="3" max="3" width="10.28515625" style="225" bestFit="1" customWidth="1"/>
    <col min="4" max="4" width="16.42578125" style="225" bestFit="1" customWidth="1"/>
    <col min="5" max="5" width="19.7109375" style="225" bestFit="1" customWidth="1"/>
    <col min="6" max="16384" width="11.140625" style="225"/>
  </cols>
  <sheetData>
    <row r="1" spans="1:13">
      <c r="A1" s="122" t="s">
        <v>975</v>
      </c>
      <c r="M1" s="500" t="s">
        <v>1634</v>
      </c>
    </row>
    <row r="3" spans="1:13" ht="27">
      <c r="A3" s="326" t="s">
        <v>935</v>
      </c>
      <c r="B3" s="326" t="s">
        <v>936</v>
      </c>
      <c r="C3" s="326" t="s">
        <v>976</v>
      </c>
      <c r="D3" s="326" t="s">
        <v>938</v>
      </c>
      <c r="E3" s="326" t="s">
        <v>939</v>
      </c>
    </row>
    <row r="4" spans="1:13">
      <c r="A4" s="377">
        <v>0.28999999999999998</v>
      </c>
      <c r="B4" s="377">
        <v>8.6999999999999994E-2</v>
      </c>
      <c r="C4" s="377">
        <v>0.45600000000000002</v>
      </c>
      <c r="D4" s="377">
        <v>0.13200000000000001</v>
      </c>
      <c r="E4" s="377">
        <v>3.5000000000000003E-2</v>
      </c>
    </row>
    <row r="5" spans="1:13">
      <c r="A5" s="120" t="s">
        <v>974</v>
      </c>
    </row>
  </sheetData>
  <hyperlinks>
    <hyperlink ref="M1" location="INDICE!A1" display="Índice (volver)" xr:uid="{F5CB20AD-463F-4A56-B015-606CDC03514D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AE318-B6E2-4CAC-B307-309599483942}">
  <dimension ref="A1:G28"/>
  <sheetViews>
    <sheetView showGridLines="0" topLeftCell="A16" workbookViewId="0">
      <selection activeCell="K1" sqref="F1:K1048576"/>
    </sheetView>
  </sheetViews>
  <sheetFormatPr baseColWidth="10" defaultColWidth="11.140625" defaultRowHeight="15"/>
  <cols>
    <col min="1" max="1" width="34.7109375" style="225" customWidth="1"/>
    <col min="2" max="2" width="22.42578125" style="225" customWidth="1"/>
    <col min="3" max="16384" width="11.140625" style="225"/>
  </cols>
  <sheetData>
    <row r="1" spans="1:7">
      <c r="A1" s="122" t="s">
        <v>977</v>
      </c>
      <c r="G1" s="500" t="s">
        <v>1634</v>
      </c>
    </row>
    <row r="3" spans="1:7">
      <c r="A3" s="568" t="s">
        <v>940</v>
      </c>
      <c r="B3" s="568"/>
    </row>
    <row r="4" spans="1:7" ht="16.5">
      <c r="A4" s="378" t="s">
        <v>941</v>
      </c>
      <c r="B4" s="379" t="s">
        <v>978</v>
      </c>
    </row>
    <row r="5" spans="1:7" ht="16.5">
      <c r="A5" s="378" t="s">
        <v>943</v>
      </c>
      <c r="B5" s="379" t="s">
        <v>979</v>
      </c>
    </row>
    <row r="6" spans="1:7" ht="16.5">
      <c r="A6" s="378" t="s">
        <v>945</v>
      </c>
      <c r="B6" s="379" t="s">
        <v>980</v>
      </c>
    </row>
    <row r="7" spans="1:7" ht="16.5">
      <c r="A7" s="378" t="s">
        <v>947</v>
      </c>
      <c r="B7" s="379" t="s">
        <v>981</v>
      </c>
    </row>
    <row r="8" spans="1:7">
      <c r="A8" s="380" t="s">
        <v>67</v>
      </c>
      <c r="B8" s="381" t="s">
        <v>982</v>
      </c>
    </row>
    <row r="9" spans="1:7">
      <c r="A9" s="568" t="s">
        <v>950</v>
      </c>
      <c r="B9" s="568"/>
    </row>
    <row r="10" spans="1:7">
      <c r="A10" s="382" t="s">
        <v>951</v>
      </c>
      <c r="B10" s="381" t="s">
        <v>983</v>
      </c>
    </row>
    <row r="11" spans="1:7" ht="16.5">
      <c r="A11" s="383" t="s">
        <v>953</v>
      </c>
      <c r="B11" s="379" t="s">
        <v>984</v>
      </c>
    </row>
    <row r="12" spans="1:7" ht="16.5">
      <c r="A12" s="383" t="s">
        <v>955</v>
      </c>
      <c r="B12" s="379" t="s">
        <v>985</v>
      </c>
    </row>
    <row r="13" spans="1:7" ht="16.5">
      <c r="A13" s="383" t="s">
        <v>957</v>
      </c>
      <c r="B13" s="379" t="s">
        <v>986</v>
      </c>
    </row>
    <row r="14" spans="1:7">
      <c r="A14" s="382" t="s">
        <v>936</v>
      </c>
      <c r="B14" s="381" t="s">
        <v>987</v>
      </c>
    </row>
    <row r="15" spans="1:7" ht="16.5">
      <c r="A15" s="383" t="s">
        <v>953</v>
      </c>
      <c r="B15" s="379" t="s">
        <v>988</v>
      </c>
    </row>
    <row r="16" spans="1:7" ht="16.5">
      <c r="A16" s="383" t="s">
        <v>955</v>
      </c>
      <c r="B16" s="379" t="s">
        <v>989</v>
      </c>
    </row>
    <row r="17" spans="1:2" ht="16.5">
      <c r="A17" s="383" t="s">
        <v>957</v>
      </c>
      <c r="B17" s="379" t="s">
        <v>990</v>
      </c>
    </row>
    <row r="18" spans="1:2">
      <c r="A18" s="382" t="s">
        <v>963</v>
      </c>
      <c r="B18" s="381" t="s">
        <v>991</v>
      </c>
    </row>
    <row r="19" spans="1:2" ht="16.5">
      <c r="A19" s="383" t="s">
        <v>953</v>
      </c>
      <c r="B19" s="379" t="s">
        <v>992</v>
      </c>
    </row>
    <row r="20" spans="1:2" ht="16.5">
      <c r="A20" s="383" t="s">
        <v>955</v>
      </c>
      <c r="B20" s="379" t="s">
        <v>993</v>
      </c>
    </row>
    <row r="21" spans="1:2" ht="16.5">
      <c r="A21" s="383" t="s">
        <v>957</v>
      </c>
      <c r="B21" s="379" t="s">
        <v>994</v>
      </c>
    </row>
    <row r="22" spans="1:2">
      <c r="A22" s="382" t="s">
        <v>938</v>
      </c>
      <c r="B22" s="381" t="s">
        <v>995</v>
      </c>
    </row>
    <row r="23" spans="1:2" ht="16.5">
      <c r="A23" s="383" t="s">
        <v>953</v>
      </c>
      <c r="B23" s="379" t="s">
        <v>996</v>
      </c>
    </row>
    <row r="24" spans="1:2" ht="16.5">
      <c r="A24" s="383" t="s">
        <v>955</v>
      </c>
      <c r="B24" s="379" t="s">
        <v>997</v>
      </c>
    </row>
    <row r="25" spans="1:2" ht="16.5">
      <c r="A25" s="383" t="s">
        <v>957</v>
      </c>
      <c r="B25" s="379" t="s">
        <v>998</v>
      </c>
    </row>
    <row r="26" spans="1:2">
      <c r="A26" s="382" t="s">
        <v>972</v>
      </c>
      <c r="B26" s="381" t="s">
        <v>999</v>
      </c>
    </row>
    <row r="27" spans="1:2">
      <c r="A27" s="382" t="s">
        <v>67</v>
      </c>
      <c r="B27" s="381" t="s">
        <v>1000</v>
      </c>
    </row>
    <row r="28" spans="1:2">
      <c r="A28" s="120" t="s">
        <v>974</v>
      </c>
    </row>
  </sheetData>
  <mergeCells count="2">
    <mergeCell ref="A3:B3"/>
    <mergeCell ref="A9:B9"/>
  </mergeCells>
  <hyperlinks>
    <hyperlink ref="G1" location="INDICE!A1" display="Índice (volver)" xr:uid="{08F26772-810A-4387-B1FA-D827B35B568D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C703F-BA0E-4C44-9323-AD09B13C9B48}">
  <dimension ref="A1:M5"/>
  <sheetViews>
    <sheetView showGridLines="0" workbookViewId="0">
      <selection activeCell="E7" sqref="E7"/>
    </sheetView>
  </sheetViews>
  <sheetFormatPr baseColWidth="10" defaultColWidth="11.140625" defaultRowHeight="15"/>
  <cols>
    <col min="1" max="1" width="11.140625" style="225"/>
    <col min="2" max="2" width="8.42578125" style="225" bestFit="1" customWidth="1"/>
    <col min="3" max="3" width="10.28515625" style="225" bestFit="1" customWidth="1"/>
    <col min="4" max="4" width="16.42578125" style="225" bestFit="1" customWidth="1"/>
    <col min="5" max="5" width="19.7109375" style="225" bestFit="1" customWidth="1"/>
    <col min="6" max="16384" width="11.140625" style="225"/>
  </cols>
  <sheetData>
    <row r="1" spans="1:13">
      <c r="A1" s="122" t="s">
        <v>1001</v>
      </c>
      <c r="M1" s="500" t="s">
        <v>1634</v>
      </c>
    </row>
    <row r="3" spans="1:13" ht="27">
      <c r="A3" s="326" t="s">
        <v>935</v>
      </c>
      <c r="B3" s="326" t="s">
        <v>936</v>
      </c>
      <c r="C3" s="326" t="s">
        <v>976</v>
      </c>
      <c r="D3" s="326" t="s">
        <v>938</v>
      </c>
      <c r="E3" s="326" t="s">
        <v>939</v>
      </c>
    </row>
    <row r="4" spans="1:13">
      <c r="A4" s="377">
        <v>0.36599999999999999</v>
      </c>
      <c r="B4" s="377">
        <v>5.1999999999999998E-2</v>
      </c>
      <c r="C4" s="377">
        <v>0.187</v>
      </c>
      <c r="D4" s="377">
        <v>0.25600000000000001</v>
      </c>
      <c r="E4" s="377">
        <v>0.13900000000000001</v>
      </c>
    </row>
    <row r="5" spans="1:13">
      <c r="A5" s="120" t="s">
        <v>974</v>
      </c>
    </row>
  </sheetData>
  <hyperlinks>
    <hyperlink ref="M1" location="INDICE!A1" display="Índice (volver)" xr:uid="{F8E88721-96AC-483E-8F82-20F7E70CE955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CABC-7139-4103-8775-C6156592EFF0}">
  <dimension ref="A1:P24"/>
  <sheetViews>
    <sheetView showGridLines="0" topLeftCell="M1" workbookViewId="0">
      <selection activeCell="P1" sqref="P1"/>
    </sheetView>
  </sheetViews>
  <sheetFormatPr baseColWidth="10" defaultColWidth="11.140625" defaultRowHeight="13.5"/>
  <cols>
    <col min="1" max="1" width="8" style="6" customWidth="1"/>
    <col min="2" max="2" width="27.85546875" style="6" customWidth="1"/>
    <col min="3" max="6" width="11.140625" style="6"/>
    <col min="7" max="7" width="28.28515625" style="6" bestFit="1" customWidth="1"/>
    <col min="8" max="9" width="18.42578125" style="6" bestFit="1" customWidth="1"/>
    <col min="10" max="10" width="19.28515625" style="6" customWidth="1"/>
    <col min="11" max="16384" width="11.140625" style="6"/>
  </cols>
  <sheetData>
    <row r="1" spans="1:16" ht="15">
      <c r="A1" s="532" t="s">
        <v>122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P1" s="499" t="s">
        <v>1634</v>
      </c>
    </row>
    <row r="2" spans="1:16">
      <c r="A2" s="14" t="s">
        <v>123</v>
      </c>
      <c r="K2" s="14" t="s">
        <v>88</v>
      </c>
    </row>
    <row r="3" spans="1:16">
      <c r="A3" s="6" t="s">
        <v>89</v>
      </c>
      <c r="B3" s="6" t="s">
        <v>90</v>
      </c>
      <c r="C3" s="134" t="s">
        <v>22</v>
      </c>
      <c r="D3" s="134" t="s">
        <v>23</v>
      </c>
      <c r="E3" s="135" t="s">
        <v>24</v>
      </c>
      <c r="F3" s="135" t="s">
        <v>21</v>
      </c>
      <c r="G3" s="6" t="s">
        <v>90</v>
      </c>
      <c r="H3" s="14" t="s">
        <v>91</v>
      </c>
      <c r="I3" s="14" t="s">
        <v>91</v>
      </c>
      <c r="K3" s="134" t="s">
        <v>22</v>
      </c>
      <c r="L3" s="134" t="s">
        <v>23</v>
      </c>
      <c r="M3" s="135" t="s">
        <v>24</v>
      </c>
      <c r="N3" s="135" t="s">
        <v>21</v>
      </c>
    </row>
    <row r="4" spans="1:16">
      <c r="A4" s="6">
        <v>1</v>
      </c>
      <c r="B4" s="6" t="s">
        <v>92</v>
      </c>
      <c r="C4" s="125">
        <v>236.70517327952598</v>
      </c>
      <c r="D4" s="125">
        <v>304.44574231347991</v>
      </c>
      <c r="E4" s="125">
        <v>151.6589345163768</v>
      </c>
      <c r="F4" s="125">
        <v>239.86530105712407</v>
      </c>
      <c r="G4" s="6" t="s">
        <v>92</v>
      </c>
      <c r="H4" s="6">
        <v>13</v>
      </c>
      <c r="I4" s="6">
        <v>1</v>
      </c>
      <c r="J4" s="6" t="s">
        <v>100</v>
      </c>
      <c r="K4" s="129">
        <v>399.49790087349845</v>
      </c>
      <c r="L4" s="129">
        <v>649.53893565110923</v>
      </c>
      <c r="M4" s="129">
        <v>506.78957841508964</v>
      </c>
      <c r="N4" s="129">
        <v>453.44553343118599</v>
      </c>
    </row>
    <row r="5" spans="1:16">
      <c r="A5" s="6">
        <v>2</v>
      </c>
      <c r="B5" s="6" t="s">
        <v>94</v>
      </c>
      <c r="C5" s="125">
        <v>453.37102191304979</v>
      </c>
      <c r="D5" s="125">
        <v>353.66125668122089</v>
      </c>
      <c r="E5" s="125">
        <v>222.70626757556664</v>
      </c>
      <c r="F5" s="125">
        <v>409.00663087606188</v>
      </c>
      <c r="G5" s="6" t="s">
        <v>94</v>
      </c>
      <c r="H5" s="6">
        <v>4</v>
      </c>
      <c r="I5" s="6">
        <v>2</v>
      </c>
      <c r="J5" s="6" t="s">
        <v>96</v>
      </c>
      <c r="K5" s="129">
        <v>441.45444749335218</v>
      </c>
      <c r="L5" s="129">
        <v>624.83326298641384</v>
      </c>
      <c r="M5" s="129">
        <v>268.13426059643683</v>
      </c>
      <c r="N5" s="129">
        <v>448.82575337981882</v>
      </c>
    </row>
    <row r="6" spans="1:16">
      <c r="A6" s="6">
        <v>3</v>
      </c>
      <c r="B6" s="6" t="s">
        <v>95</v>
      </c>
      <c r="C6" s="125">
        <v>441.45444749335218</v>
      </c>
      <c r="D6" s="125">
        <v>624.83326298641384</v>
      </c>
      <c r="E6" s="125">
        <v>268.13426059643683</v>
      </c>
      <c r="F6" s="125">
        <v>448.82575337981882</v>
      </c>
      <c r="G6" s="14" t="s">
        <v>96</v>
      </c>
      <c r="H6" s="6">
        <v>2</v>
      </c>
      <c r="I6" s="6">
        <v>3</v>
      </c>
      <c r="J6" s="6" t="s">
        <v>105</v>
      </c>
      <c r="K6" s="129">
        <v>437.22064157440525</v>
      </c>
      <c r="L6" s="129">
        <v>604.8111504115177</v>
      </c>
      <c r="M6" s="129">
        <v>183.74782158542314</v>
      </c>
      <c r="N6" s="129">
        <v>447.39235633649275</v>
      </c>
    </row>
    <row r="7" spans="1:16">
      <c r="A7" s="6">
        <v>4</v>
      </c>
      <c r="B7" s="14" t="s">
        <v>98</v>
      </c>
      <c r="C7" s="125">
        <v>215.77488691674847</v>
      </c>
      <c r="D7" s="125">
        <v>226.39210944512212</v>
      </c>
      <c r="E7" s="125">
        <v>121.13429662778644</v>
      </c>
      <c r="F7" s="125">
        <v>209.31913293202859</v>
      </c>
      <c r="G7" s="14" t="s">
        <v>99</v>
      </c>
      <c r="H7" s="6">
        <v>17</v>
      </c>
      <c r="I7" s="6">
        <v>4</v>
      </c>
      <c r="J7" s="6" t="s">
        <v>94</v>
      </c>
      <c r="K7" s="129">
        <v>453.37102191304979</v>
      </c>
      <c r="L7" s="129">
        <v>353.66125668122089</v>
      </c>
      <c r="M7" s="129">
        <v>222.70626757556664</v>
      </c>
      <c r="N7" s="129">
        <v>409.00663087606188</v>
      </c>
    </row>
    <row r="8" spans="1:16">
      <c r="A8" s="6">
        <v>5</v>
      </c>
      <c r="B8" s="6" t="s">
        <v>101</v>
      </c>
      <c r="C8" s="125">
        <v>210.40000153043903</v>
      </c>
      <c r="D8" s="125">
        <v>182.76743117217441</v>
      </c>
      <c r="E8" s="125">
        <v>124.14819884082505</v>
      </c>
      <c r="F8" s="125">
        <v>196.40625697702234</v>
      </c>
      <c r="G8" s="6" t="s">
        <v>101</v>
      </c>
      <c r="H8" s="6">
        <v>18</v>
      </c>
      <c r="I8" s="6">
        <v>5</v>
      </c>
      <c r="J8" s="6" t="s">
        <v>103</v>
      </c>
      <c r="K8" s="129">
        <v>435.71005384355891</v>
      </c>
      <c r="L8" s="129">
        <v>369.39726179335111</v>
      </c>
      <c r="M8" s="129">
        <v>262.50112858659116</v>
      </c>
      <c r="N8" s="129">
        <v>403.36370053068055</v>
      </c>
    </row>
    <row r="9" spans="1:16">
      <c r="A9" s="6">
        <v>6</v>
      </c>
      <c r="B9" s="14" t="s">
        <v>103</v>
      </c>
      <c r="C9" s="125">
        <v>435.71005384355891</v>
      </c>
      <c r="D9" s="125">
        <v>369.39726179335111</v>
      </c>
      <c r="E9" s="125">
        <v>262.50112858659116</v>
      </c>
      <c r="F9" s="125">
        <v>403.36370053068055</v>
      </c>
      <c r="G9" s="14" t="s">
        <v>103</v>
      </c>
      <c r="H9" s="6">
        <v>5</v>
      </c>
      <c r="I9" s="6">
        <v>6</v>
      </c>
      <c r="J9" s="6" t="s">
        <v>102</v>
      </c>
      <c r="K9" s="129">
        <v>314.51346708801628</v>
      </c>
      <c r="L9" s="129">
        <v>594.72691234739943</v>
      </c>
      <c r="M9" s="129">
        <v>384.5135540595324</v>
      </c>
      <c r="N9" s="129">
        <v>375.32020134910778</v>
      </c>
    </row>
    <row r="10" spans="1:16">
      <c r="A10" s="6">
        <v>7</v>
      </c>
      <c r="B10" s="6" t="s">
        <v>100</v>
      </c>
      <c r="C10" s="125">
        <v>399.49790087349845</v>
      </c>
      <c r="D10" s="125">
        <v>649.53893565110923</v>
      </c>
      <c r="E10" s="125">
        <v>506.78957841508964</v>
      </c>
      <c r="F10" s="125">
        <v>453.44553343118599</v>
      </c>
      <c r="G10" s="6" t="s">
        <v>100</v>
      </c>
      <c r="H10" s="6">
        <v>1</v>
      </c>
      <c r="I10" s="6">
        <v>7</v>
      </c>
      <c r="J10" s="6" t="s">
        <v>93</v>
      </c>
      <c r="K10" s="129">
        <v>281.78716558803518</v>
      </c>
      <c r="L10" s="129">
        <v>505.14263430842658</v>
      </c>
      <c r="M10" s="129">
        <v>151.97761426550773</v>
      </c>
      <c r="N10" s="129">
        <v>310.67929524593092</v>
      </c>
    </row>
    <row r="11" spans="1:16">
      <c r="A11" s="6">
        <v>8</v>
      </c>
      <c r="B11" s="6" t="s">
        <v>105</v>
      </c>
      <c r="C11" s="125">
        <v>437.22064157440525</v>
      </c>
      <c r="D11" s="125">
        <v>604.8111504115177</v>
      </c>
      <c r="E11" s="125">
        <v>183.74782158542314</v>
      </c>
      <c r="F11" s="125">
        <v>447.39235633649275</v>
      </c>
      <c r="G11" s="6" t="s">
        <v>105</v>
      </c>
      <c r="H11" s="6">
        <v>3</v>
      </c>
      <c r="I11" s="6">
        <v>8</v>
      </c>
      <c r="J11" s="6" t="s">
        <v>119</v>
      </c>
      <c r="K11" s="129">
        <v>288.94729315095566</v>
      </c>
      <c r="L11" s="129">
        <v>374.88332093920889</v>
      </c>
      <c r="M11" s="129">
        <v>182.31441065425238</v>
      </c>
      <c r="N11" s="129">
        <v>293.30879317460864</v>
      </c>
    </row>
    <row r="12" spans="1:16">
      <c r="A12" s="6">
        <v>9</v>
      </c>
      <c r="B12" s="6" t="s">
        <v>93</v>
      </c>
      <c r="C12" s="125">
        <v>281.78716558803518</v>
      </c>
      <c r="D12" s="125">
        <v>505.14263430842658</v>
      </c>
      <c r="E12" s="125">
        <v>151.97761426550773</v>
      </c>
      <c r="F12" s="125">
        <v>310.67929524593092</v>
      </c>
      <c r="G12" s="6" t="s">
        <v>93</v>
      </c>
      <c r="H12" s="6">
        <v>7</v>
      </c>
      <c r="I12" s="6">
        <v>9</v>
      </c>
      <c r="J12" s="6" t="s">
        <v>106</v>
      </c>
      <c r="K12" s="129">
        <v>261.05438390664477</v>
      </c>
      <c r="L12" s="129">
        <v>342.94397081900672</v>
      </c>
      <c r="M12" s="129">
        <v>235.28923709808112</v>
      </c>
      <c r="N12" s="129">
        <v>276.01220009803689</v>
      </c>
    </row>
    <row r="13" spans="1:16">
      <c r="A13" s="6">
        <v>10</v>
      </c>
      <c r="B13" s="6" t="s">
        <v>107</v>
      </c>
      <c r="C13" s="125">
        <v>235.26700203016634</v>
      </c>
      <c r="D13" s="125">
        <v>321.53113912727673</v>
      </c>
      <c r="E13" s="125">
        <v>135.06838271797497</v>
      </c>
      <c r="F13" s="125">
        <v>238.89139860129166</v>
      </c>
      <c r="G13" s="14" t="s">
        <v>104</v>
      </c>
      <c r="H13" s="6">
        <v>14</v>
      </c>
      <c r="I13" s="6">
        <v>10</v>
      </c>
      <c r="J13" s="6" t="s">
        <v>113</v>
      </c>
      <c r="K13" s="129">
        <v>305.34133566286107</v>
      </c>
      <c r="L13" s="129">
        <v>165.37776215770376</v>
      </c>
      <c r="M13" s="129">
        <v>103.86152986875621</v>
      </c>
      <c r="N13" s="129">
        <v>259.31749581376096</v>
      </c>
    </row>
    <row r="14" spans="1:16">
      <c r="A14" s="6">
        <v>11</v>
      </c>
      <c r="B14" s="6" t="s">
        <v>108</v>
      </c>
      <c r="C14" s="125">
        <v>247.70714455179265</v>
      </c>
      <c r="D14" s="125">
        <v>343.75249772682145</v>
      </c>
      <c r="E14" s="125">
        <v>202.96611256170391</v>
      </c>
      <c r="F14" s="125">
        <v>258.01073690956059</v>
      </c>
      <c r="G14" s="6" t="s">
        <v>108</v>
      </c>
      <c r="H14" s="6">
        <v>11</v>
      </c>
      <c r="I14" s="6">
        <v>11</v>
      </c>
      <c r="J14" s="6" t="s">
        <v>108</v>
      </c>
      <c r="K14" s="129">
        <v>247.70714455179265</v>
      </c>
      <c r="L14" s="129">
        <v>343.75249772682145</v>
      </c>
      <c r="M14" s="129">
        <v>202.96611256170391</v>
      </c>
      <c r="N14" s="129">
        <v>258.01073690956059</v>
      </c>
    </row>
    <row r="15" spans="1:16">
      <c r="A15" s="6">
        <v>12</v>
      </c>
      <c r="B15" s="6" t="s">
        <v>102</v>
      </c>
      <c r="C15" s="125">
        <v>314.51346708801628</v>
      </c>
      <c r="D15" s="125">
        <v>594.72691234739943</v>
      </c>
      <c r="E15" s="125">
        <v>384.5135540595324</v>
      </c>
      <c r="F15" s="125">
        <v>375.32020134910778</v>
      </c>
      <c r="G15" s="6" t="s">
        <v>102</v>
      </c>
      <c r="H15" s="6">
        <v>6</v>
      </c>
      <c r="I15" s="6">
        <v>12</v>
      </c>
      <c r="J15" s="6" t="s">
        <v>97</v>
      </c>
      <c r="K15" s="129">
        <v>295.33253113087085</v>
      </c>
      <c r="L15" s="129">
        <v>215.39119876016974</v>
      </c>
      <c r="M15" s="129">
        <v>88.047500282513695</v>
      </c>
      <c r="N15" s="129">
        <v>257.09192906184597</v>
      </c>
    </row>
    <row r="16" spans="1:16">
      <c r="A16" s="6">
        <v>13</v>
      </c>
      <c r="B16" s="6" t="s">
        <v>109</v>
      </c>
      <c r="C16" s="125">
        <v>295.33253113087085</v>
      </c>
      <c r="D16" s="125">
        <v>215.39119876016974</v>
      </c>
      <c r="E16" s="125">
        <v>88.047500282513695</v>
      </c>
      <c r="F16" s="125">
        <v>257.09192906184597</v>
      </c>
      <c r="G16" s="14" t="s">
        <v>97</v>
      </c>
      <c r="H16" s="6">
        <v>12</v>
      </c>
      <c r="I16" s="6">
        <v>13</v>
      </c>
      <c r="J16" s="6" t="s">
        <v>92</v>
      </c>
      <c r="K16" s="129">
        <v>236.70517327952598</v>
      </c>
      <c r="L16" s="129">
        <v>304.44574231347991</v>
      </c>
      <c r="M16" s="129">
        <v>151.6589345163768</v>
      </c>
      <c r="N16" s="129">
        <v>239.86530105712407</v>
      </c>
    </row>
    <row r="17" spans="1:14">
      <c r="A17" s="6">
        <v>14</v>
      </c>
      <c r="B17" s="6" t="s">
        <v>111</v>
      </c>
      <c r="C17" s="125">
        <v>191.26207241992452</v>
      </c>
      <c r="D17" s="125">
        <v>185.77523772231672</v>
      </c>
      <c r="E17" s="125">
        <v>103.41809260058173</v>
      </c>
      <c r="F17" s="125">
        <v>180.66619835886078</v>
      </c>
      <c r="G17" s="14" t="s">
        <v>110</v>
      </c>
      <c r="H17" s="6">
        <v>19</v>
      </c>
      <c r="I17" s="6">
        <v>14</v>
      </c>
      <c r="J17" s="6" t="s">
        <v>104</v>
      </c>
      <c r="K17" s="129">
        <v>235.26700203016634</v>
      </c>
      <c r="L17" s="129">
        <v>321.53113912727673</v>
      </c>
      <c r="M17" s="129">
        <v>135.06838271797497</v>
      </c>
      <c r="N17" s="129">
        <v>238.89139860129166</v>
      </c>
    </row>
    <row r="18" spans="1:14">
      <c r="A18" s="6">
        <v>15</v>
      </c>
      <c r="B18" s="6" t="s">
        <v>112</v>
      </c>
      <c r="C18" s="125">
        <v>305.34133566286107</v>
      </c>
      <c r="D18" s="125">
        <v>165.37776215770376</v>
      </c>
      <c r="E18" s="125">
        <v>103.86152986875621</v>
      </c>
      <c r="F18" s="125">
        <v>259.31749581376096</v>
      </c>
      <c r="G18" s="14" t="s">
        <v>113</v>
      </c>
      <c r="H18" s="6">
        <v>10</v>
      </c>
      <c r="I18" s="6">
        <v>15</v>
      </c>
      <c r="J18" s="6" t="s">
        <v>114</v>
      </c>
      <c r="K18" s="129">
        <v>221.94336863341644</v>
      </c>
      <c r="L18" s="129">
        <v>267.78353508742708</v>
      </c>
      <c r="M18" s="129">
        <v>201.28160526392344</v>
      </c>
      <c r="N18" s="129">
        <v>226.07218068687877</v>
      </c>
    </row>
    <row r="19" spans="1:14">
      <c r="A19" s="6">
        <v>16</v>
      </c>
      <c r="B19" s="6" t="s">
        <v>106</v>
      </c>
      <c r="C19" s="125">
        <v>261.05438390664477</v>
      </c>
      <c r="D19" s="125">
        <v>342.94397081900672</v>
      </c>
      <c r="E19" s="125">
        <v>235.28923709808112</v>
      </c>
      <c r="F19" s="125">
        <v>276.01220009803689</v>
      </c>
      <c r="G19" s="6" t="s">
        <v>106</v>
      </c>
      <c r="H19" s="6">
        <v>9</v>
      </c>
      <c r="I19" s="6">
        <v>16</v>
      </c>
      <c r="J19" s="6" t="s">
        <v>117</v>
      </c>
      <c r="K19" s="129">
        <v>226.86475152525782</v>
      </c>
      <c r="L19" s="129">
        <v>243.06481213905278</v>
      </c>
      <c r="M19" s="129">
        <v>73.286493706702132</v>
      </c>
      <c r="N19" s="129">
        <v>211.27351969420701</v>
      </c>
    </row>
    <row r="20" spans="1:14">
      <c r="A20" s="6">
        <v>17</v>
      </c>
      <c r="B20" s="14" t="s">
        <v>114</v>
      </c>
      <c r="C20" s="125">
        <v>221.94336863341644</v>
      </c>
      <c r="D20" s="125">
        <v>267.78353508742708</v>
      </c>
      <c r="E20" s="125">
        <v>201.28160526392344</v>
      </c>
      <c r="F20" s="125">
        <v>226.07218068687877</v>
      </c>
      <c r="G20" s="14" t="s">
        <v>114</v>
      </c>
      <c r="H20" s="6">
        <v>15</v>
      </c>
      <c r="I20" s="6">
        <v>17</v>
      </c>
      <c r="J20" s="6" t="s">
        <v>99</v>
      </c>
      <c r="K20" s="129">
        <v>215.77488691674847</v>
      </c>
      <c r="L20" s="129">
        <v>226.39210944512212</v>
      </c>
      <c r="M20" s="129">
        <v>121.13429662778644</v>
      </c>
      <c r="N20" s="129">
        <v>209.31913293202859</v>
      </c>
    </row>
    <row r="21" spans="1:14">
      <c r="A21" s="6">
        <v>18</v>
      </c>
      <c r="B21" s="14" t="s">
        <v>115</v>
      </c>
      <c r="C21" s="125">
        <v>175.2768548104516</v>
      </c>
      <c r="D21" s="125">
        <v>116.64444074922496</v>
      </c>
      <c r="E21" s="125">
        <v>67.377770323195236</v>
      </c>
      <c r="F21" s="125">
        <v>155.39165843451309</v>
      </c>
      <c r="G21" s="14" t="s">
        <v>116</v>
      </c>
      <c r="H21" s="6">
        <v>20</v>
      </c>
      <c r="I21" s="6">
        <v>18</v>
      </c>
      <c r="J21" s="6" t="s">
        <v>101</v>
      </c>
      <c r="K21" s="129">
        <v>210.40000153043903</v>
      </c>
      <c r="L21" s="129">
        <v>182.76743117217441</v>
      </c>
      <c r="M21" s="129">
        <v>124.14819884082505</v>
      </c>
      <c r="N21" s="129">
        <v>196.40625697702234</v>
      </c>
    </row>
    <row r="22" spans="1:14">
      <c r="A22" s="6">
        <v>19</v>
      </c>
      <c r="B22" s="14" t="s">
        <v>118</v>
      </c>
      <c r="C22" s="125">
        <v>226.86475152525782</v>
      </c>
      <c r="D22" s="125">
        <v>243.06481213905278</v>
      </c>
      <c r="E22" s="125">
        <v>73.286493706702132</v>
      </c>
      <c r="F22" s="125">
        <v>211.27351969420701</v>
      </c>
      <c r="G22" s="14" t="s">
        <v>117</v>
      </c>
      <c r="H22" s="6">
        <v>16</v>
      </c>
      <c r="I22" s="6">
        <v>19</v>
      </c>
      <c r="J22" s="6" t="s">
        <v>110</v>
      </c>
      <c r="K22" s="129">
        <v>191.26207241992452</v>
      </c>
      <c r="L22" s="129">
        <v>185.77523772231672</v>
      </c>
      <c r="M22" s="129">
        <v>103.41809260058173</v>
      </c>
      <c r="N22" s="129">
        <v>180.66619835886078</v>
      </c>
    </row>
    <row r="23" spans="1:14">
      <c r="A23" s="6">
        <v>20</v>
      </c>
      <c r="B23" s="6" t="s">
        <v>119</v>
      </c>
      <c r="C23" s="125">
        <v>288.94729315095566</v>
      </c>
      <c r="D23" s="125">
        <v>374.88332093920889</v>
      </c>
      <c r="E23" s="125">
        <v>182.31441065425238</v>
      </c>
      <c r="F23" s="125">
        <v>293.30879317460864</v>
      </c>
      <c r="G23" s="6" t="s">
        <v>119</v>
      </c>
      <c r="H23" s="6">
        <v>8</v>
      </c>
      <c r="I23" s="6">
        <v>20</v>
      </c>
      <c r="J23" s="6" t="s">
        <v>116</v>
      </c>
      <c r="K23" s="129">
        <v>175.2768548104516</v>
      </c>
      <c r="L23" s="129">
        <v>116.64444074922496</v>
      </c>
      <c r="M23" s="129">
        <v>67.377770323195236</v>
      </c>
      <c r="N23" s="129">
        <v>155.39165843451309</v>
      </c>
    </row>
    <row r="24" spans="1:14">
      <c r="A24" s="6" t="s">
        <v>121</v>
      </c>
    </row>
  </sheetData>
  <mergeCells count="1">
    <mergeCell ref="A1:N1"/>
  </mergeCells>
  <hyperlinks>
    <hyperlink ref="P1" location="INDICE!A1" display="Índice (volver)" xr:uid="{5D4440F7-9419-4439-B6E9-17B856B13517}"/>
  </hyperlinks>
  <pageMargins left="0.7" right="0.7" top="0.75" bottom="0.75" header="0.3" footer="0.3"/>
  <pageSetup paperSize="9" orientation="portrait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455FC-6729-461D-B8FA-AC2C783FD370}">
  <dimension ref="A1:G28"/>
  <sheetViews>
    <sheetView showGridLines="0" workbookViewId="0">
      <selection activeCell="K1" sqref="F1:K1048576"/>
    </sheetView>
  </sheetViews>
  <sheetFormatPr baseColWidth="10" defaultColWidth="11.140625" defaultRowHeight="15"/>
  <cols>
    <col min="1" max="1" width="34.7109375" style="225" customWidth="1"/>
    <col min="2" max="2" width="22.42578125" style="225" customWidth="1"/>
    <col min="3" max="16384" width="11.140625" style="225"/>
  </cols>
  <sheetData>
    <row r="1" spans="1:7">
      <c r="A1" s="122" t="s">
        <v>1002</v>
      </c>
      <c r="G1" s="500" t="s">
        <v>1634</v>
      </c>
    </row>
    <row r="3" spans="1:7">
      <c r="A3" s="568" t="s">
        <v>940</v>
      </c>
      <c r="B3" s="568"/>
    </row>
    <row r="4" spans="1:7" ht="16.5">
      <c r="A4" s="378" t="s">
        <v>941</v>
      </c>
      <c r="B4" s="379" t="s">
        <v>1003</v>
      </c>
    </row>
    <row r="5" spans="1:7" ht="16.5">
      <c r="A5" s="378" t="s">
        <v>943</v>
      </c>
      <c r="B5" s="379" t="s">
        <v>1004</v>
      </c>
    </row>
    <row r="6" spans="1:7" ht="16.5">
      <c r="A6" s="378" t="s">
        <v>945</v>
      </c>
      <c r="B6" s="379" t="s">
        <v>1005</v>
      </c>
    </row>
    <row r="7" spans="1:7" ht="16.5">
      <c r="A7" s="378" t="s">
        <v>947</v>
      </c>
      <c r="B7" s="379" t="s">
        <v>1006</v>
      </c>
    </row>
    <row r="8" spans="1:7">
      <c r="A8" s="380" t="s">
        <v>67</v>
      </c>
      <c r="B8" s="381" t="s">
        <v>1007</v>
      </c>
    </row>
    <row r="9" spans="1:7">
      <c r="A9" s="568" t="s">
        <v>950</v>
      </c>
      <c r="B9" s="568"/>
    </row>
    <row r="10" spans="1:7">
      <c r="A10" s="382" t="s">
        <v>951</v>
      </c>
      <c r="B10" s="381" t="s">
        <v>1008</v>
      </c>
    </row>
    <row r="11" spans="1:7" ht="16.5">
      <c r="A11" s="383" t="s">
        <v>953</v>
      </c>
      <c r="B11" s="379" t="s">
        <v>1009</v>
      </c>
    </row>
    <row r="12" spans="1:7" ht="16.5">
      <c r="A12" s="383" t="s">
        <v>955</v>
      </c>
      <c r="B12" s="379" t="s">
        <v>1010</v>
      </c>
    </row>
    <row r="13" spans="1:7" ht="16.5">
      <c r="A13" s="383" t="s">
        <v>957</v>
      </c>
      <c r="B13" s="379" t="s">
        <v>1011</v>
      </c>
    </row>
    <row r="14" spans="1:7">
      <c r="A14" s="382" t="s">
        <v>936</v>
      </c>
      <c r="B14" s="381" t="s">
        <v>1012</v>
      </c>
    </row>
    <row r="15" spans="1:7" ht="16.5">
      <c r="A15" s="383" t="s">
        <v>953</v>
      </c>
      <c r="B15" s="379" t="s">
        <v>1013</v>
      </c>
    </row>
    <row r="16" spans="1:7" ht="16.5">
      <c r="A16" s="383" t="s">
        <v>955</v>
      </c>
      <c r="B16" s="379" t="s">
        <v>1014</v>
      </c>
    </row>
    <row r="17" spans="1:2" ht="16.5">
      <c r="A17" s="383" t="s">
        <v>957</v>
      </c>
      <c r="B17" s="379" t="s">
        <v>1015</v>
      </c>
    </row>
    <row r="18" spans="1:2">
      <c r="A18" s="382" t="s">
        <v>963</v>
      </c>
      <c r="B18" s="381" t="s">
        <v>1016</v>
      </c>
    </row>
    <row r="19" spans="1:2" ht="16.5">
      <c r="A19" s="383" t="s">
        <v>953</v>
      </c>
      <c r="B19" s="379" t="s">
        <v>1017</v>
      </c>
    </row>
    <row r="20" spans="1:2" ht="16.5">
      <c r="A20" s="383" t="s">
        <v>955</v>
      </c>
      <c r="B20" s="379" t="s">
        <v>1018</v>
      </c>
    </row>
    <row r="21" spans="1:2" ht="16.5">
      <c r="A21" s="383" t="s">
        <v>957</v>
      </c>
      <c r="B21" s="379" t="s">
        <v>1019</v>
      </c>
    </row>
    <row r="22" spans="1:2">
      <c r="A22" s="382" t="s">
        <v>938</v>
      </c>
      <c r="B22" s="381" t="s">
        <v>1020</v>
      </c>
    </row>
    <row r="23" spans="1:2" ht="16.5">
      <c r="A23" s="383" t="s">
        <v>953</v>
      </c>
      <c r="B23" s="379" t="s">
        <v>1019</v>
      </c>
    </row>
    <row r="24" spans="1:2" ht="16.5">
      <c r="A24" s="383" t="s">
        <v>955</v>
      </c>
      <c r="B24" s="379" t="s">
        <v>1021</v>
      </c>
    </row>
    <row r="25" spans="1:2" ht="16.5">
      <c r="A25" s="383" t="s">
        <v>957</v>
      </c>
      <c r="B25" s="379" t="s">
        <v>1022</v>
      </c>
    </row>
    <row r="26" spans="1:2">
      <c r="A26" s="382" t="s">
        <v>972</v>
      </c>
      <c r="B26" s="381" t="s">
        <v>1023</v>
      </c>
    </row>
    <row r="27" spans="1:2">
      <c r="A27" s="382" t="s">
        <v>67</v>
      </c>
      <c r="B27" s="381" t="s">
        <v>1024</v>
      </c>
    </row>
    <row r="28" spans="1:2">
      <c r="A28" s="120" t="s">
        <v>974</v>
      </c>
    </row>
  </sheetData>
  <mergeCells count="2">
    <mergeCell ref="A3:B3"/>
    <mergeCell ref="A9:B9"/>
  </mergeCells>
  <hyperlinks>
    <hyperlink ref="G1" location="INDICE!A1" display="Índice (volver)" xr:uid="{3BB32265-2B9C-460B-8BDD-D2EE8B35377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1FF5C-641B-4C1C-A14A-6952435BEF9A}">
  <dimension ref="A1:M5"/>
  <sheetViews>
    <sheetView showGridLines="0" workbookViewId="0">
      <selection activeCell="E7" sqref="E7"/>
    </sheetView>
  </sheetViews>
  <sheetFormatPr baseColWidth="10" defaultColWidth="11.140625" defaultRowHeight="15"/>
  <cols>
    <col min="1" max="1" width="11.140625" style="225"/>
    <col min="2" max="2" width="8.42578125" style="225" bestFit="1" customWidth="1"/>
    <col min="3" max="3" width="10.28515625" style="225" bestFit="1" customWidth="1"/>
    <col min="4" max="4" width="16.42578125" style="225" bestFit="1" customWidth="1"/>
    <col min="5" max="5" width="19.7109375" style="225" bestFit="1" customWidth="1"/>
    <col min="6" max="16384" width="11.140625" style="225"/>
  </cols>
  <sheetData>
    <row r="1" spans="1:13">
      <c r="A1" s="122" t="s">
        <v>1025</v>
      </c>
      <c r="M1" s="500" t="s">
        <v>1634</v>
      </c>
    </row>
    <row r="3" spans="1:13" ht="27">
      <c r="A3" s="326" t="s">
        <v>935</v>
      </c>
      <c r="B3" s="326" t="s">
        <v>936</v>
      </c>
      <c r="C3" s="326" t="s">
        <v>976</v>
      </c>
      <c r="D3" s="326" t="s">
        <v>938</v>
      </c>
      <c r="E3" s="326" t="s">
        <v>939</v>
      </c>
    </row>
    <row r="4" spans="1:13">
      <c r="A4" s="377">
        <v>0.27</v>
      </c>
      <c r="B4" s="377">
        <v>4.4999999999999998E-2</v>
      </c>
      <c r="C4" s="377">
        <v>0.26700000000000002</v>
      </c>
      <c r="D4" s="377">
        <v>0.35599999999999998</v>
      </c>
      <c r="E4" s="377">
        <v>6.0999999999999999E-2</v>
      </c>
    </row>
    <row r="5" spans="1:13">
      <c r="A5" s="120" t="s">
        <v>974</v>
      </c>
    </row>
  </sheetData>
  <hyperlinks>
    <hyperlink ref="M1" location="INDICE!A1" display="Índice (volver)" xr:uid="{6C7028CB-52D7-4B02-B1AA-546249DF27D8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0E7B8-85E3-4435-9957-7942E8D76FD0}">
  <dimension ref="A1:F28"/>
  <sheetViews>
    <sheetView showGridLines="0" workbookViewId="0">
      <selection activeCell="K1" sqref="E1:K1048576"/>
    </sheetView>
  </sheetViews>
  <sheetFormatPr baseColWidth="10" defaultColWidth="11.140625" defaultRowHeight="15"/>
  <cols>
    <col min="1" max="1" width="34.7109375" style="225" customWidth="1"/>
    <col min="2" max="2" width="22.42578125" style="225" customWidth="1"/>
    <col min="3" max="16384" width="11.140625" style="225"/>
  </cols>
  <sheetData>
    <row r="1" spans="1:6">
      <c r="A1" s="122" t="s">
        <v>1026</v>
      </c>
      <c r="F1" s="500" t="s">
        <v>1634</v>
      </c>
    </row>
    <row r="3" spans="1:6">
      <c r="A3" s="568" t="s">
        <v>940</v>
      </c>
      <c r="B3" s="568"/>
    </row>
    <row r="4" spans="1:6" ht="16.5">
      <c r="A4" s="378" t="s">
        <v>941</v>
      </c>
      <c r="B4" s="379" t="s">
        <v>1027</v>
      </c>
    </row>
    <row r="5" spans="1:6" ht="16.5">
      <c r="A5" s="378" t="s">
        <v>943</v>
      </c>
      <c r="B5" s="379" t="s">
        <v>1028</v>
      </c>
    </row>
    <row r="6" spans="1:6" ht="16.5">
      <c r="A6" s="378" t="s">
        <v>945</v>
      </c>
      <c r="B6" s="379" t="s">
        <v>1029</v>
      </c>
    </row>
    <row r="7" spans="1:6" ht="16.5">
      <c r="A7" s="378" t="s">
        <v>947</v>
      </c>
      <c r="B7" s="379" t="s">
        <v>1030</v>
      </c>
    </row>
    <row r="8" spans="1:6">
      <c r="A8" s="380" t="s">
        <v>67</v>
      </c>
      <c r="B8" s="381" t="s">
        <v>1031</v>
      </c>
    </row>
    <row r="9" spans="1:6">
      <c r="A9" s="568" t="s">
        <v>950</v>
      </c>
      <c r="B9" s="568"/>
    </row>
    <row r="10" spans="1:6">
      <c r="A10" s="382" t="s">
        <v>951</v>
      </c>
      <c r="B10" s="381" t="s">
        <v>1032</v>
      </c>
    </row>
    <row r="11" spans="1:6" ht="16.5">
      <c r="A11" s="383" t="s">
        <v>953</v>
      </c>
      <c r="B11" s="379" t="s">
        <v>1033</v>
      </c>
    </row>
    <row r="12" spans="1:6" ht="16.5">
      <c r="A12" s="383" t="s">
        <v>955</v>
      </c>
      <c r="B12" s="379" t="s">
        <v>1034</v>
      </c>
    </row>
    <row r="13" spans="1:6" ht="16.5">
      <c r="A13" s="383" t="s">
        <v>957</v>
      </c>
      <c r="B13" s="379" t="s">
        <v>1035</v>
      </c>
    </row>
    <row r="14" spans="1:6">
      <c r="A14" s="382" t="s">
        <v>936</v>
      </c>
      <c r="B14" s="381" t="s">
        <v>1036</v>
      </c>
    </row>
    <row r="15" spans="1:6" ht="16.5">
      <c r="A15" s="383" t="s">
        <v>953</v>
      </c>
      <c r="B15" s="379" t="s">
        <v>1037</v>
      </c>
    </row>
    <row r="16" spans="1:6" ht="16.5">
      <c r="A16" s="383" t="s">
        <v>955</v>
      </c>
      <c r="B16" s="379" t="s">
        <v>1038</v>
      </c>
    </row>
    <row r="17" spans="1:2" ht="16.5">
      <c r="A17" s="383" t="s">
        <v>957</v>
      </c>
      <c r="B17" s="379" t="s">
        <v>1039</v>
      </c>
    </row>
    <row r="18" spans="1:2">
      <c r="A18" s="382" t="s">
        <v>963</v>
      </c>
      <c r="B18" s="381" t="s">
        <v>1040</v>
      </c>
    </row>
    <row r="19" spans="1:2" ht="16.5">
      <c r="A19" s="383" t="s">
        <v>953</v>
      </c>
      <c r="B19" s="379" t="s">
        <v>1041</v>
      </c>
    </row>
    <row r="20" spans="1:2" ht="16.5">
      <c r="A20" s="383" t="s">
        <v>955</v>
      </c>
      <c r="B20" s="379" t="s">
        <v>1042</v>
      </c>
    </row>
    <row r="21" spans="1:2" ht="16.5">
      <c r="A21" s="383" t="s">
        <v>957</v>
      </c>
      <c r="B21" s="379" t="s">
        <v>1043</v>
      </c>
    </row>
    <row r="22" spans="1:2">
      <c r="A22" s="382" t="s">
        <v>938</v>
      </c>
      <c r="B22" s="381" t="s">
        <v>1044</v>
      </c>
    </row>
    <row r="23" spans="1:2" ht="16.5">
      <c r="A23" s="383" t="s">
        <v>953</v>
      </c>
      <c r="B23" s="379" t="s">
        <v>1045</v>
      </c>
    </row>
    <row r="24" spans="1:2" ht="16.5">
      <c r="A24" s="383" t="s">
        <v>955</v>
      </c>
      <c r="B24" s="379" t="s">
        <v>1046</v>
      </c>
    </row>
    <row r="25" spans="1:2" ht="16.5">
      <c r="A25" s="383" t="s">
        <v>957</v>
      </c>
      <c r="B25" s="379" t="s">
        <v>1047</v>
      </c>
    </row>
    <row r="26" spans="1:2">
      <c r="A26" s="382" t="s">
        <v>972</v>
      </c>
      <c r="B26" s="381" t="s">
        <v>1048</v>
      </c>
    </row>
    <row r="27" spans="1:2">
      <c r="A27" s="382" t="s">
        <v>67</v>
      </c>
      <c r="B27" s="381" t="s">
        <v>1049</v>
      </c>
    </row>
    <row r="28" spans="1:2">
      <c r="A28" s="120" t="s">
        <v>974</v>
      </c>
    </row>
  </sheetData>
  <mergeCells count="2">
    <mergeCell ref="A3:B3"/>
    <mergeCell ref="A9:B9"/>
  </mergeCells>
  <hyperlinks>
    <hyperlink ref="F1" location="INDICE!A1" display="Índice (volver)" xr:uid="{C89C723C-D2C7-4414-8DA9-49DB2D52BB48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55B80-89BA-48CD-90F5-70AEF09E27D7}">
  <dimension ref="A1:I6"/>
  <sheetViews>
    <sheetView showGridLines="0" workbookViewId="0">
      <selection activeCell="L1" sqref="I1:L1048576"/>
    </sheetView>
  </sheetViews>
  <sheetFormatPr baseColWidth="10" defaultColWidth="11.140625" defaultRowHeight="15"/>
  <cols>
    <col min="1" max="1" width="11.140625" style="225"/>
    <col min="2" max="2" width="8.42578125" style="225" bestFit="1" customWidth="1"/>
    <col min="3" max="3" width="10.28515625" style="225" bestFit="1" customWidth="1"/>
    <col min="4" max="4" width="9.28515625" style="225" bestFit="1" customWidth="1"/>
    <col min="5" max="5" width="7.140625" style="225" bestFit="1" customWidth="1"/>
    <col min="6" max="16384" width="11.140625" style="225"/>
  </cols>
  <sheetData>
    <row r="1" spans="1:9">
      <c r="A1" s="122" t="s">
        <v>1050</v>
      </c>
      <c r="I1" s="500" t="s">
        <v>1634</v>
      </c>
    </row>
    <row r="3" spans="1:9">
      <c r="A3" s="326"/>
      <c r="B3" s="242" t="s">
        <v>794</v>
      </c>
      <c r="C3" s="242" t="s">
        <v>795</v>
      </c>
      <c r="D3" s="242" t="s">
        <v>796</v>
      </c>
      <c r="E3" s="242" t="s">
        <v>797</v>
      </c>
    </row>
    <row r="4" spans="1:9">
      <c r="A4" s="384" t="s">
        <v>1051</v>
      </c>
      <c r="B4" s="377" t="s">
        <v>1052</v>
      </c>
      <c r="C4" s="377" t="s">
        <v>1053</v>
      </c>
      <c r="D4" s="377" t="s">
        <v>1054</v>
      </c>
      <c r="E4" s="377" t="s">
        <v>1055</v>
      </c>
    </row>
    <row r="5" spans="1:9" ht="16.5">
      <c r="A5" s="385" t="s">
        <v>1056</v>
      </c>
      <c r="B5" s="230">
        <v>-2.0999999999999999E-3</v>
      </c>
      <c r="C5" s="230">
        <v>2.2000000000000001E-3</v>
      </c>
      <c r="D5" s="230">
        <v>2.6499999999999999E-2</v>
      </c>
      <c r="E5" s="230">
        <v>3.1099999999999999E-2</v>
      </c>
    </row>
    <row r="6" spans="1:9">
      <c r="A6" s="120" t="s">
        <v>974</v>
      </c>
    </row>
  </sheetData>
  <hyperlinks>
    <hyperlink ref="I1" location="INDICE!A1" display="Índice (volver)" xr:uid="{22DA136B-7E34-4629-A936-49B1B149908F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50CE8-7E83-46D0-B26B-3EA9ECCC9C1B}">
  <dimension ref="A1:M10"/>
  <sheetViews>
    <sheetView showGridLines="0" workbookViewId="0">
      <selection activeCell="E7" sqref="E7"/>
    </sheetView>
  </sheetViews>
  <sheetFormatPr baseColWidth="10" defaultColWidth="11.140625" defaultRowHeight="16.5"/>
  <cols>
    <col min="1" max="1" width="11.140625" style="230"/>
    <col min="2" max="2" width="13.140625" style="230" customWidth="1"/>
    <col min="3" max="3" width="12.42578125" style="230" customWidth="1"/>
    <col min="4" max="16384" width="11.140625" style="230"/>
  </cols>
  <sheetData>
    <row r="1" spans="1:13">
      <c r="A1" s="335" t="s">
        <v>1057</v>
      </c>
      <c r="M1" s="500" t="s">
        <v>1634</v>
      </c>
    </row>
    <row r="3" spans="1:13">
      <c r="A3" s="569" t="s">
        <v>1058</v>
      </c>
      <c r="B3" s="330" t="s">
        <v>1059</v>
      </c>
      <c r="C3" s="568" t="s">
        <v>1060</v>
      </c>
      <c r="D3" s="330" t="s">
        <v>1051</v>
      </c>
    </row>
    <row r="4" spans="1:13" ht="29.25" thickBot="1">
      <c r="A4" s="570"/>
      <c r="B4" s="386" t="s">
        <v>1061</v>
      </c>
      <c r="C4" s="571"/>
      <c r="D4" s="386" t="s">
        <v>1062</v>
      </c>
    </row>
    <row r="5" spans="1:13" ht="17.25" thickTop="1">
      <c r="A5" s="378" t="s">
        <v>753</v>
      </c>
      <c r="B5" s="387">
        <v>-2.0999999999999999E-3</v>
      </c>
      <c r="C5" s="388" t="s">
        <v>1052</v>
      </c>
      <c r="D5" s="388" t="s">
        <v>1063</v>
      </c>
    </row>
    <row r="6" spans="1:13">
      <c r="A6" s="378" t="s">
        <v>755</v>
      </c>
      <c r="B6" s="387">
        <v>2.2000000000000001E-3</v>
      </c>
      <c r="C6" s="388" t="s">
        <v>1053</v>
      </c>
      <c r="D6" s="388" t="s">
        <v>1064</v>
      </c>
    </row>
    <row r="7" spans="1:13" ht="33">
      <c r="A7" s="378" t="s">
        <v>754</v>
      </c>
      <c r="B7" s="387">
        <v>2.6499999999999999E-2</v>
      </c>
      <c r="C7" s="388" t="s">
        <v>1054</v>
      </c>
      <c r="D7" s="388" t="s">
        <v>1065</v>
      </c>
    </row>
    <row r="8" spans="1:13">
      <c r="A8" s="378" t="s">
        <v>752</v>
      </c>
      <c r="B8" s="387">
        <v>3.1099999999999999E-2</v>
      </c>
      <c r="C8" s="388" t="s">
        <v>1055</v>
      </c>
      <c r="D8" s="388" t="s">
        <v>1066</v>
      </c>
    </row>
    <row r="10" spans="1:13">
      <c r="A10" s="230" t="s">
        <v>785</v>
      </c>
    </row>
  </sheetData>
  <mergeCells count="2">
    <mergeCell ref="A3:A4"/>
    <mergeCell ref="C3:C4"/>
  </mergeCells>
  <hyperlinks>
    <hyperlink ref="M1" location="INDICE!A1" display="Índice (volver)" xr:uid="{DCA13944-52AB-47F1-8373-7D7ABF9ABF3B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7B9E1-1100-4BF5-B328-CE2221071E0F}">
  <dimension ref="A1:H8"/>
  <sheetViews>
    <sheetView showGridLines="0" workbookViewId="0">
      <selection activeCell="L1" sqref="H1:L1048576"/>
    </sheetView>
  </sheetViews>
  <sheetFormatPr baseColWidth="10" defaultColWidth="11.140625" defaultRowHeight="16.5"/>
  <cols>
    <col min="1" max="1" width="15.42578125" style="230" customWidth="1"/>
    <col min="2" max="2" width="20" style="230" customWidth="1"/>
    <col min="3" max="3" width="17.5703125" style="230" customWidth="1"/>
    <col min="4" max="16384" width="11.140625" style="230"/>
  </cols>
  <sheetData>
    <row r="1" spans="1:8">
      <c r="A1" s="335" t="s">
        <v>712</v>
      </c>
      <c r="H1" s="500" t="s">
        <v>1634</v>
      </c>
    </row>
    <row r="3" spans="1:8" ht="28.5">
      <c r="A3" s="569" t="s">
        <v>1058</v>
      </c>
      <c r="B3" s="330" t="s">
        <v>1067</v>
      </c>
      <c r="C3" s="568" t="s">
        <v>1068</v>
      </c>
      <c r="D3" s="330"/>
    </row>
    <row r="4" spans="1:8" ht="17.25" thickBot="1">
      <c r="A4" s="570" t="s">
        <v>753</v>
      </c>
      <c r="B4" s="386">
        <v>-2.0999999999999999E-3</v>
      </c>
      <c r="C4" s="571" t="s">
        <v>422</v>
      </c>
      <c r="D4" s="386"/>
    </row>
    <row r="5" spans="1:8" ht="17.25" thickTop="1">
      <c r="A5" s="378" t="s">
        <v>755</v>
      </c>
      <c r="B5" s="387">
        <v>2.2000000000000001E-3</v>
      </c>
      <c r="C5" s="387">
        <v>5.0000000000000001E-3</v>
      </c>
      <c r="D5" s="388"/>
    </row>
    <row r="6" spans="1:8">
      <c r="A6" s="378" t="s">
        <v>754</v>
      </c>
      <c r="B6" s="387">
        <v>2.6499999999999999E-2</v>
      </c>
      <c r="C6" s="387">
        <v>3.78E-2</v>
      </c>
      <c r="D6" s="388"/>
    </row>
    <row r="7" spans="1:8">
      <c r="A7" s="378" t="s">
        <v>752</v>
      </c>
      <c r="B7" s="387">
        <v>3.1099999999999999E-2</v>
      </c>
      <c r="C7" s="387">
        <v>3.5099999999999999E-2</v>
      </c>
      <c r="D7" s="388"/>
    </row>
    <row r="8" spans="1:8">
      <c r="A8" s="389" t="s">
        <v>673</v>
      </c>
      <c r="B8" s="387"/>
      <c r="C8" s="388"/>
      <c r="D8" s="388"/>
    </row>
  </sheetData>
  <mergeCells count="2">
    <mergeCell ref="A3:A4"/>
    <mergeCell ref="C3:C4"/>
  </mergeCells>
  <hyperlinks>
    <hyperlink ref="H1" location="INDICE!A1" display="Índice (volver)" xr:uid="{AB304A8A-6014-4159-B2B7-7B82EC869E54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B886A-89C6-4E6C-BE79-1D8863B832E4}">
  <dimension ref="A1:M8"/>
  <sheetViews>
    <sheetView showGridLines="0" workbookViewId="0">
      <selection activeCell="E7" sqref="E7"/>
    </sheetView>
  </sheetViews>
  <sheetFormatPr baseColWidth="10" defaultColWidth="11.140625" defaultRowHeight="16.5"/>
  <cols>
    <col min="1" max="1" width="15.42578125" style="230" customWidth="1"/>
    <col min="2" max="2" width="20" style="230" customWidth="1"/>
    <col min="3" max="3" width="17.5703125" style="230" customWidth="1"/>
    <col min="4" max="16384" width="11.140625" style="230"/>
  </cols>
  <sheetData>
    <row r="1" spans="1:13">
      <c r="A1" s="335" t="s">
        <v>1069</v>
      </c>
      <c r="M1" s="500" t="s">
        <v>1634</v>
      </c>
    </row>
    <row r="3" spans="1:13" ht="28.5">
      <c r="A3" s="569" t="s">
        <v>1058</v>
      </c>
      <c r="B3" s="330" t="s">
        <v>1067</v>
      </c>
      <c r="C3" s="568" t="s">
        <v>1070</v>
      </c>
      <c r="D3" s="330"/>
    </row>
    <row r="4" spans="1:13" ht="17.25" thickBot="1">
      <c r="A4" s="570" t="s">
        <v>753</v>
      </c>
      <c r="B4" s="386">
        <v>-2.0999999999999999E-3</v>
      </c>
      <c r="C4" s="571">
        <v>1.8700000000000001E-2</v>
      </c>
      <c r="D4" s="386"/>
    </row>
    <row r="5" spans="1:13" ht="17.25" thickTop="1">
      <c r="A5" s="378" t="s">
        <v>755</v>
      </c>
      <c r="B5" s="387">
        <v>2.2000000000000001E-3</v>
      </c>
      <c r="C5" s="387">
        <v>1.35E-2</v>
      </c>
      <c r="D5" s="388"/>
    </row>
    <row r="6" spans="1:13">
      <c r="A6" s="378" t="s">
        <v>754</v>
      </c>
      <c r="B6" s="387">
        <v>2.6499999999999999E-2</v>
      </c>
      <c r="C6" s="387">
        <v>3.78E-2</v>
      </c>
      <c r="D6" s="388"/>
    </row>
    <row r="7" spans="1:13">
      <c r="A7" s="378" t="s">
        <v>752</v>
      </c>
      <c r="B7" s="387">
        <v>3.1099999999999999E-2</v>
      </c>
      <c r="C7" s="387">
        <v>3.9399999999999998E-2</v>
      </c>
      <c r="D7" s="388"/>
    </row>
    <row r="8" spans="1:13">
      <c r="A8" s="389" t="s">
        <v>673</v>
      </c>
      <c r="B8" s="387"/>
      <c r="C8" s="388"/>
      <c r="D8" s="388"/>
    </row>
  </sheetData>
  <mergeCells count="2">
    <mergeCell ref="A3:A4"/>
    <mergeCell ref="C3:C4"/>
  </mergeCells>
  <hyperlinks>
    <hyperlink ref="M1" location="INDICE!A1" display="Índice (volver)" xr:uid="{192C904A-46B0-4455-8176-BBD51C2E35A4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3BE96-69A4-4681-95D0-ECB091BD59F4}">
  <dimension ref="A1:M10"/>
  <sheetViews>
    <sheetView showGridLines="0" workbookViewId="0">
      <selection activeCell="E7" sqref="E7"/>
    </sheetView>
  </sheetViews>
  <sheetFormatPr baseColWidth="10" defaultColWidth="11.140625" defaultRowHeight="16.5"/>
  <cols>
    <col min="1" max="1" width="15.42578125" style="230" customWidth="1"/>
    <col min="2" max="2" width="20" style="230" customWidth="1"/>
    <col min="3" max="3" width="17.5703125" style="230" customWidth="1"/>
    <col min="4" max="16384" width="11.140625" style="230"/>
  </cols>
  <sheetData>
    <row r="1" spans="1:13">
      <c r="A1" s="335" t="s">
        <v>1071</v>
      </c>
      <c r="M1" s="500" t="s">
        <v>1634</v>
      </c>
    </row>
    <row r="3" spans="1:13" ht="28.5">
      <c r="A3" s="569" t="s">
        <v>1058</v>
      </c>
      <c r="B3" s="330" t="s">
        <v>1067</v>
      </c>
      <c r="C3" s="568" t="s">
        <v>1059</v>
      </c>
      <c r="D3" s="330"/>
    </row>
    <row r="4" spans="1:13" ht="17.25" thickBot="1">
      <c r="A4" s="570"/>
      <c r="B4" s="386" t="s">
        <v>1072</v>
      </c>
      <c r="C4" s="571"/>
      <c r="D4" s="386"/>
    </row>
    <row r="5" spans="1:13" ht="17.25" thickTop="1">
      <c r="A5" s="378"/>
      <c r="B5" s="387"/>
      <c r="C5" s="387" t="s">
        <v>1073</v>
      </c>
      <c r="D5" s="388"/>
    </row>
    <row r="6" spans="1:13">
      <c r="A6" s="378" t="s">
        <v>753</v>
      </c>
      <c r="B6" s="387">
        <v>-2.0999999999999999E-3</v>
      </c>
      <c r="C6" s="387">
        <v>-1.6199999999999999E-2</v>
      </c>
      <c r="D6" s="388"/>
    </row>
    <row r="7" spans="1:13">
      <c r="A7" s="378" t="s">
        <v>755</v>
      </c>
      <c r="B7" s="387">
        <v>2.2000000000000001E-3</v>
      </c>
      <c r="C7" s="387">
        <v>-1.47E-2</v>
      </c>
      <c r="D7" s="388"/>
    </row>
    <row r="8" spans="1:13">
      <c r="A8" s="389" t="s">
        <v>754</v>
      </c>
      <c r="B8" s="387">
        <v>2.6499999999999999E-2</v>
      </c>
      <c r="C8" s="387">
        <v>1.2200000000000001E-2</v>
      </c>
      <c r="D8" s="388"/>
    </row>
    <row r="9" spans="1:13">
      <c r="A9" s="230" t="s">
        <v>752</v>
      </c>
      <c r="B9" s="387">
        <v>3.1099999999999999E-2</v>
      </c>
      <c r="C9" s="387">
        <v>1.8100000000000002E-2</v>
      </c>
    </row>
    <row r="10" spans="1:13">
      <c r="A10" s="230" t="s">
        <v>673</v>
      </c>
      <c r="B10" s="387"/>
      <c r="C10" s="387"/>
    </row>
  </sheetData>
  <mergeCells count="2">
    <mergeCell ref="A3:A4"/>
    <mergeCell ref="C3:C4"/>
  </mergeCells>
  <hyperlinks>
    <hyperlink ref="M1" location="INDICE!A1" display="Índice (volver)" xr:uid="{F727A728-0147-440B-8468-B93A49ECC499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D7B9D-5164-449C-8A5C-C6892E1E27B5}">
  <dimension ref="A1:M11"/>
  <sheetViews>
    <sheetView showGridLines="0" workbookViewId="0">
      <selection activeCell="E7" sqref="E7"/>
    </sheetView>
  </sheetViews>
  <sheetFormatPr baseColWidth="10" defaultColWidth="11.140625" defaultRowHeight="16.5"/>
  <cols>
    <col min="1" max="1" width="15.42578125" style="230" customWidth="1"/>
    <col min="2" max="2" width="20" style="230" customWidth="1"/>
    <col min="3" max="3" width="17.5703125" style="230" customWidth="1"/>
    <col min="4" max="4" width="17.28515625" style="230" customWidth="1"/>
    <col min="5" max="16384" width="11.140625" style="230"/>
  </cols>
  <sheetData>
    <row r="1" spans="1:13">
      <c r="A1" s="335" t="s">
        <v>1074</v>
      </c>
      <c r="M1" s="500" t="s">
        <v>1634</v>
      </c>
    </row>
    <row r="3" spans="1:13" ht="28.5">
      <c r="A3" s="569" t="s">
        <v>1058</v>
      </c>
      <c r="B3" s="330" t="s">
        <v>1067</v>
      </c>
      <c r="C3" s="568" t="s">
        <v>1059</v>
      </c>
      <c r="D3" s="330" t="s">
        <v>1059</v>
      </c>
    </row>
    <row r="4" spans="1:13" ht="17.25" thickBot="1">
      <c r="A4" s="570"/>
      <c r="B4" s="386" t="s">
        <v>1075</v>
      </c>
      <c r="C4" s="571"/>
      <c r="D4" s="386"/>
    </row>
    <row r="5" spans="1:13" ht="17.25" thickTop="1">
      <c r="A5" s="378"/>
      <c r="B5" s="387" t="s">
        <v>1076</v>
      </c>
      <c r="C5" s="387" t="s">
        <v>1077</v>
      </c>
      <c r="D5" s="388" t="s">
        <v>1078</v>
      </c>
    </row>
    <row r="6" spans="1:13">
      <c r="A6" s="378"/>
      <c r="B6" s="387"/>
      <c r="C6" s="387" t="s">
        <v>1079</v>
      </c>
      <c r="D6" s="388" t="s">
        <v>1080</v>
      </c>
    </row>
    <row r="7" spans="1:13">
      <c r="A7" s="378" t="s">
        <v>753</v>
      </c>
      <c r="B7" s="390">
        <v>-2.0999999999999999E-3</v>
      </c>
      <c r="C7" s="390">
        <v>-4.4000000000000003E-3</v>
      </c>
      <c r="D7" s="390">
        <v>5.0000000000000001E-4</v>
      </c>
    </row>
    <row r="8" spans="1:13">
      <c r="A8" s="389" t="s">
        <v>755</v>
      </c>
      <c r="B8" s="390">
        <v>2.2000000000000001E-3</v>
      </c>
      <c r="C8" s="390">
        <v>-1.1000000000000001E-3</v>
      </c>
      <c r="D8" s="390">
        <v>5.4000000000000003E-3</v>
      </c>
    </row>
    <row r="9" spans="1:13">
      <c r="A9" s="230" t="s">
        <v>754</v>
      </c>
      <c r="B9" s="390">
        <v>2.6499999999999999E-2</v>
      </c>
      <c r="C9" s="390">
        <v>2.3199999999999998E-2</v>
      </c>
      <c r="D9" s="390">
        <v>2.9899999999999999E-2</v>
      </c>
    </row>
    <row r="10" spans="1:13">
      <c r="A10" s="230" t="s">
        <v>752</v>
      </c>
      <c r="B10" s="390">
        <v>3.1099999999999999E-2</v>
      </c>
      <c r="C10" s="390">
        <v>2.7400000000000001E-2</v>
      </c>
      <c r="D10" s="390">
        <v>3.5000000000000003E-2</v>
      </c>
    </row>
    <row r="11" spans="1:13">
      <c r="A11" s="230" t="s">
        <v>673</v>
      </c>
    </row>
  </sheetData>
  <mergeCells count="2">
    <mergeCell ref="A3:A4"/>
    <mergeCell ref="C3:C4"/>
  </mergeCells>
  <hyperlinks>
    <hyperlink ref="M1" location="INDICE!A1" display="Índice (volver)" xr:uid="{6AEACF72-63C2-4E45-BC9B-CE1A5FA09CE9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E194F-8ED7-46EC-8048-53FF67CEB20C}">
  <dimension ref="A1:H10"/>
  <sheetViews>
    <sheetView showGridLines="0" workbookViewId="0">
      <selection activeCell="K1" sqref="G1:K1048576"/>
    </sheetView>
  </sheetViews>
  <sheetFormatPr baseColWidth="10" defaultColWidth="11.140625" defaultRowHeight="16.5"/>
  <cols>
    <col min="1" max="1" width="15.42578125" style="230" customWidth="1"/>
    <col min="2" max="2" width="20" style="230" customWidth="1"/>
    <col min="3" max="3" width="17.5703125" style="230" customWidth="1"/>
    <col min="4" max="4" width="17.28515625" style="230" customWidth="1"/>
    <col min="5" max="16384" width="11.140625" style="230"/>
  </cols>
  <sheetData>
    <row r="1" spans="1:8">
      <c r="A1" s="335" t="s">
        <v>1081</v>
      </c>
      <c r="H1" s="500" t="s">
        <v>1634</v>
      </c>
    </row>
    <row r="3" spans="1:8">
      <c r="A3" s="569" t="s">
        <v>1058</v>
      </c>
      <c r="B3" s="330" t="s">
        <v>1056</v>
      </c>
      <c r="C3" s="568" t="s">
        <v>1059</v>
      </c>
      <c r="D3" s="330" t="s">
        <v>1059</v>
      </c>
    </row>
    <row r="4" spans="1:8" ht="29.25" thickBot="1">
      <c r="A4" s="570"/>
      <c r="B4" s="386" t="s">
        <v>1082</v>
      </c>
      <c r="C4" s="571" t="s">
        <v>1083</v>
      </c>
      <c r="D4" s="386" t="s">
        <v>1084</v>
      </c>
    </row>
    <row r="5" spans="1:8" ht="17.25" thickTop="1">
      <c r="A5" s="378"/>
      <c r="B5" s="391"/>
      <c r="C5" s="391" t="s">
        <v>1085</v>
      </c>
      <c r="D5" s="391" t="s">
        <v>1086</v>
      </c>
    </row>
    <row r="6" spans="1:8">
      <c r="A6" s="378" t="s">
        <v>753</v>
      </c>
      <c r="B6" s="390">
        <v>-2.0999999999999999E-3</v>
      </c>
      <c r="C6" s="390">
        <v>-1.8E-3</v>
      </c>
      <c r="D6" s="390">
        <v>-3.5999999999999999E-3</v>
      </c>
    </row>
    <row r="7" spans="1:8">
      <c r="A7" s="378" t="s">
        <v>755</v>
      </c>
      <c r="B7" s="390">
        <v>2.2000000000000001E-3</v>
      </c>
      <c r="C7" s="390">
        <v>2.3E-3</v>
      </c>
      <c r="D7" s="390">
        <v>2.0999999999999999E-3</v>
      </c>
    </row>
    <row r="8" spans="1:8">
      <c r="A8" s="389" t="s">
        <v>754</v>
      </c>
      <c r="B8" s="390">
        <v>2.6499999999999999E-2</v>
      </c>
      <c r="C8" s="390">
        <v>2.7699999999999999E-2</v>
      </c>
      <c r="D8" s="390">
        <v>2.52E-2</v>
      </c>
    </row>
    <row r="9" spans="1:8">
      <c r="A9" s="230" t="s">
        <v>752</v>
      </c>
      <c r="B9" s="390">
        <v>3.1099999999999999E-2</v>
      </c>
      <c r="C9" s="390">
        <v>3.1300000000000001E-2</v>
      </c>
      <c r="D9" s="390">
        <v>3.0800000000000001E-2</v>
      </c>
    </row>
    <row r="10" spans="1:8">
      <c r="A10" s="230" t="s">
        <v>1087</v>
      </c>
      <c r="B10" s="390"/>
      <c r="C10" s="390"/>
      <c r="D10" s="390"/>
    </row>
  </sheetData>
  <mergeCells count="2">
    <mergeCell ref="A3:A4"/>
    <mergeCell ref="C3:C4"/>
  </mergeCells>
  <hyperlinks>
    <hyperlink ref="H1" location="INDICE!A1" display="Índice (volver)" xr:uid="{91E16DE0-EF76-45BF-B27B-D44B46B14968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3A19C-86FF-4B8C-8629-95D7F9DC1EE4}">
  <sheetPr>
    <pageSetUpPr fitToPage="1"/>
  </sheetPr>
  <dimension ref="A1:I53"/>
  <sheetViews>
    <sheetView showGridLines="0" zoomScaleNormal="100" workbookViewId="0">
      <selection activeCell="I1" sqref="I1"/>
    </sheetView>
  </sheetViews>
  <sheetFormatPr baseColWidth="10" defaultColWidth="11.42578125" defaultRowHeight="14.25"/>
  <cols>
    <col min="1" max="16384" width="11.42578125" style="2"/>
  </cols>
  <sheetData>
    <row r="1" spans="2:9" ht="30" customHeight="1">
      <c r="B1" s="519" t="s">
        <v>124</v>
      </c>
      <c r="C1" s="519"/>
      <c r="D1" s="519"/>
      <c r="E1" s="519"/>
      <c r="F1" s="519"/>
      <c r="G1" s="519"/>
      <c r="H1" s="519"/>
      <c r="I1" s="499" t="s">
        <v>1634</v>
      </c>
    </row>
    <row r="2" spans="2:9">
      <c r="B2" s="1" t="s">
        <v>125</v>
      </c>
    </row>
    <row r="17" spans="1:2">
      <c r="B17" s="34"/>
    </row>
    <row r="20" spans="1:2" ht="15">
      <c r="A20" s="6"/>
      <c r="B20" s="6" t="s">
        <v>121</v>
      </c>
    </row>
    <row r="53" spans="2:2">
      <c r="B53" s="35"/>
    </row>
  </sheetData>
  <mergeCells count="1">
    <mergeCell ref="B1:H1"/>
  </mergeCells>
  <hyperlinks>
    <hyperlink ref="I1" location="INDICE!A1" display="Índice (volver)" xr:uid="{F8D8F5A3-8253-4BC8-A47D-996AC1EC52C3}"/>
  </hyperlinks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5EEAF-0C8B-4FE6-B077-5117072D3C99}">
  <dimension ref="A1:M10"/>
  <sheetViews>
    <sheetView showGridLines="0" workbookViewId="0">
      <selection activeCell="E7" sqref="E7"/>
    </sheetView>
  </sheetViews>
  <sheetFormatPr baseColWidth="10" defaultColWidth="11.140625" defaultRowHeight="16.5"/>
  <cols>
    <col min="1" max="1" width="15.42578125" style="230" customWidth="1"/>
    <col min="2" max="2" width="20" style="230" customWidth="1"/>
    <col min="3" max="3" width="17.5703125" style="230" customWidth="1"/>
    <col min="4" max="4" width="17.28515625" style="230" customWidth="1"/>
    <col min="5" max="16384" width="11.140625" style="230"/>
  </cols>
  <sheetData>
    <row r="1" spans="1:13">
      <c r="A1" s="335" t="s">
        <v>1088</v>
      </c>
      <c r="M1" s="500" t="s">
        <v>1634</v>
      </c>
    </row>
    <row r="3" spans="1:13">
      <c r="A3" s="569" t="s">
        <v>1058</v>
      </c>
      <c r="B3" s="330" t="s">
        <v>1056</v>
      </c>
      <c r="C3" s="568" t="s">
        <v>1059</v>
      </c>
      <c r="D3" s="330" t="s">
        <v>1059</v>
      </c>
    </row>
    <row r="4" spans="1:13" ht="17.25" thickBot="1">
      <c r="A4" s="570"/>
      <c r="B4" s="386" t="s">
        <v>1089</v>
      </c>
      <c r="C4" s="571"/>
      <c r="D4" s="386"/>
    </row>
    <row r="5" spans="1:13" ht="17.25" thickTop="1">
      <c r="A5" s="378"/>
      <c r="B5" s="391" t="s">
        <v>1061</v>
      </c>
      <c r="C5" s="391" t="s">
        <v>1090</v>
      </c>
      <c r="D5" s="391" t="s">
        <v>1091</v>
      </c>
    </row>
    <row r="6" spans="1:13">
      <c r="A6" s="378" t="s">
        <v>753</v>
      </c>
      <c r="B6" s="390">
        <v>-2.0999999999999999E-3</v>
      </c>
      <c r="C6" s="390">
        <v>-4.0000000000000002E-4</v>
      </c>
      <c r="D6" s="390">
        <v>1.2999999999999999E-3</v>
      </c>
    </row>
    <row r="7" spans="1:13">
      <c r="A7" s="378" t="s">
        <v>755</v>
      </c>
      <c r="B7" s="390">
        <v>2.2000000000000001E-3</v>
      </c>
      <c r="C7" s="390">
        <v>4.1000000000000003E-3</v>
      </c>
      <c r="D7" s="390">
        <v>5.8999999999999999E-3</v>
      </c>
    </row>
    <row r="8" spans="1:13">
      <c r="A8" s="389" t="s">
        <v>754</v>
      </c>
      <c r="B8" s="390">
        <v>2.6499999999999999E-2</v>
      </c>
      <c r="C8" s="390">
        <v>2.87E-2</v>
      </c>
      <c r="D8" s="390">
        <v>3.0700000000000002E-2</v>
      </c>
    </row>
    <row r="9" spans="1:13">
      <c r="A9" s="230" t="s">
        <v>752</v>
      </c>
      <c r="B9" s="390">
        <v>3.1099999999999999E-2</v>
      </c>
      <c r="C9" s="390">
        <v>3.3399999999999999E-2</v>
      </c>
      <c r="D9" s="390">
        <v>3.5700000000000003E-2</v>
      </c>
    </row>
    <row r="10" spans="1:13">
      <c r="A10" s="230" t="s">
        <v>1087</v>
      </c>
      <c r="B10" s="390"/>
      <c r="C10" s="390"/>
      <c r="D10" s="390"/>
    </row>
  </sheetData>
  <mergeCells count="2">
    <mergeCell ref="A3:A4"/>
    <mergeCell ref="C3:C4"/>
  </mergeCells>
  <hyperlinks>
    <hyperlink ref="M1" location="INDICE!A1" display="Índice (volver)" xr:uid="{EC4A6CDE-F4BF-4A3F-A2FA-E09029367126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56F54-8AAF-43E6-ACBD-6C1856B1C397}">
  <dimension ref="A1:M9"/>
  <sheetViews>
    <sheetView showGridLines="0" workbookViewId="0">
      <selection activeCell="E7" sqref="E7"/>
    </sheetView>
  </sheetViews>
  <sheetFormatPr baseColWidth="10" defaultColWidth="11.140625" defaultRowHeight="16.5"/>
  <cols>
    <col min="1" max="1" width="15.42578125" style="230" customWidth="1"/>
    <col min="2" max="2" width="18.7109375" style="230" bestFit="1" customWidth="1"/>
    <col min="3" max="4" width="6.85546875" style="230" bestFit="1" customWidth="1"/>
    <col min="5" max="6" width="6.28515625" style="230" bestFit="1" customWidth="1"/>
    <col min="7" max="16384" width="11.140625" style="230"/>
  </cols>
  <sheetData>
    <row r="1" spans="1:13">
      <c r="A1" s="335" t="s">
        <v>1092</v>
      </c>
      <c r="M1" s="500" t="s">
        <v>1634</v>
      </c>
    </row>
    <row r="3" spans="1:13" ht="28.5">
      <c r="A3" s="569" t="s">
        <v>1058</v>
      </c>
      <c r="B3" s="381" t="s">
        <v>1067</v>
      </c>
      <c r="C3" s="381" t="s">
        <v>1059</v>
      </c>
      <c r="D3" s="381" t="s">
        <v>1059</v>
      </c>
      <c r="E3" s="337" t="s">
        <v>1059</v>
      </c>
      <c r="F3" s="337" t="s">
        <v>1059</v>
      </c>
    </row>
    <row r="4" spans="1:13" ht="29.25" thickBot="1">
      <c r="A4" s="570"/>
      <c r="B4" s="392" t="s">
        <v>1093</v>
      </c>
      <c r="C4" s="393" t="s">
        <v>1094</v>
      </c>
      <c r="D4" s="393" t="s">
        <v>1095</v>
      </c>
      <c r="E4" s="335" t="s">
        <v>1096</v>
      </c>
      <c r="F4" s="335" t="s">
        <v>1097</v>
      </c>
    </row>
    <row r="5" spans="1:13" ht="17.25" thickTop="1">
      <c r="A5" s="378" t="s">
        <v>753</v>
      </c>
      <c r="B5" s="390">
        <v>-2.0999999999999999E-3</v>
      </c>
      <c r="C5" s="390">
        <v>-2.0400000000000001E-2</v>
      </c>
      <c r="D5" s="390">
        <v>-7.7999999999999996E-3</v>
      </c>
      <c r="E5" s="390">
        <v>1.34E-2</v>
      </c>
      <c r="F5" s="390">
        <v>2.2599999999999999E-2</v>
      </c>
    </row>
    <row r="6" spans="1:13">
      <c r="A6" s="378" t="s">
        <v>755</v>
      </c>
      <c r="B6" s="390">
        <v>2.2000000000000001E-3</v>
      </c>
      <c r="C6" s="390">
        <v>-1.3599999999999999E-2</v>
      </c>
      <c r="D6" s="390">
        <v>-2.8999999999999998E-3</v>
      </c>
      <c r="E6" s="390">
        <v>1.6400000000000001E-2</v>
      </c>
      <c r="F6" s="390">
        <v>2.52E-2</v>
      </c>
    </row>
    <row r="7" spans="1:13">
      <c r="A7" s="389" t="s">
        <v>754</v>
      </c>
      <c r="B7" s="390">
        <v>2.6499999999999999E-2</v>
      </c>
      <c r="C7" s="390">
        <v>1.4500000000000001E-2</v>
      </c>
      <c r="D7" s="390">
        <v>2.2700000000000001E-2</v>
      </c>
      <c r="E7" s="390">
        <v>3.7400000000000003E-2</v>
      </c>
      <c r="F7" s="390">
        <v>4.4200000000000003E-2</v>
      </c>
    </row>
    <row r="8" spans="1:13">
      <c r="A8" s="230" t="s">
        <v>752</v>
      </c>
      <c r="B8" s="390">
        <v>3.1099999999999999E-2</v>
      </c>
      <c r="C8" s="390">
        <v>2.3400000000000001E-2</v>
      </c>
      <c r="D8" s="390">
        <v>2.86E-2</v>
      </c>
      <c r="E8" s="390">
        <v>3.8300000000000001E-2</v>
      </c>
      <c r="F8" s="390">
        <v>4.2999999999999997E-2</v>
      </c>
    </row>
    <row r="9" spans="1:13">
      <c r="A9" s="230" t="s">
        <v>1087</v>
      </c>
      <c r="B9" s="390"/>
      <c r="C9" s="390"/>
      <c r="D9" s="390"/>
    </row>
  </sheetData>
  <mergeCells count="1">
    <mergeCell ref="A3:A4"/>
  </mergeCells>
  <hyperlinks>
    <hyperlink ref="M1" location="INDICE!A1" display="Índice (volver)" xr:uid="{F9C899EA-F4A2-492B-BF51-FAF088C92568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9A4D6-AEBC-4567-9DC5-F5F2521C5828}">
  <dimension ref="A1:M9"/>
  <sheetViews>
    <sheetView showGridLines="0" workbookViewId="0">
      <selection activeCell="L1" sqref="L1:L1048576"/>
    </sheetView>
  </sheetViews>
  <sheetFormatPr baseColWidth="10" defaultColWidth="11.140625" defaultRowHeight="16.5"/>
  <cols>
    <col min="1" max="1" width="15.42578125" style="230" customWidth="1"/>
    <col min="2" max="2" width="18.7109375" style="230" bestFit="1" customWidth="1"/>
    <col min="3" max="3" width="24.140625" style="230" customWidth="1"/>
    <col min="4" max="4" width="6.85546875" style="230" bestFit="1" customWidth="1"/>
    <col min="5" max="6" width="6.28515625" style="230" bestFit="1" customWidth="1"/>
    <col min="7" max="16384" width="11.140625" style="230"/>
  </cols>
  <sheetData>
    <row r="1" spans="1:13">
      <c r="A1" s="335" t="s">
        <v>1098</v>
      </c>
      <c r="M1" s="500" t="s">
        <v>1634</v>
      </c>
    </row>
    <row r="3" spans="1:13">
      <c r="A3" s="329" t="s">
        <v>1058</v>
      </c>
      <c r="B3" s="381" t="s">
        <v>1056</v>
      </c>
      <c r="C3" s="381" t="s">
        <v>1059</v>
      </c>
      <c r="D3" s="381"/>
      <c r="E3" s="337"/>
      <c r="F3" s="337"/>
    </row>
    <row r="4" spans="1:13" ht="17.25" thickBot="1">
      <c r="A4" s="394"/>
      <c r="B4" s="392" t="s">
        <v>1061</v>
      </c>
      <c r="C4" s="393" t="s">
        <v>1099</v>
      </c>
      <c r="D4" s="393"/>
      <c r="E4" s="335"/>
      <c r="F4" s="335"/>
    </row>
    <row r="5" spans="1:13" ht="17.25" thickTop="1">
      <c r="A5" s="378" t="s">
        <v>753</v>
      </c>
      <c r="B5" s="390">
        <v>-2.0999999999999999E-3</v>
      </c>
      <c r="C5" s="390">
        <v>1E-4</v>
      </c>
      <c r="D5" s="390"/>
      <c r="E5" s="390"/>
      <c r="F5" s="390"/>
    </row>
    <row r="6" spans="1:13">
      <c r="A6" s="378" t="s">
        <v>755</v>
      </c>
      <c r="B6" s="390">
        <v>2.2000000000000001E-3</v>
      </c>
      <c r="C6" s="390">
        <v>4.4000000000000003E-3</v>
      </c>
      <c r="D6" s="390"/>
      <c r="E6" s="390"/>
      <c r="F6" s="390"/>
    </row>
    <row r="7" spans="1:13">
      <c r="A7" s="389" t="s">
        <v>754</v>
      </c>
      <c r="B7" s="390">
        <v>2.6499999999999999E-2</v>
      </c>
      <c r="C7" s="390">
        <v>2.8500000000000001E-2</v>
      </c>
      <c r="D7" s="390"/>
      <c r="E7" s="390"/>
      <c r="F7" s="390"/>
    </row>
    <row r="8" spans="1:13">
      <c r="A8" s="230" t="s">
        <v>752</v>
      </c>
      <c r="B8" s="390">
        <v>3.1099999999999999E-2</v>
      </c>
      <c r="C8" s="390">
        <v>3.2000000000000001E-2</v>
      </c>
      <c r="D8" s="390"/>
      <c r="E8" s="390"/>
      <c r="F8" s="390"/>
    </row>
    <row r="9" spans="1:13">
      <c r="A9" s="230" t="s">
        <v>1087</v>
      </c>
      <c r="B9" s="390"/>
      <c r="C9" s="390"/>
      <c r="D9" s="390"/>
    </row>
  </sheetData>
  <hyperlinks>
    <hyperlink ref="M1" location="INDICE!A1" display="Índice (volver)" xr:uid="{49B1B880-113D-42A2-8955-A4C5AB402D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6A77C-70EE-4FA3-A44B-8A9B8FCDB14C}">
  <dimension ref="A1:H8"/>
  <sheetViews>
    <sheetView showGridLines="0" topLeftCell="E1" workbookViewId="0">
      <selection activeCell="L1" sqref="H1:L1048576"/>
    </sheetView>
  </sheetViews>
  <sheetFormatPr baseColWidth="10" defaultColWidth="27.5703125" defaultRowHeight="15"/>
  <cols>
    <col min="1" max="2" width="27.7109375" style="225" bestFit="1" customWidth="1"/>
    <col min="3" max="3" width="20.7109375" style="225" bestFit="1" customWidth="1"/>
    <col min="4" max="4" width="22.140625" style="225" bestFit="1" customWidth="1"/>
    <col min="5" max="16384" width="27.5703125" style="225"/>
  </cols>
  <sheetData>
    <row r="1" spans="1:8">
      <c r="A1" s="440" t="s">
        <v>1225</v>
      </c>
      <c r="H1" s="500" t="s">
        <v>1634</v>
      </c>
    </row>
    <row r="2" spans="1:8" ht="25.5">
      <c r="A2" s="441"/>
      <c r="B2" s="242" t="s">
        <v>1226</v>
      </c>
      <c r="C2" s="242" t="s">
        <v>1227</v>
      </c>
      <c r="D2" s="242" t="s">
        <v>1228</v>
      </c>
    </row>
    <row r="3" spans="1:8">
      <c r="A3" s="389" t="s">
        <v>1196</v>
      </c>
      <c r="B3" s="326">
        <v>8</v>
      </c>
      <c r="C3" s="326">
        <v>800</v>
      </c>
      <c r="D3" s="326">
        <v>0.01</v>
      </c>
    </row>
    <row r="4" spans="1:8">
      <c r="A4" s="389" t="s">
        <v>1229</v>
      </c>
      <c r="B4" s="326">
        <v>15</v>
      </c>
      <c r="C4" s="326">
        <v>700</v>
      </c>
      <c r="D4" s="326">
        <v>2.1000000000000001E-2</v>
      </c>
    </row>
    <row r="5" spans="1:8">
      <c r="A5" s="389" t="s">
        <v>1230</v>
      </c>
      <c r="B5" s="326">
        <v>9</v>
      </c>
      <c r="C5" s="326">
        <v>300</v>
      </c>
      <c r="D5" s="326">
        <v>0.03</v>
      </c>
    </row>
    <row r="6" spans="1:8" ht="27">
      <c r="A6" s="389" t="s">
        <v>1231</v>
      </c>
      <c r="B6" s="326">
        <v>6</v>
      </c>
      <c r="C6" s="326">
        <v>120</v>
      </c>
      <c r="D6" s="326">
        <v>0.05</v>
      </c>
    </row>
    <row r="7" spans="1:8">
      <c r="A7" s="389" t="s">
        <v>1232</v>
      </c>
      <c r="B7" s="326">
        <v>4.5</v>
      </c>
      <c r="C7" s="326">
        <v>70</v>
      </c>
      <c r="D7" s="326">
        <v>6.4000000000000001E-2</v>
      </c>
    </row>
    <row r="8" spans="1:8">
      <c r="A8" s="442" t="s">
        <v>1233</v>
      </c>
    </row>
  </sheetData>
  <hyperlinks>
    <hyperlink ref="H1" location="INDICE!A1" display="Índice (volver)" xr:uid="{081296E5-8613-4827-BCF8-0ADA0EA9B7BF}"/>
  </hyperlinks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7EBD-A553-45E2-AF99-5A310304C2B8}">
  <dimension ref="A1:G6"/>
  <sheetViews>
    <sheetView showGridLines="0" topLeftCell="D1" workbookViewId="0">
      <selection activeCell="F1" sqref="F1:K1048576"/>
    </sheetView>
  </sheetViews>
  <sheetFormatPr baseColWidth="10" defaultColWidth="18.5703125" defaultRowHeight="13.5"/>
  <cols>
    <col min="1" max="16384" width="18.5703125" style="6"/>
  </cols>
  <sheetData>
    <row r="1" spans="1:7">
      <c r="A1" s="10" t="s">
        <v>1110</v>
      </c>
      <c r="G1" s="500" t="s">
        <v>1634</v>
      </c>
    </row>
    <row r="2" spans="1:7" ht="27">
      <c r="B2" s="443" t="s">
        <v>1199</v>
      </c>
      <c r="C2" s="443" t="s">
        <v>1234</v>
      </c>
    </row>
    <row r="3" spans="1:7">
      <c r="A3" s="6" t="s">
        <v>1196</v>
      </c>
      <c r="B3" s="444">
        <v>562152.527</v>
      </c>
      <c r="C3" s="444">
        <v>9724.6607160000003</v>
      </c>
    </row>
    <row r="4" spans="1:7">
      <c r="A4" s="6" t="s">
        <v>1235</v>
      </c>
      <c r="B4" s="444">
        <v>36488.400000000001</v>
      </c>
      <c r="C4" s="444">
        <v>7290.4999999999982</v>
      </c>
    </row>
    <row r="5" spans="1:7">
      <c r="A5" s="6" t="s">
        <v>1236</v>
      </c>
      <c r="B5" s="444">
        <v>29985.9</v>
      </c>
      <c r="C5" s="444">
        <v>11315.800000000001</v>
      </c>
    </row>
    <row r="6" spans="1:7">
      <c r="A6" s="6" t="s">
        <v>1237</v>
      </c>
    </row>
  </sheetData>
  <hyperlinks>
    <hyperlink ref="G1" location="INDICE!A1" display="Índice (volver)" xr:uid="{9A42DB4F-BE91-43CE-9AD5-E1716A01EEE4}"/>
  </hyperlinks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E468C-6875-4B40-B475-7F785D34A79E}">
  <dimension ref="A1:I10"/>
  <sheetViews>
    <sheetView showGridLines="0" workbookViewId="0">
      <selection activeCell="L1" sqref="I1:L1048576"/>
    </sheetView>
  </sheetViews>
  <sheetFormatPr baseColWidth="10" defaultColWidth="11.140625" defaultRowHeight="16.5"/>
  <cols>
    <col min="1" max="1" width="17.7109375" style="230" customWidth="1"/>
    <col min="2" max="2" width="14" style="230" bestFit="1" customWidth="1"/>
    <col min="3" max="3" width="10.5703125" style="230" customWidth="1"/>
    <col min="4" max="16384" width="11.140625" style="230"/>
  </cols>
  <sheetData>
    <row r="1" spans="1:9" s="335" customFormat="1" ht="14.25">
      <c r="A1" s="335" t="s">
        <v>1117</v>
      </c>
      <c r="I1" s="500" t="s">
        <v>1634</v>
      </c>
    </row>
    <row r="2" spans="1:9" ht="19.7" customHeight="1">
      <c r="A2" s="395" t="s">
        <v>1238</v>
      </c>
      <c r="B2" s="330" t="s">
        <v>1239</v>
      </c>
      <c r="C2" s="445" t="s">
        <v>1240</v>
      </c>
    </row>
    <row r="3" spans="1:9">
      <c r="A3" s="446" t="s">
        <v>154</v>
      </c>
      <c r="B3" s="332">
        <v>1760005517</v>
      </c>
      <c r="C3" s="447">
        <v>0.47799999999999998</v>
      </c>
    </row>
    <row r="4" spans="1:9">
      <c r="A4" s="446" t="s">
        <v>152</v>
      </c>
      <c r="B4" s="332">
        <v>619563290</v>
      </c>
      <c r="C4" s="447">
        <v>0.16800000000000001</v>
      </c>
    </row>
    <row r="5" spans="1:9">
      <c r="A5" s="446" t="s">
        <v>153</v>
      </c>
      <c r="B5" s="332">
        <v>607665661</v>
      </c>
      <c r="C5" s="447">
        <v>0.16500000000000001</v>
      </c>
    </row>
    <row r="6" spans="1:9">
      <c r="A6" s="446" t="s">
        <v>158</v>
      </c>
      <c r="B6" s="332">
        <v>297969854</v>
      </c>
      <c r="C6" s="447">
        <v>8.1000000000000003E-2</v>
      </c>
    </row>
    <row r="7" spans="1:9">
      <c r="A7" s="446" t="s">
        <v>160</v>
      </c>
      <c r="B7" s="332">
        <v>185397310</v>
      </c>
      <c r="C7" s="447">
        <v>0.05</v>
      </c>
    </row>
    <row r="8" spans="1:9">
      <c r="A8" s="446" t="s">
        <v>1241</v>
      </c>
      <c r="B8" s="332">
        <v>209330817</v>
      </c>
      <c r="C8" s="447">
        <v>5.7000000000000002E-2</v>
      </c>
    </row>
    <row r="9" spans="1:9">
      <c r="A9" s="395" t="s">
        <v>67</v>
      </c>
      <c r="B9" s="448">
        <v>3679932449</v>
      </c>
      <c r="C9" s="449">
        <v>1</v>
      </c>
    </row>
    <row r="10" spans="1:9">
      <c r="A10" s="442" t="s">
        <v>757</v>
      </c>
    </row>
  </sheetData>
  <hyperlinks>
    <hyperlink ref="I1" location="INDICE!A1" display="Índice (volver)" xr:uid="{6265626F-34ED-4E8F-9751-B8421EE8BD62}"/>
  </hyperlinks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2238B-3AEC-4209-AE7D-BC5F5CBDB1AC}">
  <dimension ref="A1:I15"/>
  <sheetViews>
    <sheetView showGridLines="0" workbookViewId="0">
      <selection activeCell="K1" sqref="H1:K1048576"/>
    </sheetView>
  </sheetViews>
  <sheetFormatPr baseColWidth="10" defaultColWidth="11.140625" defaultRowHeight="16.5"/>
  <cols>
    <col min="1" max="1" width="15.5703125" style="230" customWidth="1"/>
    <col min="2" max="16384" width="11.140625" style="230"/>
  </cols>
  <sheetData>
    <row r="1" spans="1:9">
      <c r="A1" s="335" t="s">
        <v>1132</v>
      </c>
      <c r="I1" s="500" t="s">
        <v>1634</v>
      </c>
    </row>
    <row r="2" spans="1:9" ht="27">
      <c r="A2" s="450" t="s">
        <v>1238</v>
      </c>
      <c r="B2" s="451">
        <v>2008</v>
      </c>
      <c r="C2" s="451">
        <v>2013</v>
      </c>
      <c r="D2" s="451" t="s">
        <v>1242</v>
      </c>
      <c r="E2" s="451">
        <v>2018</v>
      </c>
      <c r="F2" s="451" t="s">
        <v>1243</v>
      </c>
    </row>
    <row r="3" spans="1:9">
      <c r="A3" s="452" t="s">
        <v>154</v>
      </c>
      <c r="B3" s="453">
        <v>245214</v>
      </c>
      <c r="C3" s="453">
        <v>230263</v>
      </c>
      <c r="D3" s="454">
        <v>-0.06</v>
      </c>
      <c r="E3" s="453">
        <v>255315</v>
      </c>
      <c r="F3" s="454">
        <v>0.11</v>
      </c>
    </row>
    <row r="4" spans="1:9">
      <c r="A4" s="452" t="s">
        <v>152</v>
      </c>
      <c r="B4" s="453">
        <v>114388</v>
      </c>
      <c r="C4" s="453">
        <v>105089</v>
      </c>
      <c r="D4" s="454">
        <v>-0.08</v>
      </c>
      <c r="E4" s="453">
        <v>116202</v>
      </c>
      <c r="F4" s="454">
        <v>0.11</v>
      </c>
    </row>
    <row r="5" spans="1:9">
      <c r="A5" s="452" t="s">
        <v>1164</v>
      </c>
      <c r="B5" s="453">
        <v>23856</v>
      </c>
      <c r="C5" s="453">
        <v>18161</v>
      </c>
      <c r="D5" s="454">
        <v>-0.24</v>
      </c>
      <c r="E5" s="453">
        <v>15485</v>
      </c>
      <c r="F5" s="454">
        <v>-0.15</v>
      </c>
    </row>
    <row r="6" spans="1:9">
      <c r="A6" s="452" t="s">
        <v>160</v>
      </c>
      <c r="B6" s="453">
        <v>9537</v>
      </c>
      <c r="C6" s="453">
        <v>9578</v>
      </c>
      <c r="D6" s="454">
        <v>0</v>
      </c>
      <c r="E6" s="453">
        <v>11487</v>
      </c>
      <c r="F6" s="454">
        <v>0.2</v>
      </c>
    </row>
    <row r="7" spans="1:9">
      <c r="A7" s="452" t="s">
        <v>1165</v>
      </c>
      <c r="B7" s="453">
        <v>18130</v>
      </c>
      <c r="C7" s="453">
        <v>10719</v>
      </c>
      <c r="D7" s="454">
        <v>-0.41</v>
      </c>
      <c r="E7" s="453">
        <v>10429</v>
      </c>
      <c r="F7" s="454">
        <v>-0.03</v>
      </c>
    </row>
    <row r="8" spans="1:9">
      <c r="A8" s="452" t="s">
        <v>164</v>
      </c>
      <c r="B8" s="453">
        <v>7381</v>
      </c>
      <c r="C8" s="453">
        <v>7642</v>
      </c>
      <c r="D8" s="454">
        <v>0.04</v>
      </c>
      <c r="E8" s="453">
        <v>7810</v>
      </c>
      <c r="F8" s="454">
        <v>0.02</v>
      </c>
    </row>
    <row r="9" spans="1:9">
      <c r="A9" s="452" t="s">
        <v>1167</v>
      </c>
      <c r="B9" s="453">
        <v>7658</v>
      </c>
      <c r="C9" s="453">
        <v>6672</v>
      </c>
      <c r="D9" s="454">
        <v>-0.13</v>
      </c>
      <c r="E9" s="453">
        <v>5886</v>
      </c>
      <c r="F9" s="454">
        <v>-0.12</v>
      </c>
    </row>
    <row r="10" spans="1:9">
      <c r="A10" s="452" t="s">
        <v>158</v>
      </c>
      <c r="B10" s="453">
        <v>8072</v>
      </c>
      <c r="C10" s="453">
        <v>5619</v>
      </c>
      <c r="D10" s="454">
        <v>-0.3</v>
      </c>
      <c r="E10" s="453">
        <v>4716</v>
      </c>
      <c r="F10" s="454">
        <v>-0.16</v>
      </c>
    </row>
    <row r="11" spans="1:9">
      <c r="A11" s="452" t="s">
        <v>176</v>
      </c>
      <c r="B11" s="453">
        <v>4963</v>
      </c>
      <c r="C11" s="453">
        <v>4167</v>
      </c>
      <c r="D11" s="454">
        <v>-0.16</v>
      </c>
      <c r="E11" s="453">
        <v>3540</v>
      </c>
      <c r="F11" s="454">
        <v>-0.15</v>
      </c>
    </row>
    <row r="12" spans="1:9">
      <c r="A12" s="452" t="s">
        <v>153</v>
      </c>
      <c r="B12" s="453">
        <v>3031</v>
      </c>
      <c r="C12" s="453">
        <v>2980</v>
      </c>
      <c r="D12" s="454">
        <v>-0.02</v>
      </c>
      <c r="E12" s="453">
        <v>2668</v>
      </c>
      <c r="F12" s="454">
        <v>-0.1</v>
      </c>
    </row>
    <row r="13" spans="1:9">
      <c r="A13" s="452" t="s">
        <v>1168</v>
      </c>
      <c r="B13" s="453">
        <v>1215</v>
      </c>
      <c r="C13" s="455">
        <v>860</v>
      </c>
      <c r="D13" s="454">
        <v>-0.28999999999999998</v>
      </c>
      <c r="E13" s="455">
        <v>623</v>
      </c>
      <c r="F13" s="454">
        <v>-0.28000000000000003</v>
      </c>
    </row>
    <row r="14" spans="1:9">
      <c r="A14" s="452" t="s">
        <v>170</v>
      </c>
      <c r="B14" s="455">
        <v>224</v>
      </c>
      <c r="C14" s="455">
        <v>367</v>
      </c>
      <c r="D14" s="454">
        <v>0.64</v>
      </c>
      <c r="E14" s="455">
        <v>293</v>
      </c>
      <c r="F14" s="454">
        <v>-0.2</v>
      </c>
    </row>
    <row r="15" spans="1:9">
      <c r="A15" s="442" t="s">
        <v>1244</v>
      </c>
    </row>
  </sheetData>
  <hyperlinks>
    <hyperlink ref="I1" location="INDICE!A1" display="Índice (volver)" xr:uid="{31E586FB-1D35-4C8B-B166-64BB5AC3F064}"/>
  </hyperlinks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13ED5-2250-494A-830F-0A90F4013100}">
  <dimension ref="A1:F8"/>
  <sheetViews>
    <sheetView showGridLines="0" workbookViewId="0">
      <selection activeCell="E1" sqref="E1:K1048576"/>
    </sheetView>
  </sheetViews>
  <sheetFormatPr baseColWidth="10" defaultColWidth="22.5703125" defaultRowHeight="15"/>
  <cols>
    <col min="1" max="16384" width="22.5703125" style="225"/>
  </cols>
  <sheetData>
    <row r="1" spans="1:6">
      <c r="A1" s="440" t="s">
        <v>1245</v>
      </c>
      <c r="F1" s="500" t="s">
        <v>1634</v>
      </c>
    </row>
    <row r="2" spans="1:6">
      <c r="A2" s="389" t="s">
        <v>1246</v>
      </c>
      <c r="B2" s="326" t="s">
        <v>841</v>
      </c>
      <c r="C2" s="326" t="s">
        <v>1247</v>
      </c>
    </row>
    <row r="3" spans="1:6">
      <c r="A3" s="389" t="s">
        <v>1248</v>
      </c>
      <c r="B3" s="325">
        <v>2044</v>
      </c>
      <c r="C3" s="333">
        <v>434453</v>
      </c>
    </row>
    <row r="4" spans="1:6">
      <c r="A4" s="389" t="s">
        <v>1249</v>
      </c>
      <c r="B4" s="326">
        <v>560</v>
      </c>
      <c r="C4" s="333">
        <v>6130</v>
      </c>
    </row>
    <row r="5" spans="1:6">
      <c r="A5" s="389" t="s">
        <v>1162</v>
      </c>
      <c r="B5" s="326">
        <v>297</v>
      </c>
      <c r="C5" s="333">
        <v>87424</v>
      </c>
    </row>
    <row r="6" spans="1:6">
      <c r="A6" s="389" t="s">
        <v>1163</v>
      </c>
      <c r="B6" s="326">
        <v>188</v>
      </c>
      <c r="C6" s="333">
        <v>34145</v>
      </c>
    </row>
    <row r="7" spans="1:6">
      <c r="A7" s="389" t="s">
        <v>1250</v>
      </c>
      <c r="B7" s="326">
        <v>77</v>
      </c>
      <c r="C7" s="333">
        <v>4743</v>
      </c>
    </row>
    <row r="8" spans="1:6">
      <c r="A8" s="442" t="s">
        <v>1251</v>
      </c>
    </row>
  </sheetData>
  <hyperlinks>
    <hyperlink ref="F1" location="INDICE!A1" display="Índice (volver)" xr:uid="{9E41C112-5D97-4B38-8027-C42CB8918381}"/>
  </hyperlinks>
  <pageMargins left="0.7" right="0.7" top="0.75" bottom="0.75" header="0.3" footer="0.3"/>
  <pageSetup paperSize="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72FB-9459-47E2-8D5E-135738373F35}">
  <dimension ref="A1:I12"/>
  <sheetViews>
    <sheetView showGridLines="0" workbookViewId="0">
      <selection activeCell="L1" sqref="I1:L1048576"/>
    </sheetView>
  </sheetViews>
  <sheetFormatPr baseColWidth="10" defaultColWidth="11.42578125" defaultRowHeight="15"/>
  <cols>
    <col min="2" max="2" width="16.42578125" bestFit="1" customWidth="1"/>
  </cols>
  <sheetData>
    <row r="1" spans="1:9">
      <c r="A1" s="10" t="s">
        <v>1141</v>
      </c>
      <c r="B1" s="6"/>
      <c r="C1" s="6"/>
      <c r="D1" s="6"/>
      <c r="E1" s="6"/>
      <c r="F1" s="6"/>
      <c r="G1" s="6"/>
      <c r="H1" s="6"/>
      <c r="I1" s="500" t="s">
        <v>1634</v>
      </c>
    </row>
    <row r="2" spans="1:9">
      <c r="A2" s="6"/>
      <c r="B2" s="6"/>
      <c r="C2" s="10">
        <v>2000</v>
      </c>
      <c r="D2" s="10">
        <v>2010</v>
      </c>
      <c r="E2" s="10">
        <v>2017</v>
      </c>
      <c r="F2" s="547" t="s">
        <v>1252</v>
      </c>
      <c r="G2" s="547"/>
      <c r="H2" s="6"/>
    </row>
    <row r="3" spans="1:9">
      <c r="A3" s="6"/>
      <c r="B3" s="547" t="s">
        <v>152</v>
      </c>
      <c r="C3" s="547"/>
      <c r="D3" s="547"/>
      <c r="E3" s="547"/>
      <c r="F3" s="136" t="s">
        <v>1253</v>
      </c>
      <c r="G3" s="136" t="s">
        <v>73</v>
      </c>
      <c r="H3" s="6"/>
    </row>
    <row r="4" spans="1:9">
      <c r="A4" s="6"/>
      <c r="B4" s="6" t="s">
        <v>1254</v>
      </c>
      <c r="C4" s="6">
        <v>81</v>
      </c>
      <c r="D4" s="6">
        <v>103</v>
      </c>
      <c r="E4" s="6">
        <v>121</v>
      </c>
      <c r="F4" s="6">
        <v>40</v>
      </c>
      <c r="G4" s="456">
        <v>0.5</v>
      </c>
      <c r="H4" s="6"/>
    </row>
    <row r="5" spans="1:9">
      <c r="A5" s="6"/>
      <c r="B5" s="6" t="s">
        <v>1162</v>
      </c>
      <c r="C5" s="6">
        <v>144</v>
      </c>
      <c r="D5" s="6">
        <v>144</v>
      </c>
      <c r="E5" s="6">
        <v>150</v>
      </c>
      <c r="F5" s="6">
        <v>6</v>
      </c>
      <c r="G5" s="456">
        <v>0.04</v>
      </c>
      <c r="H5" s="6"/>
    </row>
    <row r="6" spans="1:9">
      <c r="A6" s="6"/>
      <c r="B6" s="6" t="s">
        <v>1255</v>
      </c>
      <c r="C6" s="6">
        <v>417</v>
      </c>
      <c r="D6" s="6">
        <v>448</v>
      </c>
      <c r="E6" s="6">
        <v>474</v>
      </c>
      <c r="F6" s="6">
        <v>58</v>
      </c>
      <c r="G6" s="456">
        <v>0.14000000000000001</v>
      </c>
      <c r="H6" s="6"/>
    </row>
    <row r="7" spans="1:9">
      <c r="A7" s="6"/>
      <c r="B7" s="547" t="s">
        <v>154</v>
      </c>
      <c r="C7" s="547"/>
      <c r="D7" s="547"/>
      <c r="E7" s="547"/>
      <c r="F7" s="136" t="s">
        <v>1253</v>
      </c>
      <c r="G7" s="136" t="s">
        <v>73</v>
      </c>
      <c r="H7" s="6"/>
    </row>
    <row r="8" spans="1:9">
      <c r="A8" s="6"/>
      <c r="B8" s="6" t="s">
        <v>1256</v>
      </c>
      <c r="C8" s="6">
        <v>18</v>
      </c>
      <c r="D8" s="6">
        <v>55</v>
      </c>
      <c r="E8" s="6">
        <v>55</v>
      </c>
      <c r="F8" s="6">
        <v>37</v>
      </c>
      <c r="G8" s="456">
        <v>2</v>
      </c>
      <c r="H8" s="6"/>
    </row>
    <row r="9" spans="1:9">
      <c r="A9" s="6"/>
      <c r="B9" s="6" t="s">
        <v>1229</v>
      </c>
      <c r="C9" s="6">
        <v>153</v>
      </c>
      <c r="D9" s="6">
        <v>263</v>
      </c>
      <c r="E9" s="6">
        <v>270</v>
      </c>
      <c r="F9" s="6">
        <v>116</v>
      </c>
      <c r="G9" s="456">
        <v>0.76</v>
      </c>
      <c r="H9" s="6"/>
    </row>
    <row r="10" spans="1:9">
      <c r="A10" s="6"/>
      <c r="B10" s="6" t="s">
        <v>1257</v>
      </c>
      <c r="C10" s="6">
        <v>285</v>
      </c>
      <c r="D10" s="6">
        <v>387</v>
      </c>
      <c r="E10" s="6">
        <v>391</v>
      </c>
      <c r="F10" s="6">
        <v>106</v>
      </c>
      <c r="G10" s="456">
        <v>0.37</v>
      </c>
      <c r="H10" s="6"/>
    </row>
    <row r="11" spans="1:9">
      <c r="A11" s="6" t="s">
        <v>1142</v>
      </c>
      <c r="B11" s="6"/>
      <c r="C11" s="6"/>
      <c r="D11" s="6"/>
      <c r="E11" s="6"/>
      <c r="F11" s="6"/>
      <c r="G11" s="6"/>
      <c r="H11" s="6"/>
    </row>
    <row r="12" spans="1:9">
      <c r="A12" s="6"/>
      <c r="B12" s="6"/>
      <c r="C12" s="6"/>
      <c r="D12" s="6"/>
      <c r="E12" s="6"/>
      <c r="F12" s="6"/>
      <c r="G12" s="6"/>
      <c r="H12" s="6"/>
    </row>
  </sheetData>
  <mergeCells count="3">
    <mergeCell ref="F2:G2"/>
    <mergeCell ref="B3:E3"/>
    <mergeCell ref="B7:E7"/>
  </mergeCells>
  <hyperlinks>
    <hyperlink ref="I1" location="INDICE!A1" display="Índice (volver)" xr:uid="{E6AAE9EF-EE99-4BFF-8CF9-3814278FDB95}"/>
  </hyperlinks>
  <pageMargins left="0.7" right="0.7" top="0.75" bottom="0.75" header="0.3" footer="0.3"/>
  <pageSetup paperSize="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F0FB1-DB99-40B2-895F-EC8ACA546D5B}">
  <dimension ref="A1:XFD10"/>
  <sheetViews>
    <sheetView showGridLines="0" workbookViewId="0">
      <selection activeCell="E7" sqref="E7"/>
    </sheetView>
  </sheetViews>
  <sheetFormatPr baseColWidth="10" defaultColWidth="11.140625" defaultRowHeight="15"/>
  <cols>
    <col min="4" max="4" width="25.28515625" customWidth="1"/>
  </cols>
  <sheetData>
    <row r="1" spans="1:16384">
      <c r="A1" s="10" t="s">
        <v>1145</v>
      </c>
      <c r="M1" s="500" t="s">
        <v>1634</v>
      </c>
    </row>
    <row r="2" spans="1:16384">
      <c r="A2" s="552" t="s">
        <v>1258</v>
      </c>
      <c r="B2" s="552"/>
      <c r="C2" s="552"/>
      <c r="D2" s="552"/>
      <c r="E2" s="552"/>
    </row>
    <row r="3" spans="1:16384">
      <c r="A3" s="572" t="s">
        <v>1259</v>
      </c>
      <c r="B3" s="572"/>
      <c r="C3" s="572"/>
      <c r="D3" s="572"/>
      <c r="E3" s="572"/>
    </row>
    <row r="4" spans="1:16384" ht="16.5">
      <c r="A4" s="573" t="s">
        <v>1260</v>
      </c>
      <c r="B4" s="573"/>
      <c r="C4" s="573"/>
      <c r="D4" s="573"/>
      <c r="E4" s="312">
        <v>1350</v>
      </c>
    </row>
    <row r="5" spans="1:16384" ht="16.5">
      <c r="A5" s="573" t="s">
        <v>1261</v>
      </c>
      <c r="B5" s="573"/>
      <c r="C5" s="573"/>
      <c r="D5" s="573"/>
      <c r="E5" s="312">
        <v>1600</v>
      </c>
    </row>
    <row r="6" spans="1:16384" ht="16.5">
      <c r="A6" s="572" t="s">
        <v>1262</v>
      </c>
      <c r="B6" s="572"/>
      <c r="C6" s="572"/>
      <c r="D6" s="572"/>
      <c r="E6" s="312">
        <v>620</v>
      </c>
    </row>
    <row r="7" spans="1:16384" ht="16.5">
      <c r="A7" s="572" t="s">
        <v>1263</v>
      </c>
      <c r="B7" s="572"/>
      <c r="C7" s="572"/>
      <c r="D7" s="572"/>
      <c r="E7" s="312">
        <v>650</v>
      </c>
    </row>
    <row r="8" spans="1:16384" ht="16.5">
      <c r="A8" s="572" t="s">
        <v>1264</v>
      </c>
      <c r="B8" s="572"/>
      <c r="C8" s="572"/>
      <c r="D8" s="572"/>
      <c r="E8" s="312">
        <v>780</v>
      </c>
    </row>
    <row r="9" spans="1:16384" ht="16.5">
      <c r="A9" s="572" t="s">
        <v>1265</v>
      </c>
      <c r="B9" s="572"/>
      <c r="C9" s="572"/>
      <c r="D9" s="572"/>
      <c r="E9" s="312">
        <f>SUM(E4:E8)</f>
        <v>5000</v>
      </c>
    </row>
    <row r="10" spans="1:16384" ht="16.5">
      <c r="A10" s="6" t="s">
        <v>1146</v>
      </c>
      <c r="B10" s="10"/>
      <c r="C10" s="10"/>
      <c r="D10" s="10"/>
      <c r="E10" s="5"/>
      <c r="F10" s="5"/>
      <c r="G10" s="5"/>
      <c r="H10" s="5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  <c r="AO10" s="573"/>
      <c r="AP10" s="573"/>
      <c r="AQ10" s="573"/>
      <c r="AR10" s="573"/>
      <c r="AS10" s="573"/>
      <c r="AT10" s="573"/>
      <c r="AU10" s="573"/>
      <c r="AV10" s="573"/>
      <c r="AW10" s="573"/>
      <c r="AX10" s="573"/>
      <c r="AY10" s="573"/>
      <c r="AZ10" s="573"/>
      <c r="BA10" s="573"/>
      <c r="BB10" s="573"/>
      <c r="BC10" s="573"/>
      <c r="BD10" s="573"/>
      <c r="BE10" s="573"/>
      <c r="BF10" s="573"/>
      <c r="BG10" s="573"/>
      <c r="BH10" s="573"/>
      <c r="BI10" s="573"/>
      <c r="BJ10" s="573"/>
      <c r="BK10" s="573"/>
      <c r="BL10" s="573"/>
      <c r="BM10" s="573"/>
      <c r="BN10" s="573"/>
      <c r="BO10" s="573"/>
      <c r="BP10" s="573"/>
      <c r="BQ10" s="573"/>
      <c r="BR10" s="573"/>
      <c r="BS10" s="573"/>
      <c r="BT10" s="573"/>
      <c r="BU10" s="573"/>
      <c r="BV10" s="573"/>
      <c r="BW10" s="573"/>
      <c r="BX10" s="573"/>
      <c r="BY10" s="573"/>
      <c r="BZ10" s="573"/>
      <c r="CA10" s="573"/>
      <c r="CB10" s="573"/>
      <c r="CC10" s="573"/>
      <c r="CD10" s="573"/>
      <c r="CE10" s="573"/>
      <c r="CF10" s="573"/>
      <c r="CG10" s="573"/>
      <c r="CH10" s="573"/>
      <c r="CI10" s="573"/>
      <c r="CJ10" s="573"/>
      <c r="CK10" s="573"/>
      <c r="CL10" s="573"/>
      <c r="CM10" s="573"/>
      <c r="CN10" s="573"/>
      <c r="CO10" s="573"/>
      <c r="CP10" s="573"/>
      <c r="CQ10" s="573"/>
      <c r="CR10" s="573"/>
      <c r="CS10" s="573"/>
      <c r="CT10" s="573"/>
      <c r="CU10" s="573"/>
      <c r="CV10" s="573"/>
      <c r="CW10" s="573"/>
      <c r="CX10" s="573"/>
      <c r="CY10" s="573"/>
      <c r="CZ10" s="573"/>
      <c r="DA10" s="573"/>
      <c r="DB10" s="573"/>
      <c r="DC10" s="573"/>
      <c r="DD10" s="573"/>
      <c r="DE10" s="573"/>
      <c r="DF10" s="573"/>
      <c r="DG10" s="573"/>
      <c r="DH10" s="573"/>
      <c r="DI10" s="573"/>
      <c r="DJ10" s="573"/>
      <c r="DK10" s="573"/>
      <c r="DL10" s="573"/>
      <c r="DM10" s="573"/>
      <c r="DN10" s="573"/>
      <c r="DO10" s="573"/>
      <c r="DP10" s="573"/>
      <c r="DQ10" s="573"/>
      <c r="DR10" s="573"/>
      <c r="DS10" s="573"/>
      <c r="DT10" s="573"/>
      <c r="DU10" s="573"/>
      <c r="DV10" s="573"/>
      <c r="DW10" s="573"/>
      <c r="DX10" s="573"/>
      <c r="DY10" s="573"/>
      <c r="DZ10" s="573"/>
      <c r="EA10" s="573"/>
      <c r="EB10" s="573"/>
      <c r="EC10" s="573"/>
      <c r="ED10" s="573"/>
      <c r="EE10" s="573"/>
      <c r="EF10" s="573"/>
      <c r="EG10" s="573"/>
      <c r="EH10" s="573"/>
      <c r="EI10" s="573"/>
      <c r="EJ10" s="573"/>
      <c r="EK10" s="573"/>
      <c r="EL10" s="573"/>
      <c r="EM10" s="573"/>
      <c r="EN10" s="573"/>
      <c r="EO10" s="573"/>
      <c r="EP10" s="573"/>
      <c r="EQ10" s="573"/>
      <c r="ER10" s="573"/>
      <c r="ES10" s="573"/>
      <c r="ET10" s="573"/>
      <c r="EU10" s="573"/>
      <c r="EV10" s="573"/>
      <c r="EW10" s="573"/>
      <c r="EX10" s="573"/>
      <c r="EY10" s="573"/>
      <c r="EZ10" s="573"/>
      <c r="FA10" s="573"/>
      <c r="FB10" s="573"/>
      <c r="FC10" s="573"/>
      <c r="FD10" s="573"/>
      <c r="FE10" s="573"/>
      <c r="FF10" s="573"/>
      <c r="FG10" s="573"/>
      <c r="FH10" s="573"/>
      <c r="FI10" s="573"/>
      <c r="FJ10" s="573"/>
      <c r="FK10" s="573"/>
      <c r="FL10" s="573"/>
      <c r="FM10" s="573"/>
      <c r="FN10" s="573"/>
      <c r="FO10" s="573"/>
      <c r="FP10" s="573"/>
      <c r="FQ10" s="573"/>
      <c r="FR10" s="573"/>
      <c r="FS10" s="573"/>
      <c r="FT10" s="573"/>
      <c r="FU10" s="573"/>
      <c r="FV10" s="573"/>
      <c r="FW10" s="573"/>
      <c r="FX10" s="573"/>
      <c r="FY10" s="573"/>
      <c r="FZ10" s="573"/>
      <c r="GA10" s="573"/>
      <c r="GB10" s="573"/>
      <c r="GC10" s="573"/>
      <c r="GD10" s="573"/>
      <c r="GE10" s="573"/>
      <c r="GF10" s="573"/>
      <c r="GG10" s="573"/>
      <c r="GH10" s="573"/>
      <c r="GI10" s="573"/>
      <c r="GJ10" s="573"/>
      <c r="GK10" s="573"/>
      <c r="GL10" s="573"/>
      <c r="GM10" s="573"/>
      <c r="GN10" s="573"/>
      <c r="GO10" s="573"/>
      <c r="GP10" s="573"/>
      <c r="GQ10" s="573"/>
      <c r="GR10" s="573"/>
      <c r="GS10" s="573"/>
      <c r="GT10" s="573"/>
      <c r="GU10" s="573"/>
      <c r="GV10" s="573"/>
      <c r="GW10" s="573"/>
      <c r="GX10" s="573"/>
      <c r="GY10" s="573"/>
      <c r="GZ10" s="573"/>
      <c r="HA10" s="573"/>
      <c r="HB10" s="573"/>
      <c r="HC10" s="573"/>
      <c r="HD10" s="573"/>
      <c r="HE10" s="573"/>
      <c r="HF10" s="573"/>
      <c r="HG10" s="573"/>
      <c r="HH10" s="573"/>
      <c r="HI10" s="573"/>
      <c r="HJ10" s="573"/>
      <c r="HK10" s="573"/>
      <c r="HL10" s="573"/>
      <c r="HM10" s="573"/>
      <c r="HN10" s="573"/>
      <c r="HO10" s="573"/>
      <c r="HP10" s="573"/>
      <c r="HQ10" s="573"/>
      <c r="HR10" s="573"/>
      <c r="HS10" s="573"/>
      <c r="HT10" s="573"/>
      <c r="HU10" s="573"/>
      <c r="HV10" s="573"/>
      <c r="HW10" s="573"/>
      <c r="HX10" s="573"/>
      <c r="HY10" s="573"/>
      <c r="HZ10" s="573"/>
      <c r="IA10" s="573"/>
      <c r="IB10" s="573"/>
      <c r="IC10" s="573"/>
      <c r="ID10" s="573"/>
      <c r="IE10" s="573"/>
      <c r="IF10" s="573"/>
      <c r="IG10" s="573"/>
      <c r="IH10" s="573"/>
      <c r="II10" s="573"/>
      <c r="IJ10" s="573"/>
      <c r="IK10" s="573"/>
      <c r="IL10" s="573"/>
      <c r="IM10" s="573"/>
      <c r="IN10" s="573"/>
      <c r="IO10" s="573"/>
      <c r="IP10" s="573"/>
      <c r="IQ10" s="573"/>
      <c r="IR10" s="573"/>
      <c r="IS10" s="573"/>
      <c r="IT10" s="573"/>
      <c r="IU10" s="573"/>
      <c r="IV10" s="573"/>
      <c r="IW10" s="573"/>
      <c r="IX10" s="573"/>
      <c r="IY10" s="573"/>
      <c r="IZ10" s="573"/>
      <c r="JA10" s="573"/>
      <c r="JB10" s="573"/>
      <c r="JC10" s="573"/>
      <c r="JD10" s="573"/>
      <c r="JE10" s="573"/>
      <c r="JF10" s="573"/>
      <c r="JG10" s="573"/>
      <c r="JH10" s="573"/>
      <c r="JI10" s="573"/>
      <c r="JJ10" s="573"/>
      <c r="JK10" s="573"/>
      <c r="JL10" s="573"/>
      <c r="JM10" s="573"/>
      <c r="JN10" s="573"/>
      <c r="JO10" s="573"/>
      <c r="JP10" s="573"/>
      <c r="JQ10" s="573"/>
      <c r="JR10" s="573"/>
      <c r="JS10" s="573"/>
      <c r="JT10" s="573"/>
      <c r="JU10" s="573"/>
      <c r="JV10" s="573"/>
      <c r="JW10" s="573"/>
      <c r="JX10" s="573"/>
      <c r="JY10" s="573"/>
      <c r="JZ10" s="573"/>
      <c r="KA10" s="573"/>
      <c r="KB10" s="573"/>
      <c r="KC10" s="573"/>
      <c r="KD10" s="573"/>
      <c r="KE10" s="573"/>
      <c r="KF10" s="573"/>
      <c r="KG10" s="573"/>
      <c r="KH10" s="573"/>
      <c r="KI10" s="573"/>
      <c r="KJ10" s="573"/>
      <c r="KK10" s="573"/>
      <c r="KL10" s="573"/>
      <c r="KM10" s="573"/>
      <c r="KN10" s="573"/>
      <c r="KO10" s="573"/>
      <c r="KP10" s="573"/>
      <c r="KQ10" s="573"/>
      <c r="KR10" s="573"/>
      <c r="KS10" s="573"/>
      <c r="KT10" s="573"/>
      <c r="KU10" s="573"/>
      <c r="KV10" s="573"/>
      <c r="KW10" s="573"/>
      <c r="KX10" s="573"/>
      <c r="KY10" s="573"/>
      <c r="KZ10" s="573"/>
      <c r="LA10" s="573"/>
      <c r="LB10" s="573"/>
      <c r="LC10" s="573"/>
      <c r="LD10" s="573"/>
      <c r="LE10" s="573"/>
      <c r="LF10" s="573"/>
      <c r="LG10" s="573"/>
      <c r="LH10" s="573"/>
      <c r="LI10" s="573"/>
      <c r="LJ10" s="573"/>
      <c r="LK10" s="573"/>
      <c r="LL10" s="573"/>
      <c r="LM10" s="573"/>
      <c r="LN10" s="573"/>
      <c r="LO10" s="573"/>
      <c r="LP10" s="573"/>
      <c r="LQ10" s="573"/>
      <c r="LR10" s="573"/>
      <c r="LS10" s="573"/>
      <c r="LT10" s="573"/>
      <c r="LU10" s="573"/>
      <c r="LV10" s="573"/>
      <c r="LW10" s="573"/>
      <c r="LX10" s="573"/>
      <c r="LY10" s="573"/>
      <c r="LZ10" s="573"/>
      <c r="MA10" s="573"/>
      <c r="MB10" s="573"/>
      <c r="MC10" s="573"/>
      <c r="MD10" s="573"/>
      <c r="ME10" s="573"/>
      <c r="MF10" s="573"/>
      <c r="MG10" s="573"/>
      <c r="MH10" s="573"/>
      <c r="MI10" s="573"/>
      <c r="MJ10" s="573"/>
      <c r="MK10" s="573"/>
      <c r="ML10" s="573"/>
      <c r="MM10" s="573"/>
      <c r="MN10" s="573"/>
      <c r="MO10" s="573"/>
      <c r="MP10" s="573"/>
      <c r="MQ10" s="573"/>
      <c r="MR10" s="573"/>
      <c r="MS10" s="573"/>
      <c r="MT10" s="573"/>
      <c r="MU10" s="573"/>
      <c r="MV10" s="573"/>
      <c r="MW10" s="573"/>
      <c r="MX10" s="573"/>
      <c r="MY10" s="573"/>
      <c r="MZ10" s="573"/>
      <c r="NA10" s="573"/>
      <c r="NB10" s="573"/>
      <c r="NC10" s="573"/>
      <c r="ND10" s="573"/>
      <c r="NE10" s="573"/>
      <c r="NF10" s="573"/>
      <c r="NG10" s="573"/>
      <c r="NH10" s="573"/>
      <c r="NI10" s="573"/>
      <c r="NJ10" s="573"/>
      <c r="NK10" s="573"/>
      <c r="NL10" s="573"/>
      <c r="NM10" s="573"/>
      <c r="NN10" s="573"/>
      <c r="NO10" s="573"/>
      <c r="NP10" s="573"/>
      <c r="NQ10" s="573"/>
      <c r="NR10" s="573"/>
      <c r="NS10" s="573"/>
      <c r="NT10" s="573"/>
      <c r="NU10" s="573"/>
      <c r="NV10" s="573"/>
      <c r="NW10" s="573"/>
      <c r="NX10" s="573"/>
      <c r="NY10" s="573"/>
      <c r="NZ10" s="573"/>
      <c r="OA10" s="573"/>
      <c r="OB10" s="573"/>
      <c r="OC10" s="573"/>
      <c r="OD10" s="573"/>
      <c r="OE10" s="573"/>
      <c r="OF10" s="573"/>
      <c r="OG10" s="573"/>
      <c r="OH10" s="573"/>
      <c r="OI10" s="573"/>
      <c r="OJ10" s="573"/>
      <c r="OK10" s="573"/>
      <c r="OL10" s="573"/>
      <c r="OM10" s="573"/>
      <c r="ON10" s="573"/>
      <c r="OO10" s="573"/>
      <c r="OP10" s="573"/>
      <c r="OQ10" s="573"/>
      <c r="OR10" s="573"/>
      <c r="OS10" s="573"/>
      <c r="OT10" s="573"/>
      <c r="OU10" s="573"/>
      <c r="OV10" s="573"/>
      <c r="OW10" s="573"/>
      <c r="OX10" s="573"/>
      <c r="OY10" s="573"/>
      <c r="OZ10" s="573"/>
      <c r="PA10" s="573"/>
      <c r="PB10" s="573"/>
      <c r="PC10" s="573"/>
      <c r="PD10" s="573"/>
      <c r="PE10" s="573"/>
      <c r="PF10" s="573"/>
      <c r="PG10" s="573"/>
      <c r="PH10" s="573"/>
      <c r="PI10" s="573"/>
      <c r="PJ10" s="573"/>
      <c r="PK10" s="573"/>
      <c r="PL10" s="573"/>
      <c r="PM10" s="573"/>
      <c r="PN10" s="573"/>
      <c r="PO10" s="573"/>
      <c r="PP10" s="573"/>
      <c r="PQ10" s="573"/>
      <c r="PR10" s="573"/>
      <c r="PS10" s="573"/>
      <c r="PT10" s="573"/>
      <c r="PU10" s="573"/>
      <c r="PV10" s="573"/>
      <c r="PW10" s="573"/>
      <c r="PX10" s="573"/>
      <c r="PY10" s="573"/>
      <c r="PZ10" s="573"/>
      <c r="QA10" s="573"/>
      <c r="QB10" s="573"/>
      <c r="QC10" s="573"/>
      <c r="QD10" s="573"/>
      <c r="QE10" s="573"/>
      <c r="QF10" s="573"/>
      <c r="QG10" s="573"/>
      <c r="QH10" s="573"/>
      <c r="QI10" s="573"/>
      <c r="QJ10" s="573"/>
      <c r="QK10" s="573"/>
      <c r="QL10" s="573"/>
      <c r="QM10" s="573"/>
      <c r="QN10" s="573"/>
      <c r="QO10" s="573"/>
      <c r="QP10" s="573"/>
      <c r="QQ10" s="573"/>
      <c r="QR10" s="573"/>
      <c r="QS10" s="573"/>
      <c r="QT10" s="573"/>
      <c r="QU10" s="573"/>
      <c r="QV10" s="573"/>
      <c r="QW10" s="573"/>
      <c r="QX10" s="573"/>
      <c r="QY10" s="573"/>
      <c r="QZ10" s="573"/>
      <c r="RA10" s="573"/>
      <c r="RB10" s="573"/>
      <c r="RC10" s="573"/>
      <c r="RD10" s="573"/>
      <c r="RE10" s="573"/>
      <c r="RF10" s="573"/>
      <c r="RG10" s="573"/>
      <c r="RH10" s="573"/>
      <c r="RI10" s="573"/>
      <c r="RJ10" s="573"/>
      <c r="RK10" s="573"/>
      <c r="RL10" s="573"/>
      <c r="RM10" s="573"/>
      <c r="RN10" s="573"/>
      <c r="RO10" s="573"/>
      <c r="RP10" s="573"/>
      <c r="RQ10" s="573"/>
      <c r="RR10" s="573"/>
      <c r="RS10" s="573"/>
      <c r="RT10" s="573"/>
      <c r="RU10" s="573"/>
      <c r="RV10" s="573"/>
      <c r="RW10" s="573"/>
      <c r="RX10" s="573"/>
      <c r="RY10" s="573"/>
      <c r="RZ10" s="573"/>
      <c r="SA10" s="573"/>
      <c r="SB10" s="573"/>
      <c r="SC10" s="573"/>
      <c r="SD10" s="573"/>
      <c r="SE10" s="573"/>
      <c r="SF10" s="573"/>
      <c r="SG10" s="573"/>
      <c r="SH10" s="573"/>
      <c r="SI10" s="573"/>
      <c r="SJ10" s="573"/>
      <c r="SK10" s="573"/>
      <c r="SL10" s="573"/>
      <c r="SM10" s="573"/>
      <c r="SN10" s="573"/>
      <c r="SO10" s="573"/>
      <c r="SP10" s="573"/>
      <c r="SQ10" s="573"/>
      <c r="SR10" s="573"/>
      <c r="SS10" s="573"/>
      <c r="ST10" s="573"/>
      <c r="SU10" s="573"/>
      <c r="SV10" s="573"/>
      <c r="SW10" s="573"/>
      <c r="SX10" s="573"/>
      <c r="SY10" s="573"/>
      <c r="SZ10" s="573"/>
      <c r="TA10" s="573"/>
      <c r="TB10" s="573"/>
      <c r="TC10" s="573"/>
      <c r="TD10" s="573"/>
      <c r="TE10" s="573"/>
      <c r="TF10" s="573"/>
      <c r="TG10" s="573"/>
      <c r="TH10" s="573"/>
      <c r="TI10" s="573"/>
      <c r="TJ10" s="573"/>
      <c r="TK10" s="573"/>
      <c r="TL10" s="573"/>
      <c r="TM10" s="573"/>
      <c r="TN10" s="573"/>
      <c r="TO10" s="573"/>
      <c r="TP10" s="573"/>
      <c r="TQ10" s="573"/>
      <c r="TR10" s="573"/>
      <c r="TS10" s="573"/>
      <c r="TT10" s="573"/>
      <c r="TU10" s="573"/>
      <c r="TV10" s="573"/>
      <c r="TW10" s="573"/>
      <c r="TX10" s="573"/>
      <c r="TY10" s="573"/>
      <c r="TZ10" s="573"/>
      <c r="UA10" s="573"/>
      <c r="UB10" s="573"/>
      <c r="UC10" s="573"/>
      <c r="UD10" s="573"/>
      <c r="UE10" s="573"/>
      <c r="UF10" s="573"/>
      <c r="UG10" s="573"/>
      <c r="UH10" s="573"/>
      <c r="UI10" s="573"/>
      <c r="UJ10" s="573"/>
      <c r="UK10" s="573"/>
      <c r="UL10" s="573"/>
      <c r="UM10" s="573"/>
      <c r="UN10" s="573"/>
      <c r="UO10" s="573"/>
      <c r="UP10" s="573"/>
      <c r="UQ10" s="573"/>
      <c r="UR10" s="573"/>
      <c r="US10" s="573"/>
      <c r="UT10" s="573"/>
      <c r="UU10" s="573"/>
      <c r="UV10" s="573"/>
      <c r="UW10" s="573"/>
      <c r="UX10" s="573"/>
      <c r="UY10" s="573"/>
      <c r="UZ10" s="573"/>
      <c r="VA10" s="573"/>
      <c r="VB10" s="573"/>
      <c r="VC10" s="573"/>
      <c r="VD10" s="573"/>
      <c r="VE10" s="573"/>
      <c r="VF10" s="573"/>
      <c r="VG10" s="573"/>
      <c r="VH10" s="573"/>
      <c r="VI10" s="573"/>
      <c r="VJ10" s="573"/>
      <c r="VK10" s="573"/>
      <c r="VL10" s="573"/>
      <c r="VM10" s="573"/>
      <c r="VN10" s="573"/>
      <c r="VO10" s="573"/>
      <c r="VP10" s="573"/>
      <c r="VQ10" s="573"/>
      <c r="VR10" s="573"/>
      <c r="VS10" s="573"/>
      <c r="VT10" s="573"/>
      <c r="VU10" s="573"/>
      <c r="VV10" s="573"/>
      <c r="VW10" s="573"/>
      <c r="VX10" s="573"/>
      <c r="VY10" s="573"/>
      <c r="VZ10" s="573"/>
      <c r="WA10" s="573"/>
      <c r="WB10" s="573"/>
      <c r="WC10" s="573"/>
      <c r="WD10" s="573"/>
      <c r="WE10" s="573"/>
      <c r="WF10" s="573"/>
      <c r="WG10" s="573"/>
      <c r="WH10" s="573"/>
      <c r="WI10" s="573"/>
      <c r="WJ10" s="573"/>
      <c r="WK10" s="573"/>
      <c r="WL10" s="573"/>
      <c r="WM10" s="573"/>
      <c r="WN10" s="573"/>
      <c r="WO10" s="573"/>
      <c r="WP10" s="573"/>
      <c r="WQ10" s="573"/>
      <c r="WR10" s="573"/>
      <c r="WS10" s="573"/>
      <c r="WT10" s="573"/>
      <c r="WU10" s="573"/>
      <c r="WV10" s="573"/>
      <c r="WW10" s="573"/>
      <c r="WX10" s="573"/>
      <c r="WY10" s="573"/>
      <c r="WZ10" s="573"/>
      <c r="XA10" s="573"/>
      <c r="XB10" s="573"/>
      <c r="XC10" s="573"/>
      <c r="XD10" s="573"/>
      <c r="XE10" s="573"/>
      <c r="XF10" s="573"/>
      <c r="XG10" s="573"/>
      <c r="XH10" s="573"/>
      <c r="XI10" s="573"/>
      <c r="XJ10" s="573"/>
      <c r="XK10" s="573"/>
      <c r="XL10" s="573"/>
      <c r="XM10" s="573"/>
      <c r="XN10" s="573"/>
      <c r="XO10" s="573"/>
      <c r="XP10" s="573"/>
      <c r="XQ10" s="573"/>
      <c r="XR10" s="573"/>
      <c r="XS10" s="573"/>
      <c r="XT10" s="573"/>
      <c r="XU10" s="573"/>
      <c r="XV10" s="573"/>
      <c r="XW10" s="573"/>
      <c r="XX10" s="573"/>
      <c r="XY10" s="573"/>
      <c r="XZ10" s="573"/>
      <c r="YA10" s="573"/>
      <c r="YB10" s="573"/>
      <c r="YC10" s="573"/>
      <c r="YD10" s="573"/>
      <c r="YE10" s="573"/>
      <c r="YF10" s="573"/>
      <c r="YG10" s="573"/>
      <c r="YH10" s="573"/>
      <c r="YI10" s="573"/>
      <c r="YJ10" s="573"/>
      <c r="YK10" s="573"/>
      <c r="YL10" s="573"/>
      <c r="YM10" s="573"/>
      <c r="YN10" s="573"/>
      <c r="YO10" s="573"/>
      <c r="YP10" s="573"/>
      <c r="YQ10" s="573"/>
      <c r="YR10" s="573"/>
      <c r="YS10" s="573"/>
      <c r="YT10" s="573"/>
      <c r="YU10" s="573"/>
      <c r="YV10" s="573"/>
      <c r="YW10" s="573"/>
      <c r="YX10" s="573"/>
      <c r="YY10" s="573"/>
      <c r="YZ10" s="573"/>
      <c r="ZA10" s="573"/>
      <c r="ZB10" s="573"/>
      <c r="ZC10" s="573"/>
      <c r="ZD10" s="573"/>
      <c r="ZE10" s="573"/>
      <c r="ZF10" s="573"/>
      <c r="ZG10" s="573"/>
      <c r="ZH10" s="573"/>
      <c r="ZI10" s="573"/>
      <c r="ZJ10" s="573"/>
      <c r="ZK10" s="573"/>
      <c r="ZL10" s="573"/>
      <c r="ZM10" s="573"/>
      <c r="ZN10" s="573"/>
      <c r="ZO10" s="573"/>
      <c r="ZP10" s="573"/>
      <c r="ZQ10" s="573"/>
      <c r="ZR10" s="573"/>
      <c r="ZS10" s="573"/>
      <c r="ZT10" s="573"/>
      <c r="ZU10" s="573"/>
      <c r="ZV10" s="573"/>
      <c r="ZW10" s="573"/>
      <c r="ZX10" s="573"/>
      <c r="ZY10" s="573"/>
      <c r="ZZ10" s="573"/>
      <c r="AAA10" s="573"/>
      <c r="AAB10" s="573"/>
      <c r="AAC10" s="573"/>
      <c r="AAD10" s="573"/>
      <c r="AAE10" s="573"/>
      <c r="AAF10" s="573"/>
      <c r="AAG10" s="573"/>
      <c r="AAH10" s="573"/>
      <c r="AAI10" s="573"/>
      <c r="AAJ10" s="573"/>
      <c r="AAK10" s="573"/>
      <c r="AAL10" s="573"/>
      <c r="AAM10" s="573"/>
      <c r="AAN10" s="573"/>
      <c r="AAO10" s="573"/>
      <c r="AAP10" s="573"/>
      <c r="AAQ10" s="573"/>
      <c r="AAR10" s="573"/>
      <c r="AAS10" s="573"/>
      <c r="AAT10" s="573"/>
      <c r="AAU10" s="573"/>
      <c r="AAV10" s="573"/>
      <c r="AAW10" s="573"/>
      <c r="AAX10" s="573"/>
      <c r="AAY10" s="573"/>
      <c r="AAZ10" s="573"/>
      <c r="ABA10" s="573"/>
      <c r="ABB10" s="573"/>
      <c r="ABC10" s="573"/>
      <c r="ABD10" s="573"/>
      <c r="ABE10" s="573"/>
      <c r="ABF10" s="573"/>
      <c r="ABG10" s="573"/>
      <c r="ABH10" s="573"/>
      <c r="ABI10" s="573"/>
      <c r="ABJ10" s="573"/>
      <c r="ABK10" s="573"/>
      <c r="ABL10" s="573"/>
      <c r="ABM10" s="573"/>
      <c r="ABN10" s="573"/>
      <c r="ABO10" s="573"/>
      <c r="ABP10" s="573"/>
      <c r="ABQ10" s="573"/>
      <c r="ABR10" s="573"/>
      <c r="ABS10" s="573"/>
      <c r="ABT10" s="573"/>
      <c r="ABU10" s="573"/>
      <c r="ABV10" s="573"/>
      <c r="ABW10" s="573"/>
      <c r="ABX10" s="573"/>
      <c r="ABY10" s="573"/>
      <c r="ABZ10" s="573"/>
      <c r="ACA10" s="573"/>
      <c r="ACB10" s="573"/>
      <c r="ACC10" s="573"/>
      <c r="ACD10" s="573"/>
      <c r="ACE10" s="573"/>
      <c r="ACF10" s="573"/>
      <c r="ACG10" s="573"/>
      <c r="ACH10" s="573"/>
      <c r="ACI10" s="573"/>
      <c r="ACJ10" s="573"/>
      <c r="ACK10" s="573"/>
      <c r="ACL10" s="573"/>
      <c r="ACM10" s="573"/>
      <c r="ACN10" s="573"/>
      <c r="ACO10" s="573"/>
      <c r="ACP10" s="573"/>
      <c r="ACQ10" s="573"/>
      <c r="ACR10" s="573"/>
      <c r="ACS10" s="573"/>
      <c r="ACT10" s="573"/>
      <c r="ACU10" s="573"/>
      <c r="ACV10" s="573"/>
      <c r="ACW10" s="573"/>
      <c r="ACX10" s="573"/>
      <c r="ACY10" s="573"/>
      <c r="ACZ10" s="573"/>
      <c r="ADA10" s="573"/>
      <c r="ADB10" s="573"/>
      <c r="ADC10" s="573"/>
      <c r="ADD10" s="573"/>
      <c r="ADE10" s="573"/>
      <c r="ADF10" s="573"/>
      <c r="ADG10" s="573"/>
      <c r="ADH10" s="573"/>
      <c r="ADI10" s="573"/>
      <c r="ADJ10" s="573"/>
      <c r="ADK10" s="573"/>
      <c r="ADL10" s="573"/>
      <c r="ADM10" s="573"/>
      <c r="ADN10" s="573"/>
      <c r="ADO10" s="573"/>
      <c r="ADP10" s="573"/>
      <c r="ADQ10" s="573"/>
      <c r="ADR10" s="573"/>
      <c r="ADS10" s="573"/>
      <c r="ADT10" s="573"/>
      <c r="ADU10" s="573"/>
      <c r="ADV10" s="573"/>
      <c r="ADW10" s="573"/>
      <c r="ADX10" s="573"/>
      <c r="ADY10" s="573"/>
      <c r="ADZ10" s="573"/>
      <c r="AEA10" s="573"/>
      <c r="AEB10" s="573"/>
      <c r="AEC10" s="573"/>
      <c r="AED10" s="573"/>
      <c r="AEE10" s="573"/>
      <c r="AEF10" s="573"/>
      <c r="AEG10" s="573"/>
      <c r="AEH10" s="573"/>
      <c r="AEI10" s="573"/>
      <c r="AEJ10" s="573"/>
      <c r="AEK10" s="573"/>
      <c r="AEL10" s="573"/>
      <c r="AEM10" s="573"/>
      <c r="AEN10" s="573"/>
      <c r="AEO10" s="573"/>
      <c r="AEP10" s="573"/>
      <c r="AEQ10" s="573"/>
      <c r="AER10" s="573"/>
      <c r="AES10" s="573"/>
      <c r="AET10" s="573"/>
      <c r="AEU10" s="573"/>
      <c r="AEV10" s="573"/>
      <c r="AEW10" s="573"/>
      <c r="AEX10" s="573"/>
      <c r="AEY10" s="573"/>
      <c r="AEZ10" s="573"/>
      <c r="AFA10" s="573"/>
      <c r="AFB10" s="573"/>
      <c r="AFC10" s="573"/>
      <c r="AFD10" s="573"/>
      <c r="AFE10" s="573"/>
      <c r="AFF10" s="573"/>
      <c r="AFG10" s="573"/>
      <c r="AFH10" s="573"/>
      <c r="AFI10" s="573"/>
      <c r="AFJ10" s="573"/>
      <c r="AFK10" s="573"/>
      <c r="AFL10" s="573"/>
      <c r="AFM10" s="573"/>
      <c r="AFN10" s="573"/>
      <c r="AFO10" s="573"/>
      <c r="AFP10" s="573"/>
      <c r="AFQ10" s="573"/>
      <c r="AFR10" s="573"/>
      <c r="AFS10" s="573"/>
      <c r="AFT10" s="573"/>
      <c r="AFU10" s="573"/>
      <c r="AFV10" s="573"/>
      <c r="AFW10" s="573"/>
      <c r="AFX10" s="573"/>
      <c r="AFY10" s="573"/>
      <c r="AFZ10" s="573"/>
      <c r="AGA10" s="573"/>
      <c r="AGB10" s="573"/>
      <c r="AGC10" s="573"/>
      <c r="AGD10" s="573"/>
      <c r="AGE10" s="573"/>
      <c r="AGF10" s="573"/>
      <c r="AGG10" s="573"/>
      <c r="AGH10" s="573"/>
      <c r="AGI10" s="573"/>
      <c r="AGJ10" s="573"/>
      <c r="AGK10" s="573"/>
      <c r="AGL10" s="573"/>
      <c r="AGM10" s="573"/>
      <c r="AGN10" s="573"/>
      <c r="AGO10" s="573"/>
      <c r="AGP10" s="573"/>
      <c r="AGQ10" s="573"/>
      <c r="AGR10" s="573"/>
      <c r="AGS10" s="573"/>
      <c r="AGT10" s="573"/>
      <c r="AGU10" s="573"/>
      <c r="AGV10" s="573"/>
      <c r="AGW10" s="573"/>
      <c r="AGX10" s="573"/>
      <c r="AGY10" s="573"/>
      <c r="AGZ10" s="573"/>
      <c r="AHA10" s="573"/>
      <c r="AHB10" s="573"/>
      <c r="AHC10" s="573"/>
      <c r="AHD10" s="573"/>
      <c r="AHE10" s="573"/>
      <c r="AHF10" s="573"/>
      <c r="AHG10" s="573"/>
      <c r="AHH10" s="573"/>
      <c r="AHI10" s="573"/>
      <c r="AHJ10" s="573"/>
      <c r="AHK10" s="573"/>
      <c r="AHL10" s="573"/>
      <c r="AHM10" s="573"/>
      <c r="AHN10" s="573"/>
      <c r="AHO10" s="573"/>
      <c r="AHP10" s="573"/>
      <c r="AHQ10" s="573"/>
      <c r="AHR10" s="573"/>
      <c r="AHS10" s="573"/>
      <c r="AHT10" s="573"/>
      <c r="AHU10" s="573"/>
      <c r="AHV10" s="573"/>
      <c r="AHW10" s="573"/>
      <c r="AHX10" s="573"/>
      <c r="AHY10" s="573"/>
      <c r="AHZ10" s="573"/>
      <c r="AIA10" s="573"/>
      <c r="AIB10" s="573"/>
      <c r="AIC10" s="573"/>
      <c r="AID10" s="573"/>
      <c r="AIE10" s="573"/>
      <c r="AIF10" s="573"/>
      <c r="AIG10" s="573"/>
      <c r="AIH10" s="573"/>
      <c r="AII10" s="573"/>
      <c r="AIJ10" s="573"/>
      <c r="AIK10" s="573"/>
      <c r="AIL10" s="573"/>
      <c r="AIM10" s="573"/>
      <c r="AIN10" s="573"/>
      <c r="AIO10" s="573"/>
      <c r="AIP10" s="573"/>
      <c r="AIQ10" s="573"/>
      <c r="AIR10" s="573"/>
      <c r="AIS10" s="573"/>
      <c r="AIT10" s="573"/>
      <c r="AIU10" s="573"/>
      <c r="AIV10" s="573"/>
      <c r="AIW10" s="573"/>
      <c r="AIX10" s="573"/>
      <c r="AIY10" s="573"/>
      <c r="AIZ10" s="573"/>
      <c r="AJA10" s="573"/>
      <c r="AJB10" s="573"/>
      <c r="AJC10" s="573"/>
      <c r="AJD10" s="573"/>
      <c r="AJE10" s="573"/>
      <c r="AJF10" s="573"/>
      <c r="AJG10" s="573"/>
      <c r="AJH10" s="573"/>
      <c r="AJI10" s="573"/>
      <c r="AJJ10" s="573"/>
      <c r="AJK10" s="573"/>
      <c r="AJL10" s="573"/>
      <c r="AJM10" s="573"/>
      <c r="AJN10" s="573"/>
      <c r="AJO10" s="573"/>
      <c r="AJP10" s="573"/>
      <c r="AJQ10" s="573"/>
      <c r="AJR10" s="573"/>
      <c r="AJS10" s="573"/>
      <c r="AJT10" s="573"/>
      <c r="AJU10" s="573"/>
      <c r="AJV10" s="573"/>
      <c r="AJW10" s="573"/>
      <c r="AJX10" s="573"/>
      <c r="AJY10" s="573"/>
      <c r="AJZ10" s="573"/>
      <c r="AKA10" s="573"/>
      <c r="AKB10" s="573"/>
      <c r="AKC10" s="573"/>
      <c r="AKD10" s="573"/>
      <c r="AKE10" s="573"/>
      <c r="AKF10" s="573"/>
      <c r="AKG10" s="573"/>
      <c r="AKH10" s="573"/>
      <c r="AKI10" s="573"/>
      <c r="AKJ10" s="573"/>
      <c r="AKK10" s="573"/>
      <c r="AKL10" s="573"/>
      <c r="AKM10" s="573"/>
      <c r="AKN10" s="573"/>
      <c r="AKO10" s="573"/>
      <c r="AKP10" s="573"/>
      <c r="AKQ10" s="573"/>
      <c r="AKR10" s="573"/>
      <c r="AKS10" s="573"/>
      <c r="AKT10" s="573"/>
      <c r="AKU10" s="573"/>
      <c r="AKV10" s="573"/>
      <c r="AKW10" s="573"/>
      <c r="AKX10" s="573"/>
      <c r="AKY10" s="573"/>
      <c r="AKZ10" s="573"/>
      <c r="ALA10" s="573"/>
      <c r="ALB10" s="573"/>
      <c r="ALC10" s="573"/>
      <c r="ALD10" s="573"/>
      <c r="ALE10" s="573"/>
      <c r="ALF10" s="573"/>
      <c r="ALG10" s="573"/>
      <c r="ALH10" s="573"/>
      <c r="ALI10" s="573"/>
      <c r="ALJ10" s="573"/>
      <c r="ALK10" s="573"/>
      <c r="ALL10" s="573"/>
      <c r="ALM10" s="573"/>
      <c r="ALN10" s="573"/>
      <c r="ALO10" s="573"/>
      <c r="ALP10" s="573"/>
      <c r="ALQ10" s="573"/>
      <c r="ALR10" s="573"/>
      <c r="ALS10" s="573"/>
      <c r="ALT10" s="573"/>
      <c r="ALU10" s="573"/>
      <c r="ALV10" s="573"/>
      <c r="ALW10" s="573"/>
      <c r="ALX10" s="573"/>
      <c r="ALY10" s="573"/>
      <c r="ALZ10" s="573"/>
      <c r="AMA10" s="573"/>
      <c r="AMB10" s="573"/>
      <c r="AMC10" s="573"/>
      <c r="AMD10" s="573"/>
      <c r="AME10" s="573"/>
      <c r="AMF10" s="573"/>
      <c r="AMG10" s="573"/>
      <c r="AMH10" s="573"/>
      <c r="AMI10" s="573"/>
      <c r="AMJ10" s="573"/>
      <c r="AMK10" s="573"/>
      <c r="AML10" s="573"/>
      <c r="AMM10" s="573"/>
      <c r="AMN10" s="573"/>
      <c r="AMO10" s="573"/>
      <c r="AMP10" s="573"/>
      <c r="AMQ10" s="573"/>
      <c r="AMR10" s="573"/>
      <c r="AMS10" s="573"/>
      <c r="AMT10" s="573"/>
      <c r="AMU10" s="573"/>
      <c r="AMV10" s="573"/>
      <c r="AMW10" s="573"/>
      <c r="AMX10" s="573"/>
      <c r="AMY10" s="573"/>
      <c r="AMZ10" s="573"/>
      <c r="ANA10" s="573"/>
      <c r="ANB10" s="573"/>
      <c r="ANC10" s="573"/>
      <c r="AND10" s="573"/>
      <c r="ANE10" s="573"/>
      <c r="ANF10" s="573"/>
      <c r="ANG10" s="573"/>
      <c r="ANH10" s="573"/>
      <c r="ANI10" s="573"/>
      <c r="ANJ10" s="573"/>
      <c r="ANK10" s="573"/>
      <c r="ANL10" s="573"/>
      <c r="ANM10" s="573"/>
      <c r="ANN10" s="573"/>
      <c r="ANO10" s="573"/>
      <c r="ANP10" s="573"/>
      <c r="ANQ10" s="573"/>
      <c r="ANR10" s="573"/>
      <c r="ANS10" s="573"/>
      <c r="ANT10" s="573"/>
      <c r="ANU10" s="573"/>
      <c r="ANV10" s="573"/>
      <c r="ANW10" s="573"/>
      <c r="ANX10" s="573"/>
      <c r="ANY10" s="573"/>
      <c r="ANZ10" s="573"/>
      <c r="AOA10" s="573"/>
      <c r="AOB10" s="573"/>
      <c r="AOC10" s="573"/>
      <c r="AOD10" s="573"/>
      <c r="AOE10" s="573"/>
      <c r="AOF10" s="573"/>
      <c r="AOG10" s="573"/>
      <c r="AOH10" s="573"/>
      <c r="AOI10" s="573"/>
      <c r="AOJ10" s="573"/>
      <c r="AOK10" s="573"/>
      <c r="AOL10" s="573"/>
      <c r="AOM10" s="573"/>
      <c r="AON10" s="573"/>
      <c r="AOO10" s="573"/>
      <c r="AOP10" s="573"/>
      <c r="AOQ10" s="573"/>
      <c r="AOR10" s="573"/>
      <c r="AOS10" s="573"/>
      <c r="AOT10" s="573"/>
      <c r="AOU10" s="573"/>
      <c r="AOV10" s="573"/>
      <c r="AOW10" s="573"/>
      <c r="AOX10" s="573"/>
      <c r="AOY10" s="573"/>
      <c r="AOZ10" s="573"/>
      <c r="APA10" s="573"/>
      <c r="APB10" s="573"/>
      <c r="APC10" s="573"/>
      <c r="APD10" s="573"/>
      <c r="APE10" s="573"/>
      <c r="APF10" s="573"/>
      <c r="APG10" s="573"/>
      <c r="APH10" s="573"/>
      <c r="API10" s="573"/>
      <c r="APJ10" s="573"/>
      <c r="APK10" s="573"/>
      <c r="APL10" s="573"/>
      <c r="APM10" s="573"/>
      <c r="APN10" s="573"/>
      <c r="APO10" s="573"/>
      <c r="APP10" s="573"/>
      <c r="APQ10" s="573"/>
      <c r="APR10" s="573"/>
      <c r="APS10" s="573"/>
      <c r="APT10" s="573"/>
      <c r="APU10" s="573"/>
      <c r="APV10" s="573"/>
      <c r="APW10" s="573"/>
      <c r="APX10" s="573"/>
      <c r="APY10" s="573"/>
      <c r="APZ10" s="573"/>
      <c r="AQA10" s="573"/>
      <c r="AQB10" s="573"/>
      <c r="AQC10" s="573"/>
      <c r="AQD10" s="573"/>
      <c r="AQE10" s="573"/>
      <c r="AQF10" s="573"/>
      <c r="AQG10" s="573"/>
      <c r="AQH10" s="573"/>
      <c r="AQI10" s="573"/>
      <c r="AQJ10" s="573"/>
      <c r="AQK10" s="573"/>
      <c r="AQL10" s="573"/>
      <c r="AQM10" s="573"/>
      <c r="AQN10" s="573"/>
      <c r="AQO10" s="573"/>
      <c r="AQP10" s="573"/>
      <c r="AQQ10" s="573"/>
      <c r="AQR10" s="573"/>
      <c r="AQS10" s="573"/>
      <c r="AQT10" s="573"/>
      <c r="AQU10" s="573"/>
      <c r="AQV10" s="573"/>
      <c r="AQW10" s="573"/>
      <c r="AQX10" s="573"/>
      <c r="AQY10" s="573"/>
      <c r="AQZ10" s="573"/>
      <c r="ARA10" s="573"/>
      <c r="ARB10" s="573"/>
      <c r="ARC10" s="573"/>
      <c r="ARD10" s="573"/>
      <c r="ARE10" s="573"/>
      <c r="ARF10" s="573"/>
      <c r="ARG10" s="573"/>
      <c r="ARH10" s="573"/>
      <c r="ARI10" s="573"/>
      <c r="ARJ10" s="573"/>
      <c r="ARK10" s="573"/>
      <c r="ARL10" s="573"/>
      <c r="ARM10" s="573"/>
      <c r="ARN10" s="573"/>
      <c r="ARO10" s="573"/>
      <c r="ARP10" s="573"/>
      <c r="ARQ10" s="573"/>
      <c r="ARR10" s="573"/>
      <c r="ARS10" s="573"/>
      <c r="ART10" s="573"/>
      <c r="ARU10" s="573"/>
      <c r="ARV10" s="573"/>
      <c r="ARW10" s="573"/>
      <c r="ARX10" s="573"/>
      <c r="ARY10" s="573"/>
      <c r="ARZ10" s="573"/>
      <c r="ASA10" s="573"/>
      <c r="ASB10" s="573"/>
      <c r="ASC10" s="573"/>
      <c r="ASD10" s="573"/>
      <c r="ASE10" s="573"/>
      <c r="ASF10" s="573"/>
      <c r="ASG10" s="573"/>
      <c r="ASH10" s="573"/>
      <c r="ASI10" s="573"/>
      <c r="ASJ10" s="573"/>
      <c r="ASK10" s="573"/>
      <c r="ASL10" s="573"/>
      <c r="ASM10" s="573"/>
      <c r="ASN10" s="573"/>
      <c r="ASO10" s="573"/>
      <c r="ASP10" s="573"/>
      <c r="ASQ10" s="573"/>
      <c r="ASR10" s="573"/>
      <c r="ASS10" s="573"/>
      <c r="AST10" s="573"/>
      <c r="ASU10" s="573"/>
      <c r="ASV10" s="573"/>
      <c r="ASW10" s="573"/>
      <c r="ASX10" s="573"/>
      <c r="ASY10" s="573"/>
      <c r="ASZ10" s="573"/>
      <c r="ATA10" s="573"/>
      <c r="ATB10" s="573"/>
      <c r="ATC10" s="573"/>
      <c r="ATD10" s="573"/>
      <c r="ATE10" s="573"/>
      <c r="ATF10" s="573"/>
      <c r="ATG10" s="573"/>
      <c r="ATH10" s="573"/>
      <c r="ATI10" s="573"/>
      <c r="ATJ10" s="573"/>
      <c r="ATK10" s="573"/>
      <c r="ATL10" s="573"/>
      <c r="ATM10" s="573"/>
      <c r="ATN10" s="573"/>
      <c r="ATO10" s="573"/>
      <c r="ATP10" s="573"/>
      <c r="ATQ10" s="573"/>
      <c r="ATR10" s="573"/>
      <c r="ATS10" s="573"/>
      <c r="ATT10" s="573"/>
      <c r="ATU10" s="573"/>
      <c r="ATV10" s="573"/>
      <c r="ATW10" s="573"/>
      <c r="ATX10" s="573"/>
      <c r="ATY10" s="573"/>
      <c r="ATZ10" s="573"/>
      <c r="AUA10" s="573"/>
      <c r="AUB10" s="573"/>
      <c r="AUC10" s="573"/>
      <c r="AUD10" s="573"/>
      <c r="AUE10" s="573"/>
      <c r="AUF10" s="573"/>
      <c r="AUG10" s="573"/>
      <c r="AUH10" s="573"/>
      <c r="AUI10" s="573"/>
      <c r="AUJ10" s="573"/>
      <c r="AUK10" s="573"/>
      <c r="AUL10" s="573"/>
      <c r="AUM10" s="573"/>
      <c r="AUN10" s="573"/>
      <c r="AUO10" s="573"/>
      <c r="AUP10" s="573"/>
      <c r="AUQ10" s="573"/>
      <c r="AUR10" s="573"/>
      <c r="AUS10" s="573"/>
      <c r="AUT10" s="573"/>
      <c r="AUU10" s="573"/>
      <c r="AUV10" s="573"/>
      <c r="AUW10" s="573"/>
      <c r="AUX10" s="573"/>
      <c r="AUY10" s="573"/>
      <c r="AUZ10" s="573"/>
      <c r="AVA10" s="573"/>
      <c r="AVB10" s="573"/>
      <c r="AVC10" s="573"/>
      <c r="AVD10" s="573"/>
      <c r="AVE10" s="573"/>
      <c r="AVF10" s="573"/>
      <c r="AVG10" s="573"/>
      <c r="AVH10" s="573"/>
      <c r="AVI10" s="573"/>
      <c r="AVJ10" s="573"/>
      <c r="AVK10" s="573"/>
      <c r="AVL10" s="573"/>
      <c r="AVM10" s="573"/>
      <c r="AVN10" s="573"/>
      <c r="AVO10" s="573"/>
      <c r="AVP10" s="573"/>
      <c r="AVQ10" s="573"/>
      <c r="AVR10" s="573"/>
      <c r="AVS10" s="573"/>
      <c r="AVT10" s="573"/>
      <c r="AVU10" s="573"/>
      <c r="AVV10" s="573"/>
      <c r="AVW10" s="573"/>
      <c r="AVX10" s="573"/>
      <c r="AVY10" s="573"/>
      <c r="AVZ10" s="573"/>
      <c r="AWA10" s="573"/>
      <c r="AWB10" s="573"/>
      <c r="AWC10" s="573"/>
      <c r="AWD10" s="573"/>
      <c r="AWE10" s="573"/>
      <c r="AWF10" s="573"/>
      <c r="AWG10" s="573"/>
      <c r="AWH10" s="573"/>
      <c r="AWI10" s="573"/>
      <c r="AWJ10" s="573"/>
      <c r="AWK10" s="573"/>
      <c r="AWL10" s="573"/>
      <c r="AWM10" s="573"/>
      <c r="AWN10" s="573"/>
      <c r="AWO10" s="573"/>
      <c r="AWP10" s="573"/>
      <c r="AWQ10" s="573"/>
      <c r="AWR10" s="573"/>
      <c r="AWS10" s="573"/>
      <c r="AWT10" s="573"/>
      <c r="AWU10" s="573"/>
      <c r="AWV10" s="573"/>
      <c r="AWW10" s="573"/>
      <c r="AWX10" s="573"/>
      <c r="AWY10" s="573"/>
      <c r="AWZ10" s="573"/>
      <c r="AXA10" s="573"/>
      <c r="AXB10" s="573"/>
      <c r="AXC10" s="573"/>
      <c r="AXD10" s="573"/>
      <c r="AXE10" s="573"/>
      <c r="AXF10" s="573"/>
      <c r="AXG10" s="573"/>
      <c r="AXH10" s="573"/>
      <c r="AXI10" s="573"/>
      <c r="AXJ10" s="573"/>
      <c r="AXK10" s="573"/>
      <c r="AXL10" s="573"/>
      <c r="AXM10" s="573"/>
      <c r="AXN10" s="573"/>
      <c r="AXO10" s="573"/>
      <c r="AXP10" s="573"/>
      <c r="AXQ10" s="573"/>
      <c r="AXR10" s="573"/>
      <c r="AXS10" s="573"/>
      <c r="AXT10" s="573"/>
      <c r="AXU10" s="573"/>
      <c r="AXV10" s="573"/>
      <c r="AXW10" s="573"/>
      <c r="AXX10" s="573"/>
      <c r="AXY10" s="573"/>
      <c r="AXZ10" s="573"/>
      <c r="AYA10" s="573"/>
      <c r="AYB10" s="573"/>
      <c r="AYC10" s="573"/>
      <c r="AYD10" s="573"/>
      <c r="AYE10" s="573"/>
      <c r="AYF10" s="573"/>
      <c r="AYG10" s="573"/>
      <c r="AYH10" s="573"/>
      <c r="AYI10" s="573"/>
      <c r="AYJ10" s="573"/>
      <c r="AYK10" s="573"/>
      <c r="AYL10" s="573"/>
      <c r="AYM10" s="573"/>
      <c r="AYN10" s="573"/>
      <c r="AYO10" s="573"/>
      <c r="AYP10" s="573"/>
      <c r="AYQ10" s="573"/>
      <c r="AYR10" s="573"/>
      <c r="AYS10" s="573"/>
      <c r="AYT10" s="573"/>
      <c r="AYU10" s="573"/>
      <c r="AYV10" s="573"/>
      <c r="AYW10" s="573"/>
      <c r="AYX10" s="573"/>
      <c r="AYY10" s="573"/>
      <c r="AYZ10" s="573"/>
      <c r="AZA10" s="573"/>
      <c r="AZB10" s="573"/>
      <c r="AZC10" s="573"/>
      <c r="AZD10" s="573"/>
      <c r="AZE10" s="573"/>
      <c r="AZF10" s="573"/>
      <c r="AZG10" s="573"/>
      <c r="AZH10" s="573"/>
      <c r="AZI10" s="573"/>
      <c r="AZJ10" s="573"/>
      <c r="AZK10" s="573"/>
      <c r="AZL10" s="573"/>
      <c r="AZM10" s="573"/>
      <c r="AZN10" s="573"/>
      <c r="AZO10" s="573"/>
      <c r="AZP10" s="573"/>
      <c r="AZQ10" s="573"/>
      <c r="AZR10" s="573"/>
      <c r="AZS10" s="573"/>
      <c r="AZT10" s="573"/>
      <c r="AZU10" s="573"/>
      <c r="AZV10" s="573"/>
      <c r="AZW10" s="573"/>
      <c r="AZX10" s="573"/>
      <c r="AZY10" s="573"/>
      <c r="AZZ10" s="573"/>
      <c r="BAA10" s="573"/>
      <c r="BAB10" s="573"/>
      <c r="BAC10" s="573"/>
      <c r="BAD10" s="573"/>
      <c r="BAE10" s="573"/>
      <c r="BAF10" s="573"/>
      <c r="BAG10" s="573"/>
      <c r="BAH10" s="573"/>
      <c r="BAI10" s="573"/>
      <c r="BAJ10" s="573"/>
      <c r="BAK10" s="573"/>
      <c r="BAL10" s="573"/>
      <c r="BAM10" s="573"/>
      <c r="BAN10" s="573"/>
      <c r="BAO10" s="573"/>
      <c r="BAP10" s="573"/>
      <c r="BAQ10" s="573"/>
      <c r="BAR10" s="573"/>
      <c r="BAS10" s="573"/>
      <c r="BAT10" s="573"/>
      <c r="BAU10" s="573"/>
      <c r="BAV10" s="573"/>
      <c r="BAW10" s="573"/>
      <c r="BAX10" s="573"/>
      <c r="BAY10" s="573"/>
      <c r="BAZ10" s="573"/>
      <c r="BBA10" s="573"/>
      <c r="BBB10" s="573"/>
      <c r="BBC10" s="573"/>
      <c r="BBD10" s="573"/>
      <c r="BBE10" s="573"/>
      <c r="BBF10" s="573"/>
      <c r="BBG10" s="573"/>
      <c r="BBH10" s="573"/>
      <c r="BBI10" s="573"/>
      <c r="BBJ10" s="573"/>
      <c r="BBK10" s="573"/>
      <c r="BBL10" s="573"/>
      <c r="BBM10" s="573"/>
      <c r="BBN10" s="573"/>
      <c r="BBO10" s="573"/>
      <c r="BBP10" s="573"/>
      <c r="BBQ10" s="573"/>
      <c r="BBR10" s="573"/>
      <c r="BBS10" s="573"/>
      <c r="BBT10" s="573"/>
      <c r="BBU10" s="573"/>
      <c r="BBV10" s="573"/>
      <c r="BBW10" s="573"/>
      <c r="BBX10" s="573"/>
      <c r="BBY10" s="573"/>
      <c r="BBZ10" s="573"/>
      <c r="BCA10" s="573"/>
      <c r="BCB10" s="573"/>
      <c r="BCC10" s="573"/>
      <c r="BCD10" s="573"/>
      <c r="BCE10" s="573"/>
      <c r="BCF10" s="573"/>
      <c r="BCG10" s="573"/>
      <c r="BCH10" s="573"/>
      <c r="BCI10" s="573"/>
      <c r="BCJ10" s="573"/>
      <c r="BCK10" s="573"/>
      <c r="BCL10" s="573"/>
      <c r="BCM10" s="573"/>
      <c r="BCN10" s="573"/>
      <c r="BCO10" s="573"/>
      <c r="BCP10" s="573"/>
      <c r="BCQ10" s="573"/>
      <c r="BCR10" s="573"/>
      <c r="BCS10" s="573"/>
      <c r="BCT10" s="573"/>
      <c r="BCU10" s="573"/>
      <c r="BCV10" s="573"/>
      <c r="BCW10" s="573"/>
      <c r="BCX10" s="573"/>
      <c r="BCY10" s="573"/>
      <c r="BCZ10" s="573"/>
      <c r="BDA10" s="573"/>
      <c r="BDB10" s="573"/>
      <c r="BDC10" s="573"/>
      <c r="BDD10" s="573"/>
      <c r="BDE10" s="573"/>
      <c r="BDF10" s="573"/>
      <c r="BDG10" s="573"/>
      <c r="BDH10" s="573"/>
      <c r="BDI10" s="573"/>
      <c r="BDJ10" s="573"/>
      <c r="BDK10" s="573"/>
      <c r="BDL10" s="573"/>
      <c r="BDM10" s="573"/>
      <c r="BDN10" s="573"/>
      <c r="BDO10" s="573"/>
      <c r="BDP10" s="573"/>
      <c r="BDQ10" s="573"/>
      <c r="BDR10" s="573"/>
      <c r="BDS10" s="573"/>
      <c r="BDT10" s="573"/>
      <c r="BDU10" s="573"/>
      <c r="BDV10" s="573"/>
      <c r="BDW10" s="573"/>
      <c r="BDX10" s="573"/>
      <c r="BDY10" s="573"/>
      <c r="BDZ10" s="573"/>
      <c r="BEA10" s="573"/>
      <c r="BEB10" s="573"/>
      <c r="BEC10" s="573"/>
      <c r="BED10" s="573"/>
      <c r="BEE10" s="573"/>
      <c r="BEF10" s="573"/>
      <c r="BEG10" s="573"/>
      <c r="BEH10" s="573"/>
      <c r="BEI10" s="573"/>
      <c r="BEJ10" s="573"/>
      <c r="BEK10" s="573"/>
      <c r="BEL10" s="573"/>
      <c r="BEM10" s="573"/>
      <c r="BEN10" s="573"/>
      <c r="BEO10" s="573"/>
      <c r="BEP10" s="573"/>
      <c r="BEQ10" s="573"/>
      <c r="BER10" s="573"/>
      <c r="BES10" s="573"/>
      <c r="BET10" s="573"/>
      <c r="BEU10" s="573"/>
      <c r="BEV10" s="573"/>
      <c r="BEW10" s="573"/>
      <c r="BEX10" s="573"/>
      <c r="BEY10" s="573"/>
      <c r="BEZ10" s="573"/>
      <c r="BFA10" s="573"/>
      <c r="BFB10" s="573"/>
      <c r="BFC10" s="573"/>
      <c r="BFD10" s="573"/>
      <c r="BFE10" s="573"/>
      <c r="BFF10" s="573"/>
      <c r="BFG10" s="573"/>
      <c r="BFH10" s="573"/>
      <c r="BFI10" s="573"/>
      <c r="BFJ10" s="573"/>
      <c r="BFK10" s="573"/>
      <c r="BFL10" s="573"/>
      <c r="BFM10" s="573"/>
      <c r="BFN10" s="573"/>
      <c r="BFO10" s="573"/>
      <c r="BFP10" s="573"/>
      <c r="BFQ10" s="573"/>
      <c r="BFR10" s="573"/>
      <c r="BFS10" s="573"/>
      <c r="BFT10" s="573"/>
      <c r="BFU10" s="573"/>
      <c r="BFV10" s="573"/>
      <c r="BFW10" s="573"/>
      <c r="BFX10" s="573"/>
      <c r="BFY10" s="573"/>
      <c r="BFZ10" s="573"/>
      <c r="BGA10" s="573"/>
      <c r="BGB10" s="573"/>
      <c r="BGC10" s="573"/>
      <c r="BGD10" s="573"/>
      <c r="BGE10" s="573"/>
      <c r="BGF10" s="573"/>
      <c r="BGG10" s="573"/>
      <c r="BGH10" s="573"/>
      <c r="BGI10" s="573"/>
      <c r="BGJ10" s="573"/>
      <c r="BGK10" s="573"/>
      <c r="BGL10" s="573"/>
      <c r="BGM10" s="573"/>
      <c r="BGN10" s="573"/>
      <c r="BGO10" s="573"/>
      <c r="BGP10" s="573"/>
      <c r="BGQ10" s="573"/>
      <c r="BGR10" s="573"/>
      <c r="BGS10" s="573"/>
      <c r="BGT10" s="573"/>
      <c r="BGU10" s="573"/>
      <c r="BGV10" s="573"/>
      <c r="BGW10" s="573"/>
      <c r="BGX10" s="573"/>
      <c r="BGY10" s="573"/>
      <c r="BGZ10" s="573"/>
      <c r="BHA10" s="573"/>
      <c r="BHB10" s="573"/>
      <c r="BHC10" s="573"/>
      <c r="BHD10" s="573"/>
      <c r="BHE10" s="573"/>
      <c r="BHF10" s="573"/>
      <c r="BHG10" s="573"/>
      <c r="BHH10" s="573"/>
      <c r="BHI10" s="573"/>
      <c r="BHJ10" s="573"/>
      <c r="BHK10" s="573"/>
      <c r="BHL10" s="573"/>
      <c r="BHM10" s="573"/>
      <c r="BHN10" s="573"/>
      <c r="BHO10" s="573"/>
      <c r="BHP10" s="573"/>
      <c r="BHQ10" s="573"/>
      <c r="BHR10" s="573"/>
      <c r="BHS10" s="573"/>
      <c r="BHT10" s="573"/>
      <c r="BHU10" s="573"/>
      <c r="BHV10" s="573"/>
      <c r="BHW10" s="573"/>
      <c r="BHX10" s="573"/>
      <c r="BHY10" s="573"/>
      <c r="BHZ10" s="573"/>
      <c r="BIA10" s="573"/>
      <c r="BIB10" s="573"/>
      <c r="BIC10" s="573"/>
      <c r="BID10" s="573"/>
      <c r="BIE10" s="573"/>
      <c r="BIF10" s="573"/>
      <c r="BIG10" s="573"/>
      <c r="BIH10" s="573"/>
      <c r="BII10" s="573"/>
      <c r="BIJ10" s="573"/>
      <c r="BIK10" s="573"/>
      <c r="BIL10" s="573"/>
      <c r="BIM10" s="573"/>
      <c r="BIN10" s="573"/>
      <c r="BIO10" s="573"/>
      <c r="BIP10" s="573"/>
      <c r="BIQ10" s="573"/>
      <c r="BIR10" s="573"/>
      <c r="BIS10" s="573"/>
      <c r="BIT10" s="573"/>
      <c r="BIU10" s="573"/>
      <c r="BIV10" s="573"/>
      <c r="BIW10" s="573"/>
      <c r="BIX10" s="573"/>
      <c r="BIY10" s="573"/>
      <c r="BIZ10" s="573"/>
      <c r="BJA10" s="573"/>
      <c r="BJB10" s="573"/>
      <c r="BJC10" s="573"/>
      <c r="BJD10" s="573"/>
      <c r="BJE10" s="573"/>
      <c r="BJF10" s="573"/>
      <c r="BJG10" s="573"/>
      <c r="BJH10" s="573"/>
      <c r="BJI10" s="573"/>
      <c r="BJJ10" s="573"/>
      <c r="BJK10" s="573"/>
      <c r="BJL10" s="573"/>
      <c r="BJM10" s="573"/>
      <c r="BJN10" s="573"/>
      <c r="BJO10" s="573"/>
      <c r="BJP10" s="573"/>
      <c r="BJQ10" s="573"/>
      <c r="BJR10" s="573"/>
      <c r="BJS10" s="573"/>
      <c r="BJT10" s="573"/>
      <c r="BJU10" s="573"/>
      <c r="BJV10" s="573"/>
      <c r="BJW10" s="573"/>
      <c r="BJX10" s="573"/>
      <c r="BJY10" s="573"/>
      <c r="BJZ10" s="573"/>
      <c r="BKA10" s="573"/>
      <c r="BKB10" s="573"/>
      <c r="BKC10" s="573"/>
      <c r="BKD10" s="573"/>
      <c r="BKE10" s="573"/>
      <c r="BKF10" s="573"/>
      <c r="BKG10" s="573"/>
      <c r="BKH10" s="573"/>
      <c r="BKI10" s="573"/>
      <c r="BKJ10" s="573"/>
      <c r="BKK10" s="573"/>
      <c r="BKL10" s="573"/>
      <c r="BKM10" s="573"/>
      <c r="BKN10" s="573"/>
      <c r="BKO10" s="573"/>
      <c r="BKP10" s="573"/>
      <c r="BKQ10" s="573"/>
      <c r="BKR10" s="573"/>
      <c r="BKS10" s="573"/>
      <c r="BKT10" s="573"/>
      <c r="BKU10" s="573"/>
      <c r="BKV10" s="573"/>
      <c r="BKW10" s="573"/>
      <c r="BKX10" s="573"/>
      <c r="BKY10" s="573"/>
      <c r="BKZ10" s="573"/>
      <c r="BLA10" s="573"/>
      <c r="BLB10" s="573"/>
      <c r="BLC10" s="573"/>
      <c r="BLD10" s="573"/>
      <c r="BLE10" s="573"/>
      <c r="BLF10" s="573"/>
      <c r="BLG10" s="573"/>
      <c r="BLH10" s="573"/>
      <c r="BLI10" s="573"/>
      <c r="BLJ10" s="573"/>
      <c r="BLK10" s="573"/>
      <c r="BLL10" s="573"/>
      <c r="BLM10" s="573"/>
      <c r="BLN10" s="573"/>
      <c r="BLO10" s="573"/>
      <c r="BLP10" s="573"/>
      <c r="BLQ10" s="573"/>
      <c r="BLR10" s="573"/>
      <c r="BLS10" s="573"/>
      <c r="BLT10" s="573"/>
      <c r="BLU10" s="573"/>
      <c r="BLV10" s="573"/>
      <c r="BLW10" s="573"/>
      <c r="BLX10" s="573"/>
      <c r="BLY10" s="573"/>
      <c r="BLZ10" s="573"/>
      <c r="BMA10" s="573"/>
      <c r="BMB10" s="573"/>
      <c r="BMC10" s="573"/>
      <c r="BMD10" s="573"/>
      <c r="BME10" s="573"/>
      <c r="BMF10" s="573"/>
      <c r="BMG10" s="573"/>
      <c r="BMH10" s="573"/>
      <c r="BMI10" s="573"/>
      <c r="BMJ10" s="573"/>
      <c r="BMK10" s="573"/>
      <c r="BML10" s="573"/>
      <c r="BMM10" s="573"/>
      <c r="BMN10" s="573"/>
      <c r="BMO10" s="573"/>
      <c r="BMP10" s="573"/>
      <c r="BMQ10" s="573"/>
      <c r="BMR10" s="573"/>
      <c r="BMS10" s="573"/>
      <c r="BMT10" s="573"/>
      <c r="BMU10" s="573"/>
      <c r="BMV10" s="573"/>
      <c r="BMW10" s="573"/>
      <c r="BMX10" s="573"/>
      <c r="BMY10" s="573"/>
      <c r="BMZ10" s="573"/>
      <c r="BNA10" s="573"/>
      <c r="BNB10" s="573"/>
      <c r="BNC10" s="573"/>
      <c r="BND10" s="573"/>
      <c r="BNE10" s="573"/>
      <c r="BNF10" s="573"/>
      <c r="BNG10" s="573"/>
      <c r="BNH10" s="573"/>
      <c r="BNI10" s="573"/>
      <c r="BNJ10" s="573"/>
      <c r="BNK10" s="573"/>
      <c r="BNL10" s="573"/>
      <c r="BNM10" s="573"/>
      <c r="BNN10" s="573"/>
      <c r="BNO10" s="573"/>
      <c r="BNP10" s="573"/>
      <c r="BNQ10" s="573"/>
      <c r="BNR10" s="573"/>
      <c r="BNS10" s="573"/>
      <c r="BNT10" s="573"/>
      <c r="BNU10" s="573"/>
      <c r="BNV10" s="573"/>
      <c r="BNW10" s="573"/>
      <c r="BNX10" s="573"/>
      <c r="BNY10" s="573"/>
      <c r="BNZ10" s="573"/>
      <c r="BOA10" s="573"/>
      <c r="BOB10" s="573"/>
      <c r="BOC10" s="573"/>
      <c r="BOD10" s="573"/>
      <c r="BOE10" s="573"/>
      <c r="BOF10" s="573"/>
      <c r="BOG10" s="573"/>
      <c r="BOH10" s="573"/>
      <c r="BOI10" s="573"/>
      <c r="BOJ10" s="573"/>
      <c r="BOK10" s="573"/>
      <c r="BOL10" s="573"/>
      <c r="BOM10" s="573"/>
      <c r="BON10" s="573"/>
      <c r="BOO10" s="573"/>
      <c r="BOP10" s="573"/>
      <c r="BOQ10" s="573"/>
      <c r="BOR10" s="573"/>
      <c r="BOS10" s="573"/>
      <c r="BOT10" s="573"/>
      <c r="BOU10" s="573"/>
      <c r="BOV10" s="573"/>
      <c r="BOW10" s="573"/>
      <c r="BOX10" s="573"/>
      <c r="BOY10" s="573"/>
      <c r="BOZ10" s="573"/>
      <c r="BPA10" s="573"/>
      <c r="BPB10" s="573"/>
      <c r="BPC10" s="573"/>
      <c r="BPD10" s="573"/>
      <c r="BPE10" s="573"/>
      <c r="BPF10" s="573"/>
      <c r="BPG10" s="573"/>
      <c r="BPH10" s="573"/>
      <c r="BPI10" s="573"/>
      <c r="BPJ10" s="573"/>
      <c r="BPK10" s="573"/>
      <c r="BPL10" s="573"/>
      <c r="BPM10" s="573"/>
      <c r="BPN10" s="573"/>
      <c r="BPO10" s="573"/>
      <c r="BPP10" s="573"/>
      <c r="BPQ10" s="573"/>
      <c r="BPR10" s="573"/>
      <c r="BPS10" s="573"/>
      <c r="BPT10" s="573"/>
      <c r="BPU10" s="573"/>
      <c r="BPV10" s="573"/>
      <c r="BPW10" s="573"/>
      <c r="BPX10" s="573"/>
      <c r="BPY10" s="573"/>
      <c r="BPZ10" s="573"/>
      <c r="BQA10" s="573"/>
      <c r="BQB10" s="573"/>
      <c r="BQC10" s="573"/>
      <c r="BQD10" s="573"/>
      <c r="BQE10" s="573"/>
      <c r="BQF10" s="573"/>
      <c r="BQG10" s="573"/>
      <c r="BQH10" s="573"/>
      <c r="BQI10" s="573"/>
      <c r="BQJ10" s="573"/>
      <c r="BQK10" s="573"/>
      <c r="BQL10" s="573"/>
      <c r="BQM10" s="573"/>
      <c r="BQN10" s="573"/>
      <c r="BQO10" s="573"/>
      <c r="BQP10" s="573"/>
      <c r="BQQ10" s="573"/>
      <c r="BQR10" s="573"/>
      <c r="BQS10" s="573"/>
      <c r="BQT10" s="573"/>
      <c r="BQU10" s="573"/>
      <c r="BQV10" s="573"/>
      <c r="BQW10" s="573"/>
      <c r="BQX10" s="573"/>
      <c r="BQY10" s="573"/>
      <c r="BQZ10" s="573"/>
      <c r="BRA10" s="573"/>
      <c r="BRB10" s="573"/>
      <c r="BRC10" s="573"/>
      <c r="BRD10" s="573"/>
      <c r="BRE10" s="573"/>
      <c r="BRF10" s="573"/>
      <c r="BRG10" s="573"/>
      <c r="BRH10" s="573"/>
      <c r="BRI10" s="573"/>
      <c r="BRJ10" s="573"/>
      <c r="BRK10" s="573"/>
      <c r="BRL10" s="573"/>
      <c r="BRM10" s="573"/>
      <c r="BRN10" s="573"/>
      <c r="BRO10" s="573"/>
      <c r="BRP10" s="573"/>
      <c r="BRQ10" s="573"/>
      <c r="BRR10" s="573"/>
      <c r="BRS10" s="573"/>
      <c r="BRT10" s="573"/>
      <c r="BRU10" s="573"/>
      <c r="BRV10" s="573"/>
      <c r="BRW10" s="573"/>
      <c r="BRX10" s="573"/>
      <c r="BRY10" s="573"/>
      <c r="BRZ10" s="573"/>
      <c r="BSA10" s="573"/>
      <c r="BSB10" s="573"/>
      <c r="BSC10" s="573"/>
      <c r="BSD10" s="573"/>
      <c r="BSE10" s="573"/>
      <c r="BSF10" s="573"/>
      <c r="BSG10" s="573"/>
      <c r="BSH10" s="573"/>
      <c r="BSI10" s="573"/>
      <c r="BSJ10" s="573"/>
      <c r="BSK10" s="573"/>
      <c r="BSL10" s="573"/>
      <c r="BSM10" s="573"/>
      <c r="BSN10" s="573"/>
      <c r="BSO10" s="573"/>
      <c r="BSP10" s="573"/>
      <c r="BSQ10" s="573"/>
      <c r="BSR10" s="573"/>
      <c r="BSS10" s="573"/>
      <c r="BST10" s="573"/>
      <c r="BSU10" s="573"/>
      <c r="BSV10" s="573"/>
      <c r="BSW10" s="573"/>
      <c r="BSX10" s="573"/>
      <c r="BSY10" s="573"/>
      <c r="BSZ10" s="573"/>
      <c r="BTA10" s="573"/>
      <c r="BTB10" s="573"/>
      <c r="BTC10" s="573"/>
      <c r="BTD10" s="573"/>
      <c r="BTE10" s="573"/>
      <c r="BTF10" s="573"/>
      <c r="BTG10" s="573"/>
      <c r="BTH10" s="573"/>
      <c r="BTI10" s="573"/>
      <c r="BTJ10" s="573"/>
      <c r="BTK10" s="573"/>
      <c r="BTL10" s="573"/>
      <c r="BTM10" s="573"/>
      <c r="BTN10" s="573"/>
      <c r="BTO10" s="573"/>
      <c r="BTP10" s="573"/>
      <c r="BTQ10" s="573"/>
      <c r="BTR10" s="573"/>
      <c r="BTS10" s="573"/>
      <c r="BTT10" s="573"/>
      <c r="BTU10" s="573"/>
      <c r="BTV10" s="573"/>
      <c r="BTW10" s="573"/>
      <c r="BTX10" s="573"/>
      <c r="BTY10" s="573"/>
      <c r="BTZ10" s="573"/>
      <c r="BUA10" s="573"/>
      <c r="BUB10" s="573"/>
      <c r="BUC10" s="573"/>
      <c r="BUD10" s="573"/>
      <c r="BUE10" s="573"/>
      <c r="BUF10" s="573"/>
      <c r="BUG10" s="573"/>
      <c r="BUH10" s="573"/>
      <c r="BUI10" s="573"/>
      <c r="BUJ10" s="573"/>
      <c r="BUK10" s="573"/>
      <c r="BUL10" s="573"/>
      <c r="BUM10" s="573"/>
      <c r="BUN10" s="573"/>
      <c r="BUO10" s="573"/>
      <c r="BUP10" s="573"/>
      <c r="BUQ10" s="573"/>
      <c r="BUR10" s="573"/>
      <c r="BUS10" s="573"/>
      <c r="BUT10" s="573"/>
      <c r="BUU10" s="573"/>
      <c r="BUV10" s="573"/>
      <c r="BUW10" s="573"/>
      <c r="BUX10" s="573"/>
      <c r="BUY10" s="573"/>
      <c r="BUZ10" s="573"/>
      <c r="BVA10" s="573"/>
      <c r="BVB10" s="573"/>
      <c r="BVC10" s="573"/>
      <c r="BVD10" s="573"/>
      <c r="BVE10" s="573"/>
      <c r="BVF10" s="573"/>
      <c r="BVG10" s="573"/>
      <c r="BVH10" s="573"/>
      <c r="BVI10" s="573"/>
      <c r="BVJ10" s="573"/>
      <c r="BVK10" s="573"/>
      <c r="BVL10" s="573"/>
      <c r="BVM10" s="573"/>
      <c r="BVN10" s="573"/>
      <c r="BVO10" s="573"/>
      <c r="BVP10" s="573"/>
      <c r="BVQ10" s="573"/>
      <c r="BVR10" s="573"/>
      <c r="BVS10" s="573"/>
      <c r="BVT10" s="573"/>
      <c r="BVU10" s="573"/>
      <c r="BVV10" s="573"/>
      <c r="BVW10" s="573"/>
      <c r="BVX10" s="573"/>
      <c r="BVY10" s="573"/>
      <c r="BVZ10" s="573"/>
      <c r="BWA10" s="573"/>
      <c r="BWB10" s="573"/>
      <c r="BWC10" s="573"/>
      <c r="BWD10" s="573"/>
      <c r="BWE10" s="573"/>
      <c r="BWF10" s="573"/>
      <c r="BWG10" s="573"/>
      <c r="BWH10" s="573"/>
      <c r="BWI10" s="573"/>
      <c r="BWJ10" s="573"/>
      <c r="BWK10" s="573"/>
      <c r="BWL10" s="573"/>
      <c r="BWM10" s="573"/>
      <c r="BWN10" s="573"/>
      <c r="BWO10" s="573"/>
      <c r="BWP10" s="573"/>
      <c r="BWQ10" s="573"/>
      <c r="BWR10" s="573"/>
      <c r="BWS10" s="573"/>
      <c r="BWT10" s="573"/>
      <c r="BWU10" s="573"/>
      <c r="BWV10" s="573"/>
      <c r="BWW10" s="573"/>
      <c r="BWX10" s="573"/>
      <c r="BWY10" s="573"/>
      <c r="BWZ10" s="573"/>
      <c r="BXA10" s="573"/>
      <c r="BXB10" s="573"/>
      <c r="BXC10" s="573"/>
      <c r="BXD10" s="573"/>
      <c r="BXE10" s="573"/>
      <c r="BXF10" s="573"/>
      <c r="BXG10" s="573"/>
      <c r="BXH10" s="573"/>
      <c r="BXI10" s="573"/>
      <c r="BXJ10" s="573"/>
      <c r="BXK10" s="573"/>
      <c r="BXL10" s="573"/>
      <c r="BXM10" s="573"/>
      <c r="BXN10" s="573"/>
      <c r="BXO10" s="573"/>
      <c r="BXP10" s="573"/>
      <c r="BXQ10" s="573"/>
      <c r="BXR10" s="573"/>
      <c r="BXS10" s="573"/>
      <c r="BXT10" s="573"/>
      <c r="BXU10" s="573"/>
      <c r="BXV10" s="573"/>
      <c r="BXW10" s="573"/>
      <c r="BXX10" s="573"/>
      <c r="BXY10" s="573"/>
      <c r="BXZ10" s="573"/>
      <c r="BYA10" s="573"/>
      <c r="BYB10" s="573"/>
      <c r="BYC10" s="573"/>
      <c r="BYD10" s="573"/>
      <c r="BYE10" s="573"/>
      <c r="BYF10" s="573"/>
      <c r="BYG10" s="573"/>
      <c r="BYH10" s="573"/>
      <c r="BYI10" s="573"/>
      <c r="BYJ10" s="573"/>
      <c r="BYK10" s="573"/>
      <c r="BYL10" s="573"/>
      <c r="BYM10" s="573"/>
      <c r="BYN10" s="573"/>
      <c r="BYO10" s="573"/>
      <c r="BYP10" s="573"/>
      <c r="BYQ10" s="573"/>
      <c r="BYR10" s="573"/>
      <c r="BYS10" s="573"/>
      <c r="BYT10" s="573"/>
      <c r="BYU10" s="573"/>
      <c r="BYV10" s="573"/>
      <c r="BYW10" s="573"/>
      <c r="BYX10" s="573"/>
      <c r="BYY10" s="573"/>
      <c r="BYZ10" s="573"/>
      <c r="BZA10" s="573"/>
      <c r="BZB10" s="573"/>
      <c r="BZC10" s="573"/>
      <c r="BZD10" s="573"/>
      <c r="BZE10" s="573"/>
      <c r="BZF10" s="573"/>
      <c r="BZG10" s="573"/>
      <c r="BZH10" s="573"/>
      <c r="BZI10" s="573"/>
      <c r="BZJ10" s="573"/>
      <c r="BZK10" s="573"/>
      <c r="BZL10" s="573"/>
      <c r="BZM10" s="573"/>
      <c r="BZN10" s="573"/>
      <c r="BZO10" s="573"/>
      <c r="BZP10" s="573"/>
      <c r="BZQ10" s="573"/>
      <c r="BZR10" s="573"/>
      <c r="BZS10" s="573"/>
      <c r="BZT10" s="573"/>
      <c r="BZU10" s="573"/>
      <c r="BZV10" s="573"/>
      <c r="BZW10" s="573"/>
      <c r="BZX10" s="573"/>
      <c r="BZY10" s="573"/>
      <c r="BZZ10" s="573"/>
      <c r="CAA10" s="573"/>
      <c r="CAB10" s="573"/>
      <c r="CAC10" s="573"/>
      <c r="CAD10" s="573"/>
      <c r="CAE10" s="573"/>
      <c r="CAF10" s="573"/>
      <c r="CAG10" s="573"/>
      <c r="CAH10" s="573"/>
      <c r="CAI10" s="573"/>
      <c r="CAJ10" s="573"/>
      <c r="CAK10" s="573"/>
      <c r="CAL10" s="573"/>
      <c r="CAM10" s="573"/>
      <c r="CAN10" s="573"/>
      <c r="CAO10" s="573"/>
      <c r="CAP10" s="573"/>
      <c r="CAQ10" s="573"/>
      <c r="CAR10" s="573"/>
      <c r="CAS10" s="573"/>
      <c r="CAT10" s="573"/>
      <c r="CAU10" s="573"/>
      <c r="CAV10" s="573"/>
      <c r="CAW10" s="573"/>
      <c r="CAX10" s="573"/>
      <c r="CAY10" s="573"/>
      <c r="CAZ10" s="573"/>
      <c r="CBA10" s="573"/>
      <c r="CBB10" s="573"/>
      <c r="CBC10" s="573"/>
      <c r="CBD10" s="573"/>
      <c r="CBE10" s="573"/>
      <c r="CBF10" s="573"/>
      <c r="CBG10" s="573"/>
      <c r="CBH10" s="573"/>
      <c r="CBI10" s="573"/>
      <c r="CBJ10" s="573"/>
      <c r="CBK10" s="573"/>
      <c r="CBL10" s="573"/>
      <c r="CBM10" s="573"/>
      <c r="CBN10" s="573"/>
      <c r="CBO10" s="573"/>
      <c r="CBP10" s="573"/>
      <c r="CBQ10" s="573"/>
      <c r="CBR10" s="573"/>
      <c r="CBS10" s="573"/>
      <c r="CBT10" s="573"/>
      <c r="CBU10" s="573"/>
      <c r="CBV10" s="573"/>
      <c r="CBW10" s="573"/>
      <c r="CBX10" s="573"/>
      <c r="CBY10" s="573"/>
      <c r="CBZ10" s="573"/>
      <c r="CCA10" s="573"/>
      <c r="CCB10" s="573"/>
      <c r="CCC10" s="573"/>
      <c r="CCD10" s="573"/>
      <c r="CCE10" s="573"/>
      <c r="CCF10" s="573"/>
      <c r="CCG10" s="573"/>
      <c r="CCH10" s="573"/>
      <c r="CCI10" s="573"/>
      <c r="CCJ10" s="573"/>
      <c r="CCK10" s="573"/>
      <c r="CCL10" s="573"/>
      <c r="CCM10" s="573"/>
      <c r="CCN10" s="573"/>
      <c r="CCO10" s="573"/>
      <c r="CCP10" s="573"/>
      <c r="CCQ10" s="573"/>
      <c r="CCR10" s="573"/>
      <c r="CCS10" s="573"/>
      <c r="CCT10" s="573"/>
      <c r="CCU10" s="573"/>
      <c r="CCV10" s="573"/>
      <c r="CCW10" s="573"/>
      <c r="CCX10" s="573"/>
      <c r="CCY10" s="573"/>
      <c r="CCZ10" s="573"/>
      <c r="CDA10" s="573"/>
      <c r="CDB10" s="573"/>
      <c r="CDC10" s="573"/>
      <c r="CDD10" s="573"/>
      <c r="CDE10" s="573"/>
      <c r="CDF10" s="573"/>
      <c r="CDG10" s="573"/>
      <c r="CDH10" s="573"/>
      <c r="CDI10" s="573"/>
      <c r="CDJ10" s="573"/>
      <c r="CDK10" s="573"/>
      <c r="CDL10" s="573"/>
      <c r="CDM10" s="573"/>
      <c r="CDN10" s="573"/>
      <c r="CDO10" s="573"/>
      <c r="CDP10" s="573"/>
      <c r="CDQ10" s="573"/>
      <c r="CDR10" s="573"/>
      <c r="CDS10" s="573"/>
      <c r="CDT10" s="573"/>
      <c r="CDU10" s="573"/>
      <c r="CDV10" s="573"/>
      <c r="CDW10" s="573"/>
      <c r="CDX10" s="573"/>
      <c r="CDY10" s="573"/>
      <c r="CDZ10" s="573"/>
      <c r="CEA10" s="573"/>
      <c r="CEB10" s="573"/>
      <c r="CEC10" s="573"/>
      <c r="CED10" s="573"/>
      <c r="CEE10" s="573"/>
      <c r="CEF10" s="573"/>
      <c r="CEG10" s="573"/>
      <c r="CEH10" s="573"/>
      <c r="CEI10" s="573"/>
      <c r="CEJ10" s="573"/>
      <c r="CEK10" s="573"/>
      <c r="CEL10" s="573"/>
      <c r="CEM10" s="573"/>
      <c r="CEN10" s="573"/>
      <c r="CEO10" s="573"/>
      <c r="CEP10" s="573"/>
      <c r="CEQ10" s="573"/>
      <c r="CER10" s="573"/>
      <c r="CES10" s="573"/>
      <c r="CET10" s="573"/>
      <c r="CEU10" s="573"/>
      <c r="CEV10" s="573"/>
      <c r="CEW10" s="573"/>
      <c r="CEX10" s="573"/>
      <c r="CEY10" s="573"/>
      <c r="CEZ10" s="573"/>
      <c r="CFA10" s="573"/>
      <c r="CFB10" s="573"/>
      <c r="CFC10" s="573"/>
      <c r="CFD10" s="573"/>
      <c r="CFE10" s="573"/>
      <c r="CFF10" s="573"/>
      <c r="CFG10" s="573"/>
      <c r="CFH10" s="573"/>
      <c r="CFI10" s="573"/>
      <c r="CFJ10" s="573"/>
      <c r="CFK10" s="573"/>
      <c r="CFL10" s="573"/>
      <c r="CFM10" s="573"/>
      <c r="CFN10" s="573"/>
      <c r="CFO10" s="573"/>
      <c r="CFP10" s="573"/>
      <c r="CFQ10" s="573"/>
      <c r="CFR10" s="573"/>
      <c r="CFS10" s="573"/>
      <c r="CFT10" s="573"/>
      <c r="CFU10" s="573"/>
      <c r="CFV10" s="573"/>
      <c r="CFW10" s="573"/>
      <c r="CFX10" s="573"/>
      <c r="CFY10" s="573"/>
      <c r="CFZ10" s="573"/>
      <c r="CGA10" s="573"/>
      <c r="CGB10" s="573"/>
      <c r="CGC10" s="573"/>
      <c r="CGD10" s="573"/>
      <c r="CGE10" s="573"/>
      <c r="CGF10" s="573"/>
      <c r="CGG10" s="573"/>
      <c r="CGH10" s="573"/>
      <c r="CGI10" s="573"/>
      <c r="CGJ10" s="573"/>
      <c r="CGK10" s="573"/>
      <c r="CGL10" s="573"/>
      <c r="CGM10" s="573"/>
      <c r="CGN10" s="573"/>
      <c r="CGO10" s="573"/>
      <c r="CGP10" s="573"/>
      <c r="CGQ10" s="573"/>
      <c r="CGR10" s="573"/>
      <c r="CGS10" s="573"/>
      <c r="CGT10" s="573"/>
      <c r="CGU10" s="573"/>
      <c r="CGV10" s="573"/>
      <c r="CGW10" s="573"/>
      <c r="CGX10" s="573"/>
      <c r="CGY10" s="573"/>
      <c r="CGZ10" s="573"/>
      <c r="CHA10" s="573"/>
      <c r="CHB10" s="573"/>
      <c r="CHC10" s="573"/>
      <c r="CHD10" s="573"/>
      <c r="CHE10" s="573"/>
      <c r="CHF10" s="573"/>
      <c r="CHG10" s="573"/>
      <c r="CHH10" s="573"/>
      <c r="CHI10" s="573"/>
      <c r="CHJ10" s="573"/>
      <c r="CHK10" s="573"/>
      <c r="CHL10" s="573"/>
      <c r="CHM10" s="573"/>
      <c r="CHN10" s="573"/>
      <c r="CHO10" s="573"/>
      <c r="CHP10" s="573"/>
      <c r="CHQ10" s="573"/>
      <c r="CHR10" s="573"/>
      <c r="CHS10" s="573"/>
      <c r="CHT10" s="573"/>
      <c r="CHU10" s="573"/>
      <c r="CHV10" s="573"/>
      <c r="CHW10" s="573"/>
      <c r="CHX10" s="573"/>
      <c r="CHY10" s="573"/>
      <c r="CHZ10" s="573"/>
      <c r="CIA10" s="573"/>
      <c r="CIB10" s="573"/>
      <c r="CIC10" s="573"/>
      <c r="CID10" s="573"/>
      <c r="CIE10" s="573"/>
      <c r="CIF10" s="573"/>
      <c r="CIG10" s="573"/>
      <c r="CIH10" s="573"/>
      <c r="CII10" s="573"/>
      <c r="CIJ10" s="573"/>
      <c r="CIK10" s="573"/>
      <c r="CIL10" s="573"/>
      <c r="CIM10" s="573"/>
      <c r="CIN10" s="573"/>
      <c r="CIO10" s="573"/>
      <c r="CIP10" s="573"/>
      <c r="CIQ10" s="573"/>
      <c r="CIR10" s="573"/>
      <c r="CIS10" s="573"/>
      <c r="CIT10" s="573"/>
      <c r="CIU10" s="573"/>
      <c r="CIV10" s="573"/>
      <c r="CIW10" s="573"/>
      <c r="CIX10" s="573"/>
      <c r="CIY10" s="573"/>
      <c r="CIZ10" s="573"/>
      <c r="CJA10" s="573"/>
      <c r="CJB10" s="573"/>
      <c r="CJC10" s="573"/>
      <c r="CJD10" s="573"/>
      <c r="CJE10" s="573"/>
      <c r="CJF10" s="573"/>
      <c r="CJG10" s="573"/>
      <c r="CJH10" s="573"/>
      <c r="CJI10" s="573"/>
      <c r="CJJ10" s="573"/>
      <c r="CJK10" s="573"/>
      <c r="CJL10" s="573"/>
      <c r="CJM10" s="573"/>
      <c r="CJN10" s="573"/>
      <c r="CJO10" s="573"/>
      <c r="CJP10" s="573"/>
      <c r="CJQ10" s="573"/>
      <c r="CJR10" s="573"/>
      <c r="CJS10" s="573"/>
      <c r="CJT10" s="573"/>
      <c r="CJU10" s="573"/>
      <c r="CJV10" s="573"/>
      <c r="CJW10" s="573"/>
      <c r="CJX10" s="573"/>
      <c r="CJY10" s="573"/>
      <c r="CJZ10" s="573"/>
      <c r="CKA10" s="573"/>
      <c r="CKB10" s="573"/>
      <c r="CKC10" s="573"/>
      <c r="CKD10" s="573"/>
      <c r="CKE10" s="573"/>
      <c r="CKF10" s="573"/>
      <c r="CKG10" s="573"/>
      <c r="CKH10" s="573"/>
      <c r="CKI10" s="573"/>
      <c r="CKJ10" s="573"/>
      <c r="CKK10" s="573"/>
      <c r="CKL10" s="573"/>
      <c r="CKM10" s="573"/>
      <c r="CKN10" s="573"/>
      <c r="CKO10" s="573"/>
      <c r="CKP10" s="573"/>
      <c r="CKQ10" s="573"/>
      <c r="CKR10" s="573"/>
      <c r="CKS10" s="573"/>
      <c r="CKT10" s="573"/>
      <c r="CKU10" s="573"/>
      <c r="CKV10" s="573"/>
      <c r="CKW10" s="573"/>
      <c r="CKX10" s="573"/>
      <c r="CKY10" s="573"/>
      <c r="CKZ10" s="573"/>
      <c r="CLA10" s="573"/>
      <c r="CLB10" s="573"/>
      <c r="CLC10" s="573"/>
      <c r="CLD10" s="573"/>
      <c r="CLE10" s="573"/>
      <c r="CLF10" s="573"/>
      <c r="CLG10" s="573"/>
      <c r="CLH10" s="573"/>
      <c r="CLI10" s="573"/>
      <c r="CLJ10" s="573"/>
      <c r="CLK10" s="573"/>
      <c r="CLL10" s="573"/>
      <c r="CLM10" s="573"/>
      <c r="CLN10" s="573"/>
      <c r="CLO10" s="573"/>
      <c r="CLP10" s="573"/>
      <c r="CLQ10" s="573"/>
      <c r="CLR10" s="573"/>
      <c r="CLS10" s="573"/>
      <c r="CLT10" s="573"/>
      <c r="CLU10" s="573"/>
      <c r="CLV10" s="573"/>
      <c r="CLW10" s="573"/>
      <c r="CLX10" s="573"/>
      <c r="CLY10" s="573"/>
      <c r="CLZ10" s="573"/>
      <c r="CMA10" s="573"/>
      <c r="CMB10" s="573"/>
      <c r="CMC10" s="573"/>
      <c r="CMD10" s="573"/>
      <c r="CME10" s="573"/>
      <c r="CMF10" s="573"/>
      <c r="CMG10" s="573"/>
      <c r="CMH10" s="573"/>
      <c r="CMI10" s="573"/>
      <c r="CMJ10" s="573"/>
      <c r="CMK10" s="573"/>
      <c r="CML10" s="573"/>
      <c r="CMM10" s="573"/>
      <c r="CMN10" s="573"/>
      <c r="CMO10" s="573"/>
      <c r="CMP10" s="573"/>
      <c r="CMQ10" s="573"/>
      <c r="CMR10" s="573"/>
      <c r="CMS10" s="573"/>
      <c r="CMT10" s="573"/>
      <c r="CMU10" s="573"/>
      <c r="CMV10" s="573"/>
      <c r="CMW10" s="573"/>
      <c r="CMX10" s="573"/>
      <c r="CMY10" s="573"/>
      <c r="CMZ10" s="573"/>
      <c r="CNA10" s="573"/>
      <c r="CNB10" s="573"/>
      <c r="CNC10" s="573"/>
      <c r="CND10" s="573"/>
      <c r="CNE10" s="573"/>
      <c r="CNF10" s="573"/>
      <c r="CNG10" s="573"/>
      <c r="CNH10" s="573"/>
      <c r="CNI10" s="573"/>
      <c r="CNJ10" s="573"/>
      <c r="CNK10" s="573"/>
      <c r="CNL10" s="573"/>
      <c r="CNM10" s="573"/>
      <c r="CNN10" s="573"/>
      <c r="CNO10" s="573"/>
      <c r="CNP10" s="573"/>
      <c r="CNQ10" s="573"/>
      <c r="CNR10" s="573"/>
      <c r="CNS10" s="573"/>
      <c r="CNT10" s="573"/>
      <c r="CNU10" s="573"/>
      <c r="CNV10" s="573"/>
      <c r="CNW10" s="573"/>
      <c r="CNX10" s="573"/>
      <c r="CNY10" s="573"/>
      <c r="CNZ10" s="573"/>
      <c r="COA10" s="573"/>
      <c r="COB10" s="573"/>
      <c r="COC10" s="573"/>
      <c r="COD10" s="573"/>
      <c r="COE10" s="573"/>
      <c r="COF10" s="573"/>
      <c r="COG10" s="573"/>
      <c r="COH10" s="573"/>
      <c r="COI10" s="573"/>
      <c r="COJ10" s="573"/>
      <c r="COK10" s="573"/>
      <c r="COL10" s="573"/>
      <c r="COM10" s="573"/>
      <c r="CON10" s="573"/>
      <c r="COO10" s="573"/>
      <c r="COP10" s="573"/>
      <c r="COQ10" s="573"/>
      <c r="COR10" s="573"/>
      <c r="COS10" s="573"/>
      <c r="COT10" s="573"/>
      <c r="COU10" s="573"/>
      <c r="COV10" s="573"/>
      <c r="COW10" s="573"/>
      <c r="COX10" s="573"/>
      <c r="COY10" s="573"/>
      <c r="COZ10" s="573"/>
      <c r="CPA10" s="573"/>
      <c r="CPB10" s="573"/>
      <c r="CPC10" s="573"/>
      <c r="CPD10" s="573"/>
      <c r="CPE10" s="573"/>
      <c r="CPF10" s="573"/>
      <c r="CPG10" s="573"/>
      <c r="CPH10" s="573"/>
      <c r="CPI10" s="573"/>
      <c r="CPJ10" s="573"/>
      <c r="CPK10" s="573"/>
      <c r="CPL10" s="573"/>
      <c r="CPM10" s="573"/>
      <c r="CPN10" s="573"/>
      <c r="CPO10" s="573"/>
      <c r="CPP10" s="573"/>
      <c r="CPQ10" s="573"/>
      <c r="CPR10" s="573"/>
      <c r="CPS10" s="573"/>
      <c r="CPT10" s="573"/>
      <c r="CPU10" s="573"/>
      <c r="CPV10" s="573"/>
      <c r="CPW10" s="573"/>
      <c r="CPX10" s="573"/>
      <c r="CPY10" s="573"/>
      <c r="CPZ10" s="573"/>
      <c r="CQA10" s="573"/>
      <c r="CQB10" s="573"/>
      <c r="CQC10" s="573"/>
      <c r="CQD10" s="573"/>
      <c r="CQE10" s="573"/>
      <c r="CQF10" s="573"/>
      <c r="CQG10" s="573"/>
      <c r="CQH10" s="573"/>
      <c r="CQI10" s="573"/>
      <c r="CQJ10" s="573"/>
      <c r="CQK10" s="573"/>
      <c r="CQL10" s="573"/>
      <c r="CQM10" s="573"/>
      <c r="CQN10" s="573"/>
      <c r="CQO10" s="573"/>
      <c r="CQP10" s="573"/>
      <c r="CQQ10" s="573"/>
      <c r="CQR10" s="573"/>
      <c r="CQS10" s="573"/>
      <c r="CQT10" s="573"/>
      <c r="CQU10" s="573"/>
      <c r="CQV10" s="573"/>
      <c r="CQW10" s="573"/>
      <c r="CQX10" s="573"/>
      <c r="CQY10" s="573"/>
      <c r="CQZ10" s="573"/>
      <c r="CRA10" s="573"/>
      <c r="CRB10" s="573"/>
      <c r="CRC10" s="573"/>
      <c r="CRD10" s="573"/>
      <c r="CRE10" s="573"/>
      <c r="CRF10" s="573"/>
      <c r="CRG10" s="573"/>
      <c r="CRH10" s="573"/>
      <c r="CRI10" s="573"/>
      <c r="CRJ10" s="573"/>
      <c r="CRK10" s="573"/>
      <c r="CRL10" s="573"/>
      <c r="CRM10" s="573"/>
      <c r="CRN10" s="573"/>
      <c r="CRO10" s="573"/>
      <c r="CRP10" s="573"/>
      <c r="CRQ10" s="573"/>
      <c r="CRR10" s="573"/>
      <c r="CRS10" s="573"/>
      <c r="CRT10" s="573"/>
      <c r="CRU10" s="573"/>
      <c r="CRV10" s="573"/>
      <c r="CRW10" s="573"/>
      <c r="CRX10" s="573"/>
      <c r="CRY10" s="573"/>
      <c r="CRZ10" s="573"/>
      <c r="CSA10" s="573"/>
      <c r="CSB10" s="573"/>
      <c r="CSC10" s="573"/>
      <c r="CSD10" s="573"/>
      <c r="CSE10" s="573"/>
      <c r="CSF10" s="573"/>
      <c r="CSG10" s="573"/>
      <c r="CSH10" s="573"/>
      <c r="CSI10" s="573"/>
      <c r="CSJ10" s="573"/>
      <c r="CSK10" s="573"/>
      <c r="CSL10" s="573"/>
      <c r="CSM10" s="573"/>
      <c r="CSN10" s="573"/>
      <c r="CSO10" s="573"/>
      <c r="CSP10" s="573"/>
      <c r="CSQ10" s="573"/>
      <c r="CSR10" s="573"/>
      <c r="CSS10" s="573"/>
      <c r="CST10" s="573"/>
      <c r="CSU10" s="573"/>
      <c r="CSV10" s="573"/>
      <c r="CSW10" s="573"/>
      <c r="CSX10" s="573"/>
      <c r="CSY10" s="573"/>
      <c r="CSZ10" s="573"/>
      <c r="CTA10" s="573"/>
      <c r="CTB10" s="573"/>
      <c r="CTC10" s="573"/>
      <c r="CTD10" s="573"/>
      <c r="CTE10" s="573"/>
      <c r="CTF10" s="573"/>
      <c r="CTG10" s="573"/>
      <c r="CTH10" s="573"/>
      <c r="CTI10" s="573"/>
      <c r="CTJ10" s="573"/>
      <c r="CTK10" s="573"/>
      <c r="CTL10" s="573"/>
      <c r="CTM10" s="573"/>
      <c r="CTN10" s="573"/>
      <c r="CTO10" s="573"/>
      <c r="CTP10" s="573"/>
      <c r="CTQ10" s="573"/>
      <c r="CTR10" s="573"/>
      <c r="CTS10" s="573"/>
      <c r="CTT10" s="573"/>
      <c r="CTU10" s="573"/>
      <c r="CTV10" s="573"/>
      <c r="CTW10" s="573"/>
      <c r="CTX10" s="573"/>
      <c r="CTY10" s="573"/>
      <c r="CTZ10" s="573"/>
      <c r="CUA10" s="573"/>
      <c r="CUB10" s="573"/>
      <c r="CUC10" s="573"/>
      <c r="CUD10" s="573"/>
      <c r="CUE10" s="573"/>
      <c r="CUF10" s="573"/>
      <c r="CUG10" s="573"/>
      <c r="CUH10" s="573"/>
      <c r="CUI10" s="573"/>
      <c r="CUJ10" s="573"/>
      <c r="CUK10" s="573"/>
      <c r="CUL10" s="573"/>
      <c r="CUM10" s="573"/>
      <c r="CUN10" s="573"/>
      <c r="CUO10" s="573"/>
      <c r="CUP10" s="573"/>
      <c r="CUQ10" s="573"/>
      <c r="CUR10" s="573"/>
      <c r="CUS10" s="573"/>
      <c r="CUT10" s="573"/>
      <c r="CUU10" s="573"/>
      <c r="CUV10" s="573"/>
      <c r="CUW10" s="573"/>
      <c r="CUX10" s="573"/>
      <c r="CUY10" s="573"/>
      <c r="CUZ10" s="573"/>
      <c r="CVA10" s="573"/>
      <c r="CVB10" s="573"/>
      <c r="CVC10" s="573"/>
      <c r="CVD10" s="573"/>
      <c r="CVE10" s="573"/>
      <c r="CVF10" s="573"/>
      <c r="CVG10" s="573"/>
      <c r="CVH10" s="573"/>
      <c r="CVI10" s="573"/>
      <c r="CVJ10" s="573"/>
      <c r="CVK10" s="573"/>
      <c r="CVL10" s="573"/>
      <c r="CVM10" s="573"/>
      <c r="CVN10" s="573"/>
      <c r="CVO10" s="573"/>
      <c r="CVP10" s="573"/>
      <c r="CVQ10" s="573"/>
      <c r="CVR10" s="573"/>
      <c r="CVS10" s="573"/>
      <c r="CVT10" s="573"/>
      <c r="CVU10" s="573"/>
      <c r="CVV10" s="573"/>
      <c r="CVW10" s="573"/>
      <c r="CVX10" s="573"/>
      <c r="CVY10" s="573"/>
      <c r="CVZ10" s="573"/>
      <c r="CWA10" s="573"/>
      <c r="CWB10" s="573"/>
      <c r="CWC10" s="573"/>
      <c r="CWD10" s="573"/>
      <c r="CWE10" s="573"/>
      <c r="CWF10" s="573"/>
      <c r="CWG10" s="573"/>
      <c r="CWH10" s="573"/>
      <c r="CWI10" s="573"/>
      <c r="CWJ10" s="573"/>
      <c r="CWK10" s="573"/>
      <c r="CWL10" s="573"/>
      <c r="CWM10" s="573"/>
      <c r="CWN10" s="573"/>
      <c r="CWO10" s="573"/>
      <c r="CWP10" s="573"/>
      <c r="CWQ10" s="573"/>
      <c r="CWR10" s="573"/>
      <c r="CWS10" s="573"/>
      <c r="CWT10" s="573"/>
      <c r="CWU10" s="573"/>
      <c r="CWV10" s="573"/>
      <c r="CWW10" s="573"/>
      <c r="CWX10" s="573"/>
      <c r="CWY10" s="573"/>
      <c r="CWZ10" s="573"/>
      <c r="CXA10" s="573"/>
      <c r="CXB10" s="573"/>
      <c r="CXC10" s="573"/>
      <c r="CXD10" s="573"/>
      <c r="CXE10" s="573"/>
      <c r="CXF10" s="573"/>
      <c r="CXG10" s="573"/>
      <c r="CXH10" s="573"/>
      <c r="CXI10" s="573"/>
      <c r="CXJ10" s="573"/>
      <c r="CXK10" s="573"/>
      <c r="CXL10" s="573"/>
      <c r="CXM10" s="573"/>
      <c r="CXN10" s="573"/>
      <c r="CXO10" s="573"/>
      <c r="CXP10" s="573"/>
      <c r="CXQ10" s="573"/>
      <c r="CXR10" s="573"/>
      <c r="CXS10" s="573"/>
      <c r="CXT10" s="573"/>
      <c r="CXU10" s="573"/>
      <c r="CXV10" s="573"/>
      <c r="CXW10" s="573"/>
      <c r="CXX10" s="573"/>
      <c r="CXY10" s="573"/>
      <c r="CXZ10" s="573"/>
      <c r="CYA10" s="573"/>
      <c r="CYB10" s="573"/>
      <c r="CYC10" s="573"/>
      <c r="CYD10" s="573"/>
      <c r="CYE10" s="573"/>
      <c r="CYF10" s="573"/>
      <c r="CYG10" s="573"/>
      <c r="CYH10" s="573"/>
      <c r="CYI10" s="573"/>
      <c r="CYJ10" s="573"/>
      <c r="CYK10" s="573"/>
      <c r="CYL10" s="573"/>
      <c r="CYM10" s="573"/>
      <c r="CYN10" s="573"/>
      <c r="CYO10" s="573"/>
      <c r="CYP10" s="573"/>
      <c r="CYQ10" s="573"/>
      <c r="CYR10" s="573"/>
      <c r="CYS10" s="573"/>
      <c r="CYT10" s="573"/>
      <c r="CYU10" s="573"/>
      <c r="CYV10" s="573"/>
      <c r="CYW10" s="573"/>
      <c r="CYX10" s="573"/>
      <c r="CYY10" s="573"/>
      <c r="CYZ10" s="573"/>
      <c r="CZA10" s="573"/>
      <c r="CZB10" s="573"/>
      <c r="CZC10" s="573"/>
      <c r="CZD10" s="573"/>
      <c r="CZE10" s="573"/>
      <c r="CZF10" s="573"/>
      <c r="CZG10" s="573"/>
      <c r="CZH10" s="573"/>
      <c r="CZI10" s="573"/>
      <c r="CZJ10" s="573"/>
      <c r="CZK10" s="573"/>
      <c r="CZL10" s="573"/>
      <c r="CZM10" s="573"/>
      <c r="CZN10" s="573"/>
      <c r="CZO10" s="573"/>
      <c r="CZP10" s="573"/>
      <c r="CZQ10" s="573"/>
      <c r="CZR10" s="573"/>
      <c r="CZS10" s="573"/>
      <c r="CZT10" s="573"/>
      <c r="CZU10" s="573"/>
      <c r="CZV10" s="573"/>
      <c r="CZW10" s="573"/>
      <c r="CZX10" s="573"/>
      <c r="CZY10" s="573"/>
      <c r="CZZ10" s="573"/>
      <c r="DAA10" s="573"/>
      <c r="DAB10" s="573"/>
      <c r="DAC10" s="573"/>
      <c r="DAD10" s="573"/>
      <c r="DAE10" s="573"/>
      <c r="DAF10" s="573"/>
      <c r="DAG10" s="573"/>
      <c r="DAH10" s="573"/>
      <c r="DAI10" s="573"/>
      <c r="DAJ10" s="573"/>
      <c r="DAK10" s="573"/>
      <c r="DAL10" s="573"/>
      <c r="DAM10" s="573"/>
      <c r="DAN10" s="573"/>
      <c r="DAO10" s="573"/>
      <c r="DAP10" s="573"/>
      <c r="DAQ10" s="573"/>
      <c r="DAR10" s="573"/>
      <c r="DAS10" s="573"/>
      <c r="DAT10" s="573"/>
      <c r="DAU10" s="573"/>
      <c r="DAV10" s="573"/>
      <c r="DAW10" s="573"/>
      <c r="DAX10" s="573"/>
      <c r="DAY10" s="573"/>
      <c r="DAZ10" s="573"/>
      <c r="DBA10" s="573"/>
      <c r="DBB10" s="573"/>
      <c r="DBC10" s="573"/>
      <c r="DBD10" s="573"/>
      <c r="DBE10" s="573"/>
      <c r="DBF10" s="573"/>
      <c r="DBG10" s="573"/>
      <c r="DBH10" s="573"/>
      <c r="DBI10" s="573"/>
      <c r="DBJ10" s="573"/>
      <c r="DBK10" s="573"/>
      <c r="DBL10" s="573"/>
      <c r="DBM10" s="573"/>
      <c r="DBN10" s="573"/>
      <c r="DBO10" s="573"/>
      <c r="DBP10" s="573"/>
      <c r="DBQ10" s="573"/>
      <c r="DBR10" s="573"/>
      <c r="DBS10" s="573"/>
      <c r="DBT10" s="573"/>
      <c r="DBU10" s="573"/>
      <c r="DBV10" s="573"/>
      <c r="DBW10" s="573"/>
      <c r="DBX10" s="573"/>
      <c r="DBY10" s="573"/>
      <c r="DBZ10" s="573"/>
      <c r="DCA10" s="573"/>
      <c r="DCB10" s="573"/>
      <c r="DCC10" s="573"/>
      <c r="DCD10" s="573"/>
      <c r="DCE10" s="573"/>
      <c r="DCF10" s="573"/>
      <c r="DCG10" s="573"/>
      <c r="DCH10" s="573"/>
      <c r="DCI10" s="573"/>
      <c r="DCJ10" s="573"/>
      <c r="DCK10" s="573"/>
      <c r="DCL10" s="573"/>
      <c r="DCM10" s="573"/>
      <c r="DCN10" s="573"/>
      <c r="DCO10" s="573"/>
      <c r="DCP10" s="573"/>
      <c r="DCQ10" s="573"/>
      <c r="DCR10" s="573"/>
      <c r="DCS10" s="573"/>
      <c r="DCT10" s="573"/>
      <c r="DCU10" s="573"/>
      <c r="DCV10" s="573"/>
      <c r="DCW10" s="573"/>
      <c r="DCX10" s="573"/>
      <c r="DCY10" s="573"/>
      <c r="DCZ10" s="573"/>
      <c r="DDA10" s="573"/>
      <c r="DDB10" s="573"/>
      <c r="DDC10" s="573"/>
      <c r="DDD10" s="573"/>
      <c r="DDE10" s="573"/>
      <c r="DDF10" s="573"/>
      <c r="DDG10" s="573"/>
      <c r="DDH10" s="573"/>
      <c r="DDI10" s="573"/>
      <c r="DDJ10" s="573"/>
      <c r="DDK10" s="573"/>
      <c r="DDL10" s="573"/>
      <c r="DDM10" s="573"/>
      <c r="DDN10" s="573"/>
      <c r="DDO10" s="573"/>
      <c r="DDP10" s="573"/>
      <c r="DDQ10" s="573"/>
      <c r="DDR10" s="573"/>
      <c r="DDS10" s="573"/>
      <c r="DDT10" s="573"/>
      <c r="DDU10" s="573"/>
      <c r="DDV10" s="573"/>
      <c r="DDW10" s="573"/>
      <c r="DDX10" s="573"/>
      <c r="DDY10" s="573"/>
      <c r="DDZ10" s="573"/>
      <c r="DEA10" s="573"/>
      <c r="DEB10" s="573"/>
      <c r="DEC10" s="573"/>
      <c r="DED10" s="573"/>
      <c r="DEE10" s="573"/>
      <c r="DEF10" s="573"/>
      <c r="DEG10" s="573"/>
      <c r="DEH10" s="573"/>
      <c r="DEI10" s="573"/>
      <c r="DEJ10" s="573"/>
      <c r="DEK10" s="573"/>
      <c r="DEL10" s="573"/>
      <c r="DEM10" s="573"/>
      <c r="DEN10" s="573"/>
      <c r="DEO10" s="573"/>
      <c r="DEP10" s="573"/>
      <c r="DEQ10" s="573"/>
      <c r="DER10" s="573"/>
      <c r="DES10" s="573"/>
      <c r="DET10" s="573"/>
      <c r="DEU10" s="573"/>
      <c r="DEV10" s="573"/>
      <c r="DEW10" s="573"/>
      <c r="DEX10" s="573"/>
      <c r="DEY10" s="573"/>
      <c r="DEZ10" s="573"/>
      <c r="DFA10" s="573"/>
      <c r="DFB10" s="573"/>
      <c r="DFC10" s="573"/>
      <c r="DFD10" s="573"/>
      <c r="DFE10" s="573"/>
      <c r="DFF10" s="573"/>
      <c r="DFG10" s="573"/>
      <c r="DFH10" s="573"/>
      <c r="DFI10" s="573"/>
      <c r="DFJ10" s="573"/>
      <c r="DFK10" s="573"/>
      <c r="DFL10" s="573"/>
      <c r="DFM10" s="573"/>
      <c r="DFN10" s="573"/>
      <c r="DFO10" s="573"/>
      <c r="DFP10" s="573"/>
      <c r="DFQ10" s="573"/>
      <c r="DFR10" s="573"/>
      <c r="DFS10" s="573"/>
      <c r="DFT10" s="573"/>
      <c r="DFU10" s="573"/>
      <c r="DFV10" s="573"/>
      <c r="DFW10" s="573"/>
      <c r="DFX10" s="573"/>
      <c r="DFY10" s="573"/>
      <c r="DFZ10" s="573"/>
      <c r="DGA10" s="573"/>
      <c r="DGB10" s="573"/>
      <c r="DGC10" s="573"/>
      <c r="DGD10" s="573"/>
      <c r="DGE10" s="573"/>
      <c r="DGF10" s="573"/>
      <c r="DGG10" s="573"/>
      <c r="DGH10" s="573"/>
      <c r="DGI10" s="573"/>
      <c r="DGJ10" s="573"/>
      <c r="DGK10" s="573"/>
      <c r="DGL10" s="573"/>
      <c r="DGM10" s="573"/>
      <c r="DGN10" s="573"/>
      <c r="DGO10" s="573"/>
      <c r="DGP10" s="573"/>
      <c r="DGQ10" s="573"/>
      <c r="DGR10" s="573"/>
      <c r="DGS10" s="573"/>
      <c r="DGT10" s="573"/>
      <c r="DGU10" s="573"/>
      <c r="DGV10" s="573"/>
      <c r="DGW10" s="573"/>
      <c r="DGX10" s="573"/>
      <c r="DGY10" s="573"/>
      <c r="DGZ10" s="573"/>
      <c r="DHA10" s="573"/>
      <c r="DHB10" s="573"/>
      <c r="DHC10" s="573"/>
      <c r="DHD10" s="573"/>
      <c r="DHE10" s="573"/>
      <c r="DHF10" s="573"/>
      <c r="DHG10" s="573"/>
      <c r="DHH10" s="573"/>
      <c r="DHI10" s="573"/>
      <c r="DHJ10" s="573"/>
      <c r="DHK10" s="573"/>
      <c r="DHL10" s="573"/>
      <c r="DHM10" s="573"/>
      <c r="DHN10" s="573"/>
      <c r="DHO10" s="573"/>
      <c r="DHP10" s="573"/>
      <c r="DHQ10" s="573"/>
      <c r="DHR10" s="573"/>
      <c r="DHS10" s="573"/>
      <c r="DHT10" s="573"/>
      <c r="DHU10" s="573"/>
      <c r="DHV10" s="573"/>
      <c r="DHW10" s="573"/>
      <c r="DHX10" s="573"/>
      <c r="DHY10" s="573"/>
      <c r="DHZ10" s="573"/>
      <c r="DIA10" s="573"/>
      <c r="DIB10" s="573"/>
      <c r="DIC10" s="573"/>
      <c r="DID10" s="573"/>
      <c r="DIE10" s="573"/>
      <c r="DIF10" s="573"/>
      <c r="DIG10" s="573"/>
      <c r="DIH10" s="573"/>
      <c r="DII10" s="573"/>
      <c r="DIJ10" s="573"/>
      <c r="DIK10" s="573"/>
      <c r="DIL10" s="573"/>
      <c r="DIM10" s="573"/>
      <c r="DIN10" s="573"/>
      <c r="DIO10" s="573"/>
      <c r="DIP10" s="573"/>
      <c r="DIQ10" s="573"/>
      <c r="DIR10" s="573"/>
      <c r="DIS10" s="573"/>
      <c r="DIT10" s="573"/>
      <c r="DIU10" s="573"/>
      <c r="DIV10" s="573"/>
      <c r="DIW10" s="573"/>
      <c r="DIX10" s="573"/>
      <c r="DIY10" s="573"/>
      <c r="DIZ10" s="573"/>
      <c r="DJA10" s="573"/>
      <c r="DJB10" s="573"/>
      <c r="DJC10" s="573"/>
      <c r="DJD10" s="573"/>
      <c r="DJE10" s="573"/>
      <c r="DJF10" s="573"/>
      <c r="DJG10" s="573"/>
      <c r="DJH10" s="573"/>
      <c r="DJI10" s="573"/>
      <c r="DJJ10" s="573"/>
      <c r="DJK10" s="573"/>
      <c r="DJL10" s="573"/>
      <c r="DJM10" s="573"/>
      <c r="DJN10" s="573"/>
      <c r="DJO10" s="573"/>
      <c r="DJP10" s="573"/>
      <c r="DJQ10" s="573"/>
      <c r="DJR10" s="573"/>
      <c r="DJS10" s="573"/>
      <c r="DJT10" s="573"/>
      <c r="DJU10" s="573"/>
      <c r="DJV10" s="573"/>
      <c r="DJW10" s="573"/>
      <c r="DJX10" s="573"/>
      <c r="DJY10" s="573"/>
      <c r="DJZ10" s="573"/>
      <c r="DKA10" s="573"/>
      <c r="DKB10" s="573"/>
      <c r="DKC10" s="573"/>
      <c r="DKD10" s="573"/>
      <c r="DKE10" s="573"/>
      <c r="DKF10" s="573"/>
      <c r="DKG10" s="573"/>
      <c r="DKH10" s="573"/>
      <c r="DKI10" s="573"/>
      <c r="DKJ10" s="573"/>
      <c r="DKK10" s="573"/>
      <c r="DKL10" s="573"/>
      <c r="DKM10" s="573"/>
      <c r="DKN10" s="573"/>
      <c r="DKO10" s="573"/>
      <c r="DKP10" s="573"/>
      <c r="DKQ10" s="573"/>
      <c r="DKR10" s="573"/>
      <c r="DKS10" s="573"/>
      <c r="DKT10" s="573"/>
      <c r="DKU10" s="573"/>
      <c r="DKV10" s="573"/>
      <c r="DKW10" s="573"/>
      <c r="DKX10" s="573"/>
      <c r="DKY10" s="573"/>
      <c r="DKZ10" s="573"/>
      <c r="DLA10" s="573"/>
      <c r="DLB10" s="573"/>
      <c r="DLC10" s="573"/>
      <c r="DLD10" s="573"/>
      <c r="DLE10" s="573"/>
      <c r="DLF10" s="573"/>
      <c r="DLG10" s="573"/>
      <c r="DLH10" s="573"/>
      <c r="DLI10" s="573"/>
      <c r="DLJ10" s="573"/>
      <c r="DLK10" s="573"/>
      <c r="DLL10" s="573"/>
      <c r="DLM10" s="573"/>
      <c r="DLN10" s="573"/>
      <c r="DLO10" s="573"/>
      <c r="DLP10" s="573"/>
      <c r="DLQ10" s="573"/>
      <c r="DLR10" s="573"/>
      <c r="DLS10" s="573"/>
      <c r="DLT10" s="573"/>
      <c r="DLU10" s="573"/>
      <c r="DLV10" s="573"/>
      <c r="DLW10" s="573"/>
      <c r="DLX10" s="573"/>
      <c r="DLY10" s="573"/>
      <c r="DLZ10" s="573"/>
      <c r="DMA10" s="573"/>
      <c r="DMB10" s="573"/>
      <c r="DMC10" s="573"/>
      <c r="DMD10" s="573"/>
      <c r="DME10" s="573"/>
      <c r="DMF10" s="573"/>
      <c r="DMG10" s="573"/>
      <c r="DMH10" s="573"/>
      <c r="DMI10" s="573"/>
      <c r="DMJ10" s="573"/>
      <c r="DMK10" s="573"/>
      <c r="DML10" s="573"/>
      <c r="DMM10" s="573"/>
      <c r="DMN10" s="573"/>
      <c r="DMO10" s="573"/>
      <c r="DMP10" s="573"/>
      <c r="DMQ10" s="573"/>
      <c r="DMR10" s="573"/>
      <c r="DMS10" s="573"/>
      <c r="DMT10" s="573"/>
      <c r="DMU10" s="573"/>
      <c r="DMV10" s="573"/>
      <c r="DMW10" s="573"/>
      <c r="DMX10" s="573"/>
      <c r="DMY10" s="573"/>
      <c r="DMZ10" s="573"/>
      <c r="DNA10" s="573"/>
      <c r="DNB10" s="573"/>
      <c r="DNC10" s="573"/>
      <c r="DND10" s="573"/>
      <c r="DNE10" s="573"/>
      <c r="DNF10" s="573"/>
      <c r="DNG10" s="573"/>
      <c r="DNH10" s="573"/>
      <c r="DNI10" s="573"/>
      <c r="DNJ10" s="573"/>
      <c r="DNK10" s="573"/>
      <c r="DNL10" s="573"/>
      <c r="DNM10" s="573"/>
      <c r="DNN10" s="573"/>
      <c r="DNO10" s="573"/>
      <c r="DNP10" s="573"/>
      <c r="DNQ10" s="573"/>
      <c r="DNR10" s="573"/>
      <c r="DNS10" s="573"/>
      <c r="DNT10" s="573"/>
      <c r="DNU10" s="573"/>
      <c r="DNV10" s="573"/>
      <c r="DNW10" s="573"/>
      <c r="DNX10" s="573"/>
      <c r="DNY10" s="573"/>
      <c r="DNZ10" s="573"/>
      <c r="DOA10" s="573"/>
      <c r="DOB10" s="573"/>
      <c r="DOC10" s="573"/>
      <c r="DOD10" s="573"/>
      <c r="DOE10" s="573"/>
      <c r="DOF10" s="573"/>
      <c r="DOG10" s="573"/>
      <c r="DOH10" s="573"/>
      <c r="DOI10" s="573"/>
      <c r="DOJ10" s="573"/>
      <c r="DOK10" s="573"/>
      <c r="DOL10" s="573"/>
      <c r="DOM10" s="573"/>
      <c r="DON10" s="573"/>
      <c r="DOO10" s="573"/>
      <c r="DOP10" s="573"/>
      <c r="DOQ10" s="573"/>
      <c r="DOR10" s="573"/>
      <c r="DOS10" s="573"/>
      <c r="DOT10" s="573"/>
      <c r="DOU10" s="573"/>
      <c r="DOV10" s="573"/>
      <c r="DOW10" s="573"/>
      <c r="DOX10" s="573"/>
      <c r="DOY10" s="573"/>
      <c r="DOZ10" s="573"/>
      <c r="DPA10" s="573"/>
      <c r="DPB10" s="573"/>
      <c r="DPC10" s="573"/>
      <c r="DPD10" s="573"/>
      <c r="DPE10" s="573"/>
      <c r="DPF10" s="573"/>
      <c r="DPG10" s="573"/>
      <c r="DPH10" s="573"/>
      <c r="DPI10" s="573"/>
      <c r="DPJ10" s="573"/>
      <c r="DPK10" s="573"/>
      <c r="DPL10" s="573"/>
      <c r="DPM10" s="573"/>
      <c r="DPN10" s="573"/>
      <c r="DPO10" s="573"/>
      <c r="DPP10" s="573"/>
      <c r="DPQ10" s="573"/>
      <c r="DPR10" s="573"/>
      <c r="DPS10" s="573"/>
      <c r="DPT10" s="573"/>
      <c r="DPU10" s="573"/>
      <c r="DPV10" s="573"/>
      <c r="DPW10" s="573"/>
      <c r="DPX10" s="573"/>
      <c r="DPY10" s="573"/>
      <c r="DPZ10" s="573"/>
      <c r="DQA10" s="573"/>
      <c r="DQB10" s="573"/>
      <c r="DQC10" s="573"/>
      <c r="DQD10" s="573"/>
      <c r="DQE10" s="573"/>
      <c r="DQF10" s="573"/>
      <c r="DQG10" s="573"/>
      <c r="DQH10" s="573"/>
      <c r="DQI10" s="573"/>
      <c r="DQJ10" s="573"/>
      <c r="DQK10" s="573"/>
      <c r="DQL10" s="573"/>
      <c r="DQM10" s="573"/>
      <c r="DQN10" s="573"/>
      <c r="DQO10" s="573"/>
      <c r="DQP10" s="573"/>
      <c r="DQQ10" s="573"/>
      <c r="DQR10" s="573"/>
      <c r="DQS10" s="573"/>
      <c r="DQT10" s="573"/>
      <c r="DQU10" s="573"/>
      <c r="DQV10" s="573"/>
      <c r="DQW10" s="573"/>
      <c r="DQX10" s="573"/>
      <c r="DQY10" s="573"/>
      <c r="DQZ10" s="573"/>
      <c r="DRA10" s="573"/>
      <c r="DRB10" s="573"/>
      <c r="DRC10" s="573"/>
      <c r="DRD10" s="573"/>
      <c r="DRE10" s="573"/>
      <c r="DRF10" s="573"/>
      <c r="DRG10" s="573"/>
      <c r="DRH10" s="573"/>
      <c r="DRI10" s="573"/>
      <c r="DRJ10" s="573"/>
      <c r="DRK10" s="573"/>
      <c r="DRL10" s="573"/>
      <c r="DRM10" s="573"/>
      <c r="DRN10" s="573"/>
      <c r="DRO10" s="573"/>
      <c r="DRP10" s="573"/>
      <c r="DRQ10" s="573"/>
      <c r="DRR10" s="573"/>
      <c r="DRS10" s="573"/>
      <c r="DRT10" s="573"/>
      <c r="DRU10" s="573"/>
      <c r="DRV10" s="573"/>
      <c r="DRW10" s="573"/>
      <c r="DRX10" s="573"/>
      <c r="DRY10" s="573"/>
      <c r="DRZ10" s="573"/>
      <c r="DSA10" s="573"/>
      <c r="DSB10" s="573"/>
      <c r="DSC10" s="573"/>
      <c r="DSD10" s="573"/>
      <c r="DSE10" s="573"/>
      <c r="DSF10" s="573"/>
      <c r="DSG10" s="573"/>
      <c r="DSH10" s="573"/>
      <c r="DSI10" s="573"/>
      <c r="DSJ10" s="573"/>
      <c r="DSK10" s="573"/>
      <c r="DSL10" s="573"/>
      <c r="DSM10" s="573"/>
      <c r="DSN10" s="573"/>
      <c r="DSO10" s="573"/>
      <c r="DSP10" s="573"/>
      <c r="DSQ10" s="573"/>
      <c r="DSR10" s="573"/>
      <c r="DSS10" s="573"/>
      <c r="DST10" s="573"/>
      <c r="DSU10" s="573"/>
      <c r="DSV10" s="573"/>
      <c r="DSW10" s="573"/>
      <c r="DSX10" s="573"/>
      <c r="DSY10" s="573"/>
      <c r="DSZ10" s="573"/>
      <c r="DTA10" s="573"/>
      <c r="DTB10" s="573"/>
      <c r="DTC10" s="573"/>
      <c r="DTD10" s="573"/>
      <c r="DTE10" s="573"/>
      <c r="DTF10" s="573"/>
      <c r="DTG10" s="573"/>
      <c r="DTH10" s="573"/>
      <c r="DTI10" s="573"/>
      <c r="DTJ10" s="573"/>
      <c r="DTK10" s="573"/>
      <c r="DTL10" s="573"/>
      <c r="DTM10" s="573"/>
      <c r="DTN10" s="573"/>
      <c r="DTO10" s="573"/>
      <c r="DTP10" s="573"/>
      <c r="DTQ10" s="573"/>
      <c r="DTR10" s="573"/>
      <c r="DTS10" s="573"/>
      <c r="DTT10" s="573"/>
      <c r="DTU10" s="573"/>
      <c r="DTV10" s="573"/>
      <c r="DTW10" s="573"/>
      <c r="DTX10" s="573"/>
      <c r="DTY10" s="573"/>
      <c r="DTZ10" s="573"/>
      <c r="DUA10" s="573"/>
      <c r="DUB10" s="573"/>
      <c r="DUC10" s="573"/>
      <c r="DUD10" s="573"/>
      <c r="DUE10" s="573"/>
      <c r="DUF10" s="573"/>
      <c r="DUG10" s="573"/>
      <c r="DUH10" s="573"/>
      <c r="DUI10" s="573"/>
      <c r="DUJ10" s="573"/>
      <c r="DUK10" s="573"/>
      <c r="DUL10" s="573"/>
      <c r="DUM10" s="573"/>
      <c r="DUN10" s="573"/>
      <c r="DUO10" s="573"/>
      <c r="DUP10" s="573"/>
      <c r="DUQ10" s="573"/>
      <c r="DUR10" s="573"/>
      <c r="DUS10" s="573"/>
      <c r="DUT10" s="573"/>
      <c r="DUU10" s="573"/>
      <c r="DUV10" s="573"/>
      <c r="DUW10" s="573"/>
      <c r="DUX10" s="573"/>
      <c r="DUY10" s="573"/>
      <c r="DUZ10" s="573"/>
      <c r="DVA10" s="573"/>
      <c r="DVB10" s="573"/>
      <c r="DVC10" s="573"/>
      <c r="DVD10" s="573"/>
      <c r="DVE10" s="573"/>
      <c r="DVF10" s="573"/>
      <c r="DVG10" s="573"/>
      <c r="DVH10" s="573"/>
      <c r="DVI10" s="573"/>
      <c r="DVJ10" s="573"/>
      <c r="DVK10" s="573"/>
      <c r="DVL10" s="573"/>
      <c r="DVM10" s="573"/>
      <c r="DVN10" s="573"/>
      <c r="DVO10" s="573"/>
      <c r="DVP10" s="573"/>
      <c r="DVQ10" s="573"/>
      <c r="DVR10" s="573"/>
      <c r="DVS10" s="573"/>
      <c r="DVT10" s="573"/>
      <c r="DVU10" s="573"/>
      <c r="DVV10" s="573"/>
      <c r="DVW10" s="573"/>
      <c r="DVX10" s="573"/>
      <c r="DVY10" s="573"/>
      <c r="DVZ10" s="573"/>
      <c r="DWA10" s="573"/>
      <c r="DWB10" s="573"/>
      <c r="DWC10" s="573"/>
      <c r="DWD10" s="573"/>
      <c r="DWE10" s="573"/>
      <c r="DWF10" s="573"/>
      <c r="DWG10" s="573"/>
      <c r="DWH10" s="573"/>
      <c r="DWI10" s="573"/>
      <c r="DWJ10" s="573"/>
      <c r="DWK10" s="573"/>
      <c r="DWL10" s="573"/>
      <c r="DWM10" s="573"/>
      <c r="DWN10" s="573"/>
      <c r="DWO10" s="573"/>
      <c r="DWP10" s="573"/>
      <c r="DWQ10" s="573"/>
      <c r="DWR10" s="573"/>
      <c r="DWS10" s="573"/>
      <c r="DWT10" s="573"/>
      <c r="DWU10" s="573"/>
      <c r="DWV10" s="573"/>
      <c r="DWW10" s="573"/>
      <c r="DWX10" s="573"/>
      <c r="DWY10" s="573"/>
      <c r="DWZ10" s="573"/>
      <c r="DXA10" s="573"/>
      <c r="DXB10" s="573"/>
      <c r="DXC10" s="573"/>
      <c r="DXD10" s="573"/>
      <c r="DXE10" s="573"/>
      <c r="DXF10" s="573"/>
      <c r="DXG10" s="573"/>
      <c r="DXH10" s="573"/>
      <c r="DXI10" s="573"/>
      <c r="DXJ10" s="573"/>
      <c r="DXK10" s="573"/>
      <c r="DXL10" s="573"/>
      <c r="DXM10" s="573"/>
      <c r="DXN10" s="573"/>
      <c r="DXO10" s="573"/>
      <c r="DXP10" s="573"/>
      <c r="DXQ10" s="573"/>
      <c r="DXR10" s="573"/>
      <c r="DXS10" s="573"/>
      <c r="DXT10" s="573"/>
      <c r="DXU10" s="573"/>
      <c r="DXV10" s="573"/>
      <c r="DXW10" s="573"/>
      <c r="DXX10" s="573"/>
      <c r="DXY10" s="573"/>
      <c r="DXZ10" s="573"/>
      <c r="DYA10" s="573"/>
      <c r="DYB10" s="573"/>
      <c r="DYC10" s="573"/>
      <c r="DYD10" s="573"/>
      <c r="DYE10" s="573"/>
      <c r="DYF10" s="573"/>
      <c r="DYG10" s="573"/>
      <c r="DYH10" s="573"/>
      <c r="DYI10" s="573"/>
      <c r="DYJ10" s="573"/>
      <c r="DYK10" s="573"/>
      <c r="DYL10" s="573"/>
      <c r="DYM10" s="573"/>
      <c r="DYN10" s="573"/>
      <c r="DYO10" s="573"/>
      <c r="DYP10" s="573"/>
      <c r="DYQ10" s="573"/>
      <c r="DYR10" s="573"/>
      <c r="DYS10" s="573"/>
      <c r="DYT10" s="573"/>
      <c r="DYU10" s="573"/>
      <c r="DYV10" s="573"/>
      <c r="DYW10" s="573"/>
      <c r="DYX10" s="573"/>
      <c r="DYY10" s="573"/>
      <c r="DYZ10" s="573"/>
      <c r="DZA10" s="573"/>
      <c r="DZB10" s="573"/>
      <c r="DZC10" s="573"/>
      <c r="DZD10" s="573"/>
      <c r="DZE10" s="573"/>
      <c r="DZF10" s="573"/>
      <c r="DZG10" s="573"/>
      <c r="DZH10" s="573"/>
      <c r="DZI10" s="573"/>
      <c r="DZJ10" s="573"/>
      <c r="DZK10" s="573"/>
      <c r="DZL10" s="573"/>
      <c r="DZM10" s="573"/>
      <c r="DZN10" s="573"/>
      <c r="DZO10" s="573"/>
      <c r="DZP10" s="573"/>
      <c r="DZQ10" s="573"/>
      <c r="DZR10" s="573"/>
      <c r="DZS10" s="573"/>
      <c r="DZT10" s="573"/>
      <c r="DZU10" s="573"/>
      <c r="DZV10" s="573"/>
      <c r="DZW10" s="573"/>
      <c r="DZX10" s="573"/>
      <c r="DZY10" s="573"/>
      <c r="DZZ10" s="573"/>
      <c r="EAA10" s="573"/>
      <c r="EAB10" s="573"/>
      <c r="EAC10" s="573"/>
      <c r="EAD10" s="573"/>
      <c r="EAE10" s="573"/>
      <c r="EAF10" s="573"/>
      <c r="EAG10" s="573"/>
      <c r="EAH10" s="573"/>
      <c r="EAI10" s="573"/>
      <c r="EAJ10" s="573"/>
      <c r="EAK10" s="573"/>
      <c r="EAL10" s="573"/>
      <c r="EAM10" s="573"/>
      <c r="EAN10" s="573"/>
      <c r="EAO10" s="573"/>
      <c r="EAP10" s="573"/>
      <c r="EAQ10" s="573"/>
      <c r="EAR10" s="573"/>
      <c r="EAS10" s="573"/>
      <c r="EAT10" s="573"/>
      <c r="EAU10" s="573"/>
      <c r="EAV10" s="573"/>
      <c r="EAW10" s="573"/>
      <c r="EAX10" s="573"/>
      <c r="EAY10" s="573"/>
      <c r="EAZ10" s="573"/>
      <c r="EBA10" s="573"/>
      <c r="EBB10" s="573"/>
      <c r="EBC10" s="573"/>
      <c r="EBD10" s="573"/>
      <c r="EBE10" s="573"/>
      <c r="EBF10" s="573"/>
      <c r="EBG10" s="573"/>
      <c r="EBH10" s="573"/>
      <c r="EBI10" s="573"/>
      <c r="EBJ10" s="573"/>
      <c r="EBK10" s="573"/>
      <c r="EBL10" s="573"/>
      <c r="EBM10" s="573"/>
      <c r="EBN10" s="573"/>
      <c r="EBO10" s="573"/>
      <c r="EBP10" s="573"/>
      <c r="EBQ10" s="573"/>
      <c r="EBR10" s="573"/>
      <c r="EBS10" s="573"/>
      <c r="EBT10" s="573"/>
      <c r="EBU10" s="573"/>
      <c r="EBV10" s="573"/>
      <c r="EBW10" s="573"/>
      <c r="EBX10" s="573"/>
      <c r="EBY10" s="573"/>
      <c r="EBZ10" s="573"/>
      <c r="ECA10" s="573"/>
      <c r="ECB10" s="573"/>
      <c r="ECC10" s="573"/>
      <c r="ECD10" s="573"/>
      <c r="ECE10" s="573"/>
      <c r="ECF10" s="573"/>
      <c r="ECG10" s="573"/>
      <c r="ECH10" s="573"/>
      <c r="ECI10" s="573"/>
      <c r="ECJ10" s="573"/>
      <c r="ECK10" s="573"/>
      <c r="ECL10" s="573"/>
      <c r="ECM10" s="573"/>
      <c r="ECN10" s="573"/>
      <c r="ECO10" s="573"/>
      <c r="ECP10" s="573"/>
      <c r="ECQ10" s="573"/>
      <c r="ECR10" s="573"/>
      <c r="ECS10" s="573"/>
      <c r="ECT10" s="573"/>
      <c r="ECU10" s="573"/>
      <c r="ECV10" s="573"/>
      <c r="ECW10" s="573"/>
      <c r="ECX10" s="573"/>
      <c r="ECY10" s="573"/>
      <c r="ECZ10" s="573"/>
      <c r="EDA10" s="573"/>
      <c r="EDB10" s="573"/>
      <c r="EDC10" s="573"/>
      <c r="EDD10" s="573"/>
      <c r="EDE10" s="573"/>
      <c r="EDF10" s="573"/>
      <c r="EDG10" s="573"/>
      <c r="EDH10" s="573"/>
      <c r="EDI10" s="573"/>
      <c r="EDJ10" s="573"/>
      <c r="EDK10" s="573"/>
      <c r="EDL10" s="573"/>
      <c r="EDM10" s="573"/>
      <c r="EDN10" s="573"/>
      <c r="EDO10" s="573"/>
      <c r="EDP10" s="573"/>
      <c r="EDQ10" s="573"/>
      <c r="EDR10" s="573"/>
      <c r="EDS10" s="573"/>
      <c r="EDT10" s="573"/>
      <c r="EDU10" s="573"/>
      <c r="EDV10" s="573"/>
      <c r="EDW10" s="573"/>
      <c r="EDX10" s="573"/>
      <c r="EDY10" s="573"/>
      <c r="EDZ10" s="573"/>
      <c r="EEA10" s="573"/>
      <c r="EEB10" s="573"/>
      <c r="EEC10" s="573"/>
      <c r="EED10" s="573"/>
      <c r="EEE10" s="573"/>
      <c r="EEF10" s="573"/>
      <c r="EEG10" s="573"/>
      <c r="EEH10" s="573"/>
      <c r="EEI10" s="573"/>
      <c r="EEJ10" s="573"/>
      <c r="EEK10" s="573"/>
      <c r="EEL10" s="573"/>
      <c r="EEM10" s="573"/>
      <c r="EEN10" s="573"/>
      <c r="EEO10" s="573"/>
      <c r="EEP10" s="573"/>
      <c r="EEQ10" s="573"/>
      <c r="EER10" s="573"/>
      <c r="EES10" s="573"/>
      <c r="EET10" s="573"/>
      <c r="EEU10" s="573"/>
      <c r="EEV10" s="573"/>
      <c r="EEW10" s="573"/>
      <c r="EEX10" s="573"/>
      <c r="EEY10" s="573"/>
      <c r="EEZ10" s="573"/>
      <c r="EFA10" s="573"/>
      <c r="EFB10" s="573"/>
      <c r="EFC10" s="573"/>
      <c r="EFD10" s="573"/>
      <c r="EFE10" s="573"/>
      <c r="EFF10" s="573"/>
      <c r="EFG10" s="573"/>
      <c r="EFH10" s="573"/>
      <c r="EFI10" s="573"/>
      <c r="EFJ10" s="573"/>
      <c r="EFK10" s="573"/>
      <c r="EFL10" s="573"/>
      <c r="EFM10" s="573"/>
      <c r="EFN10" s="573"/>
      <c r="EFO10" s="573"/>
      <c r="EFP10" s="573"/>
      <c r="EFQ10" s="573"/>
      <c r="EFR10" s="573"/>
      <c r="EFS10" s="573"/>
      <c r="EFT10" s="573"/>
      <c r="EFU10" s="573"/>
      <c r="EFV10" s="573"/>
      <c r="EFW10" s="573"/>
      <c r="EFX10" s="573"/>
      <c r="EFY10" s="573"/>
      <c r="EFZ10" s="573"/>
      <c r="EGA10" s="573"/>
      <c r="EGB10" s="573"/>
      <c r="EGC10" s="573"/>
      <c r="EGD10" s="573"/>
      <c r="EGE10" s="573"/>
      <c r="EGF10" s="573"/>
      <c r="EGG10" s="573"/>
      <c r="EGH10" s="573"/>
      <c r="EGI10" s="573"/>
      <c r="EGJ10" s="573"/>
      <c r="EGK10" s="573"/>
      <c r="EGL10" s="573"/>
      <c r="EGM10" s="573"/>
      <c r="EGN10" s="573"/>
      <c r="EGO10" s="573"/>
      <c r="EGP10" s="573"/>
      <c r="EGQ10" s="573"/>
      <c r="EGR10" s="573"/>
      <c r="EGS10" s="573"/>
      <c r="EGT10" s="573"/>
      <c r="EGU10" s="573"/>
      <c r="EGV10" s="573"/>
      <c r="EGW10" s="573"/>
      <c r="EGX10" s="573"/>
      <c r="EGY10" s="573"/>
      <c r="EGZ10" s="573"/>
      <c r="EHA10" s="573"/>
      <c r="EHB10" s="573"/>
      <c r="EHC10" s="573"/>
      <c r="EHD10" s="573"/>
      <c r="EHE10" s="573"/>
      <c r="EHF10" s="573"/>
      <c r="EHG10" s="573"/>
      <c r="EHH10" s="573"/>
      <c r="EHI10" s="573"/>
      <c r="EHJ10" s="573"/>
      <c r="EHK10" s="573"/>
      <c r="EHL10" s="573"/>
      <c r="EHM10" s="573"/>
      <c r="EHN10" s="573"/>
      <c r="EHO10" s="573"/>
      <c r="EHP10" s="573"/>
      <c r="EHQ10" s="573"/>
      <c r="EHR10" s="573"/>
      <c r="EHS10" s="573"/>
      <c r="EHT10" s="573"/>
      <c r="EHU10" s="573"/>
      <c r="EHV10" s="573"/>
      <c r="EHW10" s="573"/>
      <c r="EHX10" s="573"/>
      <c r="EHY10" s="573"/>
      <c r="EHZ10" s="573"/>
      <c r="EIA10" s="573"/>
      <c r="EIB10" s="573"/>
      <c r="EIC10" s="573"/>
      <c r="EID10" s="573"/>
      <c r="EIE10" s="573"/>
      <c r="EIF10" s="573"/>
      <c r="EIG10" s="573"/>
      <c r="EIH10" s="573"/>
      <c r="EII10" s="573"/>
      <c r="EIJ10" s="573"/>
      <c r="EIK10" s="573"/>
      <c r="EIL10" s="573"/>
      <c r="EIM10" s="573"/>
      <c r="EIN10" s="573"/>
      <c r="EIO10" s="573"/>
      <c r="EIP10" s="573"/>
      <c r="EIQ10" s="573"/>
      <c r="EIR10" s="573"/>
      <c r="EIS10" s="573"/>
      <c r="EIT10" s="573"/>
      <c r="EIU10" s="573"/>
      <c r="EIV10" s="573"/>
      <c r="EIW10" s="573"/>
      <c r="EIX10" s="573"/>
      <c r="EIY10" s="573"/>
      <c r="EIZ10" s="573"/>
      <c r="EJA10" s="573"/>
      <c r="EJB10" s="573"/>
      <c r="EJC10" s="573"/>
      <c r="EJD10" s="573"/>
      <c r="EJE10" s="573"/>
      <c r="EJF10" s="573"/>
      <c r="EJG10" s="573"/>
      <c r="EJH10" s="573"/>
      <c r="EJI10" s="573"/>
      <c r="EJJ10" s="573"/>
      <c r="EJK10" s="573"/>
      <c r="EJL10" s="573"/>
      <c r="EJM10" s="573"/>
      <c r="EJN10" s="573"/>
      <c r="EJO10" s="573"/>
      <c r="EJP10" s="573"/>
      <c r="EJQ10" s="573"/>
      <c r="EJR10" s="573"/>
      <c r="EJS10" s="573"/>
      <c r="EJT10" s="573"/>
      <c r="EJU10" s="573"/>
      <c r="EJV10" s="573"/>
      <c r="EJW10" s="573"/>
      <c r="EJX10" s="573"/>
      <c r="EJY10" s="573"/>
      <c r="EJZ10" s="573"/>
      <c r="EKA10" s="573"/>
      <c r="EKB10" s="573"/>
      <c r="EKC10" s="573"/>
      <c r="EKD10" s="573"/>
      <c r="EKE10" s="573"/>
      <c r="EKF10" s="573"/>
      <c r="EKG10" s="573"/>
      <c r="EKH10" s="573"/>
      <c r="EKI10" s="573"/>
      <c r="EKJ10" s="573"/>
      <c r="EKK10" s="573"/>
      <c r="EKL10" s="573"/>
      <c r="EKM10" s="573"/>
      <c r="EKN10" s="573"/>
      <c r="EKO10" s="573"/>
      <c r="EKP10" s="573"/>
      <c r="EKQ10" s="573"/>
      <c r="EKR10" s="573"/>
      <c r="EKS10" s="573"/>
      <c r="EKT10" s="573"/>
      <c r="EKU10" s="573"/>
      <c r="EKV10" s="573"/>
      <c r="EKW10" s="573"/>
      <c r="EKX10" s="573"/>
      <c r="EKY10" s="573"/>
      <c r="EKZ10" s="573"/>
      <c r="ELA10" s="573"/>
      <c r="ELB10" s="573"/>
      <c r="ELC10" s="573"/>
      <c r="ELD10" s="573"/>
      <c r="ELE10" s="573"/>
      <c r="ELF10" s="573"/>
      <c r="ELG10" s="573"/>
      <c r="ELH10" s="573"/>
      <c r="ELI10" s="573"/>
      <c r="ELJ10" s="573"/>
      <c r="ELK10" s="573"/>
      <c r="ELL10" s="573"/>
      <c r="ELM10" s="573"/>
      <c r="ELN10" s="573"/>
      <c r="ELO10" s="573"/>
      <c r="ELP10" s="573"/>
      <c r="ELQ10" s="573"/>
      <c r="ELR10" s="573"/>
      <c r="ELS10" s="573"/>
      <c r="ELT10" s="573"/>
      <c r="ELU10" s="573"/>
      <c r="ELV10" s="573"/>
      <c r="ELW10" s="573"/>
      <c r="ELX10" s="573"/>
      <c r="ELY10" s="573"/>
      <c r="ELZ10" s="573"/>
      <c r="EMA10" s="573"/>
      <c r="EMB10" s="573"/>
      <c r="EMC10" s="573"/>
      <c r="EMD10" s="573"/>
      <c r="EME10" s="573"/>
      <c r="EMF10" s="573"/>
      <c r="EMG10" s="573"/>
      <c r="EMH10" s="573"/>
      <c r="EMI10" s="573"/>
      <c r="EMJ10" s="573"/>
      <c r="EMK10" s="573"/>
      <c r="EML10" s="573"/>
      <c r="EMM10" s="573"/>
      <c r="EMN10" s="573"/>
      <c r="EMO10" s="573"/>
      <c r="EMP10" s="573"/>
      <c r="EMQ10" s="573"/>
      <c r="EMR10" s="573"/>
      <c r="EMS10" s="573"/>
      <c r="EMT10" s="573"/>
      <c r="EMU10" s="573"/>
      <c r="EMV10" s="573"/>
      <c r="EMW10" s="573"/>
      <c r="EMX10" s="573"/>
      <c r="EMY10" s="573"/>
      <c r="EMZ10" s="573"/>
      <c r="ENA10" s="573"/>
      <c r="ENB10" s="573"/>
      <c r="ENC10" s="573"/>
      <c r="END10" s="573"/>
      <c r="ENE10" s="573"/>
      <c r="ENF10" s="573"/>
      <c r="ENG10" s="573"/>
      <c r="ENH10" s="573"/>
      <c r="ENI10" s="573"/>
      <c r="ENJ10" s="573"/>
      <c r="ENK10" s="573"/>
      <c r="ENL10" s="573"/>
      <c r="ENM10" s="573"/>
      <c r="ENN10" s="573"/>
      <c r="ENO10" s="573"/>
      <c r="ENP10" s="573"/>
      <c r="ENQ10" s="573"/>
      <c r="ENR10" s="573"/>
      <c r="ENS10" s="573"/>
      <c r="ENT10" s="573"/>
      <c r="ENU10" s="573"/>
      <c r="ENV10" s="573"/>
      <c r="ENW10" s="573"/>
      <c r="ENX10" s="573"/>
      <c r="ENY10" s="573"/>
      <c r="ENZ10" s="573"/>
      <c r="EOA10" s="573"/>
      <c r="EOB10" s="573"/>
      <c r="EOC10" s="573"/>
      <c r="EOD10" s="573"/>
      <c r="EOE10" s="573"/>
      <c r="EOF10" s="573"/>
      <c r="EOG10" s="573"/>
      <c r="EOH10" s="573"/>
      <c r="EOI10" s="573"/>
      <c r="EOJ10" s="573"/>
      <c r="EOK10" s="573"/>
      <c r="EOL10" s="573"/>
      <c r="EOM10" s="573"/>
      <c r="EON10" s="573"/>
      <c r="EOO10" s="573"/>
      <c r="EOP10" s="573"/>
      <c r="EOQ10" s="573"/>
      <c r="EOR10" s="573"/>
      <c r="EOS10" s="573"/>
      <c r="EOT10" s="573"/>
      <c r="EOU10" s="573"/>
      <c r="EOV10" s="573"/>
      <c r="EOW10" s="573"/>
      <c r="EOX10" s="573"/>
      <c r="EOY10" s="573"/>
      <c r="EOZ10" s="573"/>
      <c r="EPA10" s="573"/>
      <c r="EPB10" s="573"/>
      <c r="EPC10" s="573"/>
      <c r="EPD10" s="573"/>
      <c r="EPE10" s="573"/>
      <c r="EPF10" s="573"/>
      <c r="EPG10" s="573"/>
      <c r="EPH10" s="573"/>
      <c r="EPI10" s="573"/>
      <c r="EPJ10" s="573"/>
      <c r="EPK10" s="573"/>
      <c r="EPL10" s="573"/>
      <c r="EPM10" s="573"/>
      <c r="EPN10" s="573"/>
      <c r="EPO10" s="573"/>
      <c r="EPP10" s="573"/>
      <c r="EPQ10" s="573"/>
      <c r="EPR10" s="573"/>
      <c r="EPS10" s="573"/>
      <c r="EPT10" s="573"/>
      <c r="EPU10" s="573"/>
      <c r="EPV10" s="573"/>
      <c r="EPW10" s="573"/>
      <c r="EPX10" s="573"/>
      <c r="EPY10" s="573"/>
      <c r="EPZ10" s="573"/>
      <c r="EQA10" s="573"/>
      <c r="EQB10" s="573"/>
      <c r="EQC10" s="573"/>
      <c r="EQD10" s="573"/>
      <c r="EQE10" s="573"/>
      <c r="EQF10" s="573"/>
      <c r="EQG10" s="573"/>
      <c r="EQH10" s="573"/>
      <c r="EQI10" s="573"/>
      <c r="EQJ10" s="573"/>
      <c r="EQK10" s="573"/>
      <c r="EQL10" s="573"/>
      <c r="EQM10" s="573"/>
      <c r="EQN10" s="573"/>
      <c r="EQO10" s="573"/>
      <c r="EQP10" s="573"/>
      <c r="EQQ10" s="573"/>
      <c r="EQR10" s="573"/>
      <c r="EQS10" s="573"/>
      <c r="EQT10" s="573"/>
      <c r="EQU10" s="573"/>
      <c r="EQV10" s="573"/>
      <c r="EQW10" s="573"/>
      <c r="EQX10" s="573"/>
      <c r="EQY10" s="573"/>
      <c r="EQZ10" s="573"/>
      <c r="ERA10" s="573"/>
      <c r="ERB10" s="573"/>
      <c r="ERC10" s="573"/>
      <c r="ERD10" s="573"/>
      <c r="ERE10" s="573"/>
      <c r="ERF10" s="573"/>
      <c r="ERG10" s="573"/>
      <c r="ERH10" s="573"/>
      <c r="ERI10" s="573"/>
      <c r="ERJ10" s="573"/>
      <c r="ERK10" s="573"/>
      <c r="ERL10" s="573"/>
      <c r="ERM10" s="573"/>
      <c r="ERN10" s="573"/>
      <c r="ERO10" s="573"/>
      <c r="ERP10" s="573"/>
      <c r="ERQ10" s="573"/>
      <c r="ERR10" s="573"/>
      <c r="ERS10" s="573"/>
      <c r="ERT10" s="573"/>
      <c r="ERU10" s="573"/>
      <c r="ERV10" s="573"/>
      <c r="ERW10" s="573"/>
      <c r="ERX10" s="573"/>
      <c r="ERY10" s="573"/>
      <c r="ERZ10" s="573"/>
      <c r="ESA10" s="573"/>
      <c r="ESB10" s="573"/>
      <c r="ESC10" s="573"/>
      <c r="ESD10" s="573"/>
      <c r="ESE10" s="573"/>
      <c r="ESF10" s="573"/>
      <c r="ESG10" s="573"/>
      <c r="ESH10" s="573"/>
      <c r="ESI10" s="573"/>
      <c r="ESJ10" s="573"/>
      <c r="ESK10" s="573"/>
      <c r="ESL10" s="573"/>
      <c r="ESM10" s="573"/>
      <c r="ESN10" s="573"/>
      <c r="ESO10" s="573"/>
      <c r="ESP10" s="573"/>
      <c r="ESQ10" s="573"/>
      <c r="ESR10" s="573"/>
      <c r="ESS10" s="573"/>
      <c r="EST10" s="573"/>
      <c r="ESU10" s="573"/>
      <c r="ESV10" s="573"/>
      <c r="ESW10" s="573"/>
      <c r="ESX10" s="573"/>
      <c r="ESY10" s="573"/>
      <c r="ESZ10" s="573"/>
      <c r="ETA10" s="573"/>
      <c r="ETB10" s="573"/>
      <c r="ETC10" s="573"/>
      <c r="ETD10" s="573"/>
      <c r="ETE10" s="573"/>
      <c r="ETF10" s="573"/>
      <c r="ETG10" s="573"/>
      <c r="ETH10" s="573"/>
      <c r="ETI10" s="573"/>
      <c r="ETJ10" s="573"/>
      <c r="ETK10" s="573"/>
      <c r="ETL10" s="573"/>
      <c r="ETM10" s="573"/>
      <c r="ETN10" s="573"/>
      <c r="ETO10" s="573"/>
      <c r="ETP10" s="573"/>
      <c r="ETQ10" s="573"/>
      <c r="ETR10" s="573"/>
      <c r="ETS10" s="573"/>
      <c r="ETT10" s="573"/>
      <c r="ETU10" s="573"/>
      <c r="ETV10" s="573"/>
      <c r="ETW10" s="573"/>
      <c r="ETX10" s="573"/>
      <c r="ETY10" s="573"/>
      <c r="ETZ10" s="573"/>
      <c r="EUA10" s="573"/>
      <c r="EUB10" s="573"/>
      <c r="EUC10" s="573"/>
      <c r="EUD10" s="573"/>
      <c r="EUE10" s="573"/>
      <c r="EUF10" s="573"/>
      <c r="EUG10" s="573"/>
      <c r="EUH10" s="573"/>
      <c r="EUI10" s="573"/>
      <c r="EUJ10" s="573"/>
      <c r="EUK10" s="573"/>
      <c r="EUL10" s="573"/>
      <c r="EUM10" s="573"/>
      <c r="EUN10" s="573"/>
      <c r="EUO10" s="573"/>
      <c r="EUP10" s="573"/>
      <c r="EUQ10" s="573"/>
      <c r="EUR10" s="573"/>
      <c r="EUS10" s="573"/>
      <c r="EUT10" s="573"/>
      <c r="EUU10" s="573"/>
      <c r="EUV10" s="573"/>
      <c r="EUW10" s="573"/>
      <c r="EUX10" s="573"/>
      <c r="EUY10" s="573"/>
      <c r="EUZ10" s="573"/>
      <c r="EVA10" s="573"/>
      <c r="EVB10" s="573"/>
      <c r="EVC10" s="573"/>
      <c r="EVD10" s="573"/>
      <c r="EVE10" s="573"/>
      <c r="EVF10" s="573"/>
      <c r="EVG10" s="573"/>
      <c r="EVH10" s="573"/>
      <c r="EVI10" s="573"/>
      <c r="EVJ10" s="573"/>
      <c r="EVK10" s="573"/>
      <c r="EVL10" s="573"/>
      <c r="EVM10" s="573"/>
      <c r="EVN10" s="573"/>
      <c r="EVO10" s="573"/>
      <c r="EVP10" s="573"/>
      <c r="EVQ10" s="573"/>
      <c r="EVR10" s="573"/>
      <c r="EVS10" s="573"/>
      <c r="EVT10" s="573"/>
      <c r="EVU10" s="573"/>
      <c r="EVV10" s="573"/>
      <c r="EVW10" s="573"/>
      <c r="EVX10" s="573"/>
      <c r="EVY10" s="573"/>
      <c r="EVZ10" s="573"/>
      <c r="EWA10" s="573"/>
      <c r="EWB10" s="573"/>
      <c r="EWC10" s="573"/>
      <c r="EWD10" s="573"/>
      <c r="EWE10" s="573"/>
      <c r="EWF10" s="573"/>
      <c r="EWG10" s="573"/>
      <c r="EWH10" s="573"/>
      <c r="EWI10" s="573"/>
      <c r="EWJ10" s="573"/>
      <c r="EWK10" s="573"/>
      <c r="EWL10" s="573"/>
      <c r="EWM10" s="573"/>
      <c r="EWN10" s="573"/>
      <c r="EWO10" s="573"/>
      <c r="EWP10" s="573"/>
      <c r="EWQ10" s="573"/>
      <c r="EWR10" s="573"/>
      <c r="EWS10" s="573"/>
      <c r="EWT10" s="573"/>
      <c r="EWU10" s="573"/>
      <c r="EWV10" s="573"/>
      <c r="EWW10" s="573"/>
      <c r="EWX10" s="573"/>
      <c r="EWY10" s="573"/>
      <c r="EWZ10" s="573"/>
      <c r="EXA10" s="573"/>
      <c r="EXB10" s="573"/>
      <c r="EXC10" s="573"/>
      <c r="EXD10" s="573"/>
      <c r="EXE10" s="573"/>
      <c r="EXF10" s="573"/>
      <c r="EXG10" s="573"/>
      <c r="EXH10" s="573"/>
      <c r="EXI10" s="573"/>
      <c r="EXJ10" s="573"/>
      <c r="EXK10" s="573"/>
      <c r="EXL10" s="573"/>
      <c r="EXM10" s="573"/>
      <c r="EXN10" s="573"/>
      <c r="EXO10" s="573"/>
      <c r="EXP10" s="573"/>
      <c r="EXQ10" s="573"/>
      <c r="EXR10" s="573"/>
      <c r="EXS10" s="573"/>
      <c r="EXT10" s="573"/>
      <c r="EXU10" s="573"/>
      <c r="EXV10" s="573"/>
      <c r="EXW10" s="573"/>
      <c r="EXX10" s="573"/>
      <c r="EXY10" s="573"/>
      <c r="EXZ10" s="573"/>
      <c r="EYA10" s="573"/>
      <c r="EYB10" s="573"/>
      <c r="EYC10" s="573"/>
      <c r="EYD10" s="573"/>
      <c r="EYE10" s="573"/>
      <c r="EYF10" s="573"/>
      <c r="EYG10" s="573"/>
      <c r="EYH10" s="573"/>
      <c r="EYI10" s="573"/>
      <c r="EYJ10" s="573"/>
      <c r="EYK10" s="573"/>
      <c r="EYL10" s="573"/>
      <c r="EYM10" s="573"/>
      <c r="EYN10" s="573"/>
      <c r="EYO10" s="573"/>
      <c r="EYP10" s="573"/>
      <c r="EYQ10" s="573"/>
      <c r="EYR10" s="573"/>
      <c r="EYS10" s="573"/>
      <c r="EYT10" s="573"/>
      <c r="EYU10" s="573"/>
      <c r="EYV10" s="573"/>
      <c r="EYW10" s="573"/>
      <c r="EYX10" s="573"/>
      <c r="EYY10" s="573"/>
      <c r="EYZ10" s="573"/>
      <c r="EZA10" s="573"/>
      <c r="EZB10" s="573"/>
      <c r="EZC10" s="573"/>
      <c r="EZD10" s="573"/>
      <c r="EZE10" s="573"/>
      <c r="EZF10" s="573"/>
      <c r="EZG10" s="573"/>
      <c r="EZH10" s="573"/>
      <c r="EZI10" s="573"/>
      <c r="EZJ10" s="573"/>
      <c r="EZK10" s="573"/>
      <c r="EZL10" s="573"/>
      <c r="EZM10" s="573"/>
      <c r="EZN10" s="573"/>
      <c r="EZO10" s="573"/>
      <c r="EZP10" s="573"/>
      <c r="EZQ10" s="573"/>
      <c r="EZR10" s="573"/>
      <c r="EZS10" s="573"/>
      <c r="EZT10" s="573"/>
      <c r="EZU10" s="573"/>
      <c r="EZV10" s="573"/>
      <c r="EZW10" s="573"/>
      <c r="EZX10" s="573"/>
      <c r="EZY10" s="573"/>
      <c r="EZZ10" s="573"/>
      <c r="FAA10" s="573"/>
      <c r="FAB10" s="573"/>
      <c r="FAC10" s="573"/>
      <c r="FAD10" s="573"/>
      <c r="FAE10" s="573"/>
      <c r="FAF10" s="573"/>
      <c r="FAG10" s="573"/>
      <c r="FAH10" s="573"/>
      <c r="FAI10" s="573"/>
      <c r="FAJ10" s="573"/>
      <c r="FAK10" s="573"/>
      <c r="FAL10" s="573"/>
      <c r="FAM10" s="573"/>
      <c r="FAN10" s="573"/>
      <c r="FAO10" s="573"/>
      <c r="FAP10" s="573"/>
      <c r="FAQ10" s="573"/>
      <c r="FAR10" s="573"/>
      <c r="FAS10" s="573"/>
      <c r="FAT10" s="573"/>
      <c r="FAU10" s="573"/>
      <c r="FAV10" s="573"/>
      <c r="FAW10" s="573"/>
      <c r="FAX10" s="573"/>
      <c r="FAY10" s="573"/>
      <c r="FAZ10" s="573"/>
      <c r="FBA10" s="573"/>
      <c r="FBB10" s="573"/>
      <c r="FBC10" s="573"/>
      <c r="FBD10" s="573"/>
      <c r="FBE10" s="573"/>
      <c r="FBF10" s="573"/>
      <c r="FBG10" s="573"/>
      <c r="FBH10" s="573"/>
      <c r="FBI10" s="573"/>
      <c r="FBJ10" s="573"/>
      <c r="FBK10" s="573"/>
      <c r="FBL10" s="573"/>
      <c r="FBM10" s="573"/>
      <c r="FBN10" s="573"/>
      <c r="FBO10" s="573"/>
      <c r="FBP10" s="573"/>
      <c r="FBQ10" s="573"/>
      <c r="FBR10" s="573"/>
      <c r="FBS10" s="573"/>
      <c r="FBT10" s="573"/>
      <c r="FBU10" s="573"/>
      <c r="FBV10" s="573"/>
      <c r="FBW10" s="573"/>
      <c r="FBX10" s="573"/>
      <c r="FBY10" s="573"/>
      <c r="FBZ10" s="573"/>
      <c r="FCA10" s="573"/>
      <c r="FCB10" s="573"/>
      <c r="FCC10" s="573"/>
      <c r="FCD10" s="573"/>
      <c r="FCE10" s="573"/>
      <c r="FCF10" s="573"/>
      <c r="FCG10" s="573"/>
      <c r="FCH10" s="573"/>
      <c r="FCI10" s="573"/>
      <c r="FCJ10" s="573"/>
      <c r="FCK10" s="573"/>
      <c r="FCL10" s="573"/>
      <c r="FCM10" s="573"/>
      <c r="FCN10" s="573"/>
      <c r="FCO10" s="573"/>
      <c r="FCP10" s="573"/>
      <c r="FCQ10" s="573"/>
      <c r="FCR10" s="573"/>
      <c r="FCS10" s="573"/>
      <c r="FCT10" s="573"/>
      <c r="FCU10" s="573"/>
      <c r="FCV10" s="573"/>
      <c r="FCW10" s="573"/>
      <c r="FCX10" s="573"/>
      <c r="FCY10" s="573"/>
      <c r="FCZ10" s="573"/>
      <c r="FDA10" s="573"/>
      <c r="FDB10" s="573"/>
      <c r="FDC10" s="573"/>
      <c r="FDD10" s="573"/>
      <c r="FDE10" s="573"/>
      <c r="FDF10" s="573"/>
      <c r="FDG10" s="573"/>
      <c r="FDH10" s="573"/>
      <c r="FDI10" s="573"/>
      <c r="FDJ10" s="573"/>
      <c r="FDK10" s="573"/>
      <c r="FDL10" s="573"/>
      <c r="FDM10" s="573"/>
      <c r="FDN10" s="573"/>
      <c r="FDO10" s="573"/>
      <c r="FDP10" s="573"/>
      <c r="FDQ10" s="573"/>
      <c r="FDR10" s="573"/>
      <c r="FDS10" s="573"/>
      <c r="FDT10" s="573"/>
      <c r="FDU10" s="573"/>
      <c r="FDV10" s="573"/>
      <c r="FDW10" s="573"/>
      <c r="FDX10" s="573"/>
      <c r="FDY10" s="573"/>
      <c r="FDZ10" s="573"/>
      <c r="FEA10" s="573"/>
      <c r="FEB10" s="573"/>
      <c r="FEC10" s="573"/>
      <c r="FED10" s="573"/>
      <c r="FEE10" s="573"/>
      <c r="FEF10" s="573"/>
      <c r="FEG10" s="573"/>
      <c r="FEH10" s="573"/>
      <c r="FEI10" s="573"/>
      <c r="FEJ10" s="573"/>
      <c r="FEK10" s="573"/>
      <c r="FEL10" s="573"/>
      <c r="FEM10" s="573"/>
      <c r="FEN10" s="573"/>
      <c r="FEO10" s="573"/>
      <c r="FEP10" s="573"/>
      <c r="FEQ10" s="573"/>
      <c r="FER10" s="573"/>
      <c r="FES10" s="573"/>
      <c r="FET10" s="573"/>
      <c r="FEU10" s="573"/>
      <c r="FEV10" s="573"/>
      <c r="FEW10" s="573"/>
      <c r="FEX10" s="573"/>
      <c r="FEY10" s="573"/>
      <c r="FEZ10" s="573"/>
      <c r="FFA10" s="573"/>
      <c r="FFB10" s="573"/>
      <c r="FFC10" s="573"/>
      <c r="FFD10" s="573"/>
      <c r="FFE10" s="573"/>
      <c r="FFF10" s="573"/>
      <c r="FFG10" s="573"/>
      <c r="FFH10" s="573"/>
      <c r="FFI10" s="573"/>
      <c r="FFJ10" s="573"/>
      <c r="FFK10" s="573"/>
      <c r="FFL10" s="573"/>
      <c r="FFM10" s="573"/>
      <c r="FFN10" s="573"/>
      <c r="FFO10" s="573"/>
      <c r="FFP10" s="573"/>
      <c r="FFQ10" s="573"/>
      <c r="FFR10" s="573"/>
      <c r="FFS10" s="573"/>
      <c r="FFT10" s="573"/>
      <c r="FFU10" s="573"/>
      <c r="FFV10" s="573"/>
      <c r="FFW10" s="573"/>
      <c r="FFX10" s="573"/>
      <c r="FFY10" s="573"/>
      <c r="FFZ10" s="573"/>
      <c r="FGA10" s="573"/>
      <c r="FGB10" s="573"/>
      <c r="FGC10" s="573"/>
      <c r="FGD10" s="573"/>
      <c r="FGE10" s="573"/>
      <c r="FGF10" s="573"/>
      <c r="FGG10" s="573"/>
      <c r="FGH10" s="573"/>
      <c r="FGI10" s="573"/>
      <c r="FGJ10" s="573"/>
      <c r="FGK10" s="573"/>
      <c r="FGL10" s="573"/>
      <c r="FGM10" s="573"/>
      <c r="FGN10" s="573"/>
      <c r="FGO10" s="573"/>
      <c r="FGP10" s="573"/>
      <c r="FGQ10" s="573"/>
      <c r="FGR10" s="573"/>
      <c r="FGS10" s="573"/>
      <c r="FGT10" s="573"/>
      <c r="FGU10" s="573"/>
      <c r="FGV10" s="573"/>
      <c r="FGW10" s="573"/>
      <c r="FGX10" s="573"/>
      <c r="FGY10" s="573"/>
      <c r="FGZ10" s="573"/>
      <c r="FHA10" s="573"/>
      <c r="FHB10" s="573"/>
      <c r="FHC10" s="573"/>
      <c r="FHD10" s="573"/>
      <c r="FHE10" s="573"/>
      <c r="FHF10" s="573"/>
      <c r="FHG10" s="573"/>
      <c r="FHH10" s="573"/>
      <c r="FHI10" s="573"/>
      <c r="FHJ10" s="573"/>
      <c r="FHK10" s="573"/>
      <c r="FHL10" s="573"/>
      <c r="FHM10" s="573"/>
      <c r="FHN10" s="573"/>
      <c r="FHO10" s="573"/>
      <c r="FHP10" s="573"/>
      <c r="FHQ10" s="573"/>
      <c r="FHR10" s="573"/>
      <c r="FHS10" s="573"/>
      <c r="FHT10" s="573"/>
      <c r="FHU10" s="573"/>
      <c r="FHV10" s="573"/>
      <c r="FHW10" s="573"/>
      <c r="FHX10" s="573"/>
      <c r="FHY10" s="573"/>
      <c r="FHZ10" s="573"/>
      <c r="FIA10" s="573"/>
      <c r="FIB10" s="573"/>
      <c r="FIC10" s="573"/>
      <c r="FID10" s="573"/>
      <c r="FIE10" s="573"/>
      <c r="FIF10" s="573"/>
      <c r="FIG10" s="573"/>
      <c r="FIH10" s="573"/>
      <c r="FII10" s="573"/>
      <c r="FIJ10" s="573"/>
      <c r="FIK10" s="573"/>
      <c r="FIL10" s="573"/>
      <c r="FIM10" s="573"/>
      <c r="FIN10" s="573"/>
      <c r="FIO10" s="573"/>
      <c r="FIP10" s="573"/>
      <c r="FIQ10" s="573"/>
      <c r="FIR10" s="573"/>
      <c r="FIS10" s="573"/>
      <c r="FIT10" s="573"/>
      <c r="FIU10" s="573"/>
      <c r="FIV10" s="573"/>
      <c r="FIW10" s="573"/>
      <c r="FIX10" s="573"/>
      <c r="FIY10" s="573"/>
      <c r="FIZ10" s="573"/>
      <c r="FJA10" s="573"/>
      <c r="FJB10" s="573"/>
      <c r="FJC10" s="573"/>
      <c r="FJD10" s="573"/>
      <c r="FJE10" s="573"/>
      <c r="FJF10" s="573"/>
      <c r="FJG10" s="573"/>
      <c r="FJH10" s="573"/>
      <c r="FJI10" s="573"/>
      <c r="FJJ10" s="573"/>
      <c r="FJK10" s="573"/>
      <c r="FJL10" s="573"/>
      <c r="FJM10" s="573"/>
      <c r="FJN10" s="573"/>
      <c r="FJO10" s="573"/>
      <c r="FJP10" s="573"/>
      <c r="FJQ10" s="573"/>
      <c r="FJR10" s="573"/>
      <c r="FJS10" s="573"/>
      <c r="FJT10" s="573"/>
      <c r="FJU10" s="573"/>
      <c r="FJV10" s="573"/>
      <c r="FJW10" s="573"/>
      <c r="FJX10" s="573"/>
      <c r="FJY10" s="573"/>
      <c r="FJZ10" s="573"/>
      <c r="FKA10" s="573"/>
      <c r="FKB10" s="573"/>
      <c r="FKC10" s="573"/>
      <c r="FKD10" s="573"/>
      <c r="FKE10" s="573"/>
      <c r="FKF10" s="573"/>
      <c r="FKG10" s="573"/>
      <c r="FKH10" s="573"/>
      <c r="FKI10" s="573"/>
      <c r="FKJ10" s="573"/>
      <c r="FKK10" s="573"/>
      <c r="FKL10" s="573"/>
      <c r="FKM10" s="573"/>
      <c r="FKN10" s="573"/>
      <c r="FKO10" s="573"/>
      <c r="FKP10" s="573"/>
      <c r="FKQ10" s="573"/>
      <c r="FKR10" s="573"/>
      <c r="FKS10" s="573"/>
      <c r="FKT10" s="573"/>
      <c r="FKU10" s="573"/>
      <c r="FKV10" s="573"/>
      <c r="FKW10" s="573"/>
      <c r="FKX10" s="573"/>
      <c r="FKY10" s="573"/>
      <c r="FKZ10" s="573"/>
      <c r="FLA10" s="573"/>
      <c r="FLB10" s="573"/>
      <c r="FLC10" s="573"/>
      <c r="FLD10" s="573"/>
      <c r="FLE10" s="573"/>
      <c r="FLF10" s="573"/>
      <c r="FLG10" s="573"/>
      <c r="FLH10" s="573"/>
      <c r="FLI10" s="573"/>
      <c r="FLJ10" s="573"/>
      <c r="FLK10" s="573"/>
      <c r="FLL10" s="573"/>
      <c r="FLM10" s="573"/>
      <c r="FLN10" s="573"/>
      <c r="FLO10" s="573"/>
      <c r="FLP10" s="573"/>
      <c r="FLQ10" s="573"/>
      <c r="FLR10" s="573"/>
      <c r="FLS10" s="573"/>
      <c r="FLT10" s="573"/>
      <c r="FLU10" s="573"/>
      <c r="FLV10" s="573"/>
      <c r="FLW10" s="573"/>
      <c r="FLX10" s="573"/>
      <c r="FLY10" s="573"/>
      <c r="FLZ10" s="573"/>
      <c r="FMA10" s="573"/>
      <c r="FMB10" s="573"/>
      <c r="FMC10" s="573"/>
      <c r="FMD10" s="573"/>
      <c r="FME10" s="573"/>
      <c r="FMF10" s="573"/>
      <c r="FMG10" s="573"/>
      <c r="FMH10" s="573"/>
      <c r="FMI10" s="573"/>
      <c r="FMJ10" s="573"/>
      <c r="FMK10" s="573"/>
      <c r="FML10" s="573"/>
      <c r="FMM10" s="573"/>
      <c r="FMN10" s="573"/>
      <c r="FMO10" s="573"/>
      <c r="FMP10" s="573"/>
      <c r="FMQ10" s="573"/>
      <c r="FMR10" s="573"/>
      <c r="FMS10" s="573"/>
      <c r="FMT10" s="573"/>
      <c r="FMU10" s="573"/>
      <c r="FMV10" s="573"/>
      <c r="FMW10" s="573"/>
      <c r="FMX10" s="573"/>
      <c r="FMY10" s="573"/>
      <c r="FMZ10" s="573"/>
      <c r="FNA10" s="573"/>
      <c r="FNB10" s="573"/>
      <c r="FNC10" s="573"/>
      <c r="FND10" s="573"/>
      <c r="FNE10" s="573"/>
      <c r="FNF10" s="573"/>
      <c r="FNG10" s="573"/>
      <c r="FNH10" s="573"/>
      <c r="FNI10" s="573"/>
      <c r="FNJ10" s="573"/>
      <c r="FNK10" s="573"/>
      <c r="FNL10" s="573"/>
      <c r="FNM10" s="573"/>
      <c r="FNN10" s="573"/>
      <c r="FNO10" s="573"/>
      <c r="FNP10" s="573"/>
      <c r="FNQ10" s="573"/>
      <c r="FNR10" s="573"/>
      <c r="FNS10" s="573"/>
      <c r="FNT10" s="573"/>
      <c r="FNU10" s="573"/>
      <c r="FNV10" s="573"/>
      <c r="FNW10" s="573"/>
      <c r="FNX10" s="573"/>
      <c r="FNY10" s="573"/>
      <c r="FNZ10" s="573"/>
      <c r="FOA10" s="573"/>
      <c r="FOB10" s="573"/>
      <c r="FOC10" s="573"/>
      <c r="FOD10" s="573"/>
      <c r="FOE10" s="573"/>
      <c r="FOF10" s="573"/>
      <c r="FOG10" s="573"/>
      <c r="FOH10" s="573"/>
      <c r="FOI10" s="573"/>
      <c r="FOJ10" s="573"/>
      <c r="FOK10" s="573"/>
      <c r="FOL10" s="573"/>
      <c r="FOM10" s="573"/>
      <c r="FON10" s="573"/>
      <c r="FOO10" s="573"/>
      <c r="FOP10" s="573"/>
      <c r="FOQ10" s="573"/>
      <c r="FOR10" s="573"/>
      <c r="FOS10" s="573"/>
      <c r="FOT10" s="573"/>
      <c r="FOU10" s="573"/>
      <c r="FOV10" s="573"/>
      <c r="FOW10" s="573"/>
      <c r="FOX10" s="573"/>
      <c r="FOY10" s="573"/>
      <c r="FOZ10" s="573"/>
      <c r="FPA10" s="573"/>
      <c r="FPB10" s="573"/>
      <c r="FPC10" s="573"/>
      <c r="FPD10" s="573"/>
      <c r="FPE10" s="573"/>
      <c r="FPF10" s="573"/>
      <c r="FPG10" s="573"/>
      <c r="FPH10" s="573"/>
      <c r="FPI10" s="573"/>
      <c r="FPJ10" s="573"/>
      <c r="FPK10" s="573"/>
      <c r="FPL10" s="573"/>
      <c r="FPM10" s="573"/>
      <c r="FPN10" s="573"/>
      <c r="FPO10" s="573"/>
      <c r="FPP10" s="573"/>
      <c r="FPQ10" s="573"/>
      <c r="FPR10" s="573"/>
      <c r="FPS10" s="573"/>
      <c r="FPT10" s="573"/>
      <c r="FPU10" s="573"/>
      <c r="FPV10" s="573"/>
      <c r="FPW10" s="573"/>
      <c r="FPX10" s="573"/>
      <c r="FPY10" s="573"/>
      <c r="FPZ10" s="573"/>
      <c r="FQA10" s="573"/>
      <c r="FQB10" s="573"/>
      <c r="FQC10" s="573"/>
      <c r="FQD10" s="573"/>
      <c r="FQE10" s="573"/>
      <c r="FQF10" s="573"/>
      <c r="FQG10" s="573"/>
      <c r="FQH10" s="573"/>
      <c r="FQI10" s="573"/>
      <c r="FQJ10" s="573"/>
      <c r="FQK10" s="573"/>
      <c r="FQL10" s="573"/>
      <c r="FQM10" s="573"/>
      <c r="FQN10" s="573"/>
      <c r="FQO10" s="573"/>
      <c r="FQP10" s="573"/>
      <c r="FQQ10" s="573"/>
      <c r="FQR10" s="573"/>
      <c r="FQS10" s="573"/>
      <c r="FQT10" s="573"/>
      <c r="FQU10" s="573"/>
      <c r="FQV10" s="573"/>
      <c r="FQW10" s="573"/>
      <c r="FQX10" s="573"/>
      <c r="FQY10" s="573"/>
      <c r="FQZ10" s="573"/>
      <c r="FRA10" s="573"/>
      <c r="FRB10" s="573"/>
      <c r="FRC10" s="573"/>
      <c r="FRD10" s="573"/>
      <c r="FRE10" s="573"/>
      <c r="FRF10" s="573"/>
      <c r="FRG10" s="573"/>
      <c r="FRH10" s="573"/>
      <c r="FRI10" s="573"/>
      <c r="FRJ10" s="573"/>
      <c r="FRK10" s="573"/>
      <c r="FRL10" s="573"/>
      <c r="FRM10" s="573"/>
      <c r="FRN10" s="573"/>
      <c r="FRO10" s="573"/>
      <c r="FRP10" s="573"/>
      <c r="FRQ10" s="573"/>
      <c r="FRR10" s="573"/>
      <c r="FRS10" s="573"/>
      <c r="FRT10" s="573"/>
      <c r="FRU10" s="573"/>
      <c r="FRV10" s="573"/>
      <c r="FRW10" s="573"/>
      <c r="FRX10" s="573"/>
      <c r="FRY10" s="573"/>
      <c r="FRZ10" s="573"/>
      <c r="FSA10" s="573"/>
      <c r="FSB10" s="573"/>
      <c r="FSC10" s="573"/>
      <c r="FSD10" s="573"/>
      <c r="FSE10" s="573"/>
      <c r="FSF10" s="573"/>
      <c r="FSG10" s="573"/>
      <c r="FSH10" s="573"/>
      <c r="FSI10" s="573"/>
      <c r="FSJ10" s="573"/>
      <c r="FSK10" s="573"/>
      <c r="FSL10" s="573"/>
      <c r="FSM10" s="573"/>
      <c r="FSN10" s="573"/>
      <c r="FSO10" s="573"/>
      <c r="FSP10" s="573"/>
      <c r="FSQ10" s="573"/>
      <c r="FSR10" s="573"/>
      <c r="FSS10" s="573"/>
      <c r="FST10" s="573"/>
      <c r="FSU10" s="573"/>
      <c r="FSV10" s="573"/>
      <c r="FSW10" s="573"/>
      <c r="FSX10" s="573"/>
      <c r="FSY10" s="573"/>
      <c r="FSZ10" s="573"/>
      <c r="FTA10" s="573"/>
      <c r="FTB10" s="573"/>
      <c r="FTC10" s="573"/>
      <c r="FTD10" s="573"/>
      <c r="FTE10" s="573"/>
      <c r="FTF10" s="573"/>
      <c r="FTG10" s="573"/>
      <c r="FTH10" s="573"/>
      <c r="FTI10" s="573"/>
      <c r="FTJ10" s="573"/>
      <c r="FTK10" s="573"/>
      <c r="FTL10" s="573"/>
      <c r="FTM10" s="573"/>
      <c r="FTN10" s="573"/>
      <c r="FTO10" s="573"/>
      <c r="FTP10" s="573"/>
      <c r="FTQ10" s="573"/>
      <c r="FTR10" s="573"/>
      <c r="FTS10" s="573"/>
      <c r="FTT10" s="573"/>
      <c r="FTU10" s="573"/>
      <c r="FTV10" s="573"/>
      <c r="FTW10" s="573"/>
      <c r="FTX10" s="573"/>
      <c r="FTY10" s="573"/>
      <c r="FTZ10" s="573"/>
      <c r="FUA10" s="573"/>
      <c r="FUB10" s="573"/>
      <c r="FUC10" s="573"/>
      <c r="FUD10" s="573"/>
      <c r="FUE10" s="573"/>
      <c r="FUF10" s="573"/>
      <c r="FUG10" s="573"/>
      <c r="FUH10" s="573"/>
      <c r="FUI10" s="573"/>
      <c r="FUJ10" s="573"/>
      <c r="FUK10" s="573"/>
      <c r="FUL10" s="573"/>
      <c r="FUM10" s="573"/>
      <c r="FUN10" s="573"/>
      <c r="FUO10" s="573"/>
      <c r="FUP10" s="573"/>
      <c r="FUQ10" s="573"/>
      <c r="FUR10" s="573"/>
      <c r="FUS10" s="573"/>
      <c r="FUT10" s="573"/>
      <c r="FUU10" s="573"/>
      <c r="FUV10" s="573"/>
      <c r="FUW10" s="573"/>
      <c r="FUX10" s="573"/>
      <c r="FUY10" s="573"/>
      <c r="FUZ10" s="573"/>
      <c r="FVA10" s="573"/>
      <c r="FVB10" s="573"/>
      <c r="FVC10" s="573"/>
      <c r="FVD10" s="573"/>
      <c r="FVE10" s="573"/>
      <c r="FVF10" s="573"/>
      <c r="FVG10" s="573"/>
      <c r="FVH10" s="573"/>
      <c r="FVI10" s="573"/>
      <c r="FVJ10" s="573"/>
      <c r="FVK10" s="573"/>
      <c r="FVL10" s="573"/>
      <c r="FVM10" s="573"/>
      <c r="FVN10" s="573"/>
      <c r="FVO10" s="573"/>
      <c r="FVP10" s="573"/>
      <c r="FVQ10" s="573"/>
      <c r="FVR10" s="573"/>
      <c r="FVS10" s="573"/>
      <c r="FVT10" s="573"/>
      <c r="FVU10" s="573"/>
      <c r="FVV10" s="573"/>
      <c r="FVW10" s="573"/>
      <c r="FVX10" s="573"/>
      <c r="FVY10" s="573"/>
      <c r="FVZ10" s="573"/>
      <c r="FWA10" s="573"/>
      <c r="FWB10" s="573"/>
      <c r="FWC10" s="573"/>
      <c r="FWD10" s="573"/>
      <c r="FWE10" s="573"/>
      <c r="FWF10" s="573"/>
      <c r="FWG10" s="573"/>
      <c r="FWH10" s="573"/>
      <c r="FWI10" s="573"/>
      <c r="FWJ10" s="573"/>
      <c r="FWK10" s="573"/>
      <c r="FWL10" s="573"/>
      <c r="FWM10" s="573"/>
      <c r="FWN10" s="573"/>
      <c r="FWO10" s="573"/>
      <c r="FWP10" s="573"/>
      <c r="FWQ10" s="573"/>
      <c r="FWR10" s="573"/>
      <c r="FWS10" s="573"/>
      <c r="FWT10" s="573"/>
      <c r="FWU10" s="573"/>
      <c r="FWV10" s="573"/>
      <c r="FWW10" s="573"/>
      <c r="FWX10" s="573"/>
      <c r="FWY10" s="573"/>
      <c r="FWZ10" s="573"/>
      <c r="FXA10" s="573"/>
      <c r="FXB10" s="573"/>
      <c r="FXC10" s="573"/>
      <c r="FXD10" s="573"/>
      <c r="FXE10" s="573"/>
      <c r="FXF10" s="573"/>
      <c r="FXG10" s="573"/>
      <c r="FXH10" s="573"/>
      <c r="FXI10" s="573"/>
      <c r="FXJ10" s="573"/>
      <c r="FXK10" s="573"/>
      <c r="FXL10" s="573"/>
      <c r="FXM10" s="573"/>
      <c r="FXN10" s="573"/>
      <c r="FXO10" s="573"/>
      <c r="FXP10" s="573"/>
      <c r="FXQ10" s="573"/>
      <c r="FXR10" s="573"/>
      <c r="FXS10" s="573"/>
      <c r="FXT10" s="573"/>
      <c r="FXU10" s="573"/>
      <c r="FXV10" s="573"/>
      <c r="FXW10" s="573"/>
      <c r="FXX10" s="573"/>
      <c r="FXY10" s="573"/>
      <c r="FXZ10" s="573"/>
      <c r="FYA10" s="573"/>
      <c r="FYB10" s="573"/>
      <c r="FYC10" s="573"/>
      <c r="FYD10" s="573"/>
      <c r="FYE10" s="573"/>
      <c r="FYF10" s="573"/>
      <c r="FYG10" s="573"/>
      <c r="FYH10" s="573"/>
      <c r="FYI10" s="573"/>
      <c r="FYJ10" s="573"/>
      <c r="FYK10" s="573"/>
      <c r="FYL10" s="573"/>
      <c r="FYM10" s="573"/>
      <c r="FYN10" s="573"/>
      <c r="FYO10" s="573"/>
      <c r="FYP10" s="573"/>
      <c r="FYQ10" s="573"/>
      <c r="FYR10" s="573"/>
      <c r="FYS10" s="573"/>
      <c r="FYT10" s="573"/>
      <c r="FYU10" s="573"/>
      <c r="FYV10" s="573"/>
      <c r="FYW10" s="573"/>
      <c r="FYX10" s="573"/>
      <c r="FYY10" s="573"/>
      <c r="FYZ10" s="573"/>
      <c r="FZA10" s="573"/>
      <c r="FZB10" s="573"/>
      <c r="FZC10" s="573"/>
      <c r="FZD10" s="573"/>
      <c r="FZE10" s="573"/>
      <c r="FZF10" s="573"/>
      <c r="FZG10" s="573"/>
      <c r="FZH10" s="573"/>
      <c r="FZI10" s="573"/>
      <c r="FZJ10" s="573"/>
      <c r="FZK10" s="573"/>
      <c r="FZL10" s="573"/>
      <c r="FZM10" s="573"/>
      <c r="FZN10" s="573"/>
      <c r="FZO10" s="573"/>
      <c r="FZP10" s="573"/>
      <c r="FZQ10" s="573"/>
      <c r="FZR10" s="573"/>
      <c r="FZS10" s="573"/>
      <c r="FZT10" s="573"/>
      <c r="FZU10" s="573"/>
      <c r="FZV10" s="573"/>
      <c r="FZW10" s="573"/>
      <c r="FZX10" s="573"/>
      <c r="FZY10" s="573"/>
      <c r="FZZ10" s="573"/>
      <c r="GAA10" s="573"/>
      <c r="GAB10" s="573"/>
      <c r="GAC10" s="573"/>
      <c r="GAD10" s="573"/>
      <c r="GAE10" s="573"/>
      <c r="GAF10" s="573"/>
      <c r="GAG10" s="573"/>
      <c r="GAH10" s="573"/>
      <c r="GAI10" s="573"/>
      <c r="GAJ10" s="573"/>
      <c r="GAK10" s="573"/>
      <c r="GAL10" s="573"/>
      <c r="GAM10" s="573"/>
      <c r="GAN10" s="573"/>
      <c r="GAO10" s="573"/>
      <c r="GAP10" s="573"/>
      <c r="GAQ10" s="573"/>
      <c r="GAR10" s="573"/>
      <c r="GAS10" s="573"/>
      <c r="GAT10" s="573"/>
      <c r="GAU10" s="573"/>
      <c r="GAV10" s="573"/>
      <c r="GAW10" s="573"/>
      <c r="GAX10" s="573"/>
      <c r="GAY10" s="573"/>
      <c r="GAZ10" s="573"/>
      <c r="GBA10" s="573"/>
      <c r="GBB10" s="573"/>
      <c r="GBC10" s="573"/>
      <c r="GBD10" s="573"/>
      <c r="GBE10" s="573"/>
      <c r="GBF10" s="573"/>
      <c r="GBG10" s="573"/>
      <c r="GBH10" s="573"/>
      <c r="GBI10" s="573"/>
      <c r="GBJ10" s="573"/>
      <c r="GBK10" s="573"/>
      <c r="GBL10" s="573"/>
      <c r="GBM10" s="573"/>
      <c r="GBN10" s="573"/>
      <c r="GBO10" s="573"/>
      <c r="GBP10" s="573"/>
      <c r="GBQ10" s="573"/>
      <c r="GBR10" s="573"/>
      <c r="GBS10" s="573"/>
      <c r="GBT10" s="573"/>
      <c r="GBU10" s="573"/>
      <c r="GBV10" s="573"/>
      <c r="GBW10" s="573"/>
      <c r="GBX10" s="573"/>
      <c r="GBY10" s="573"/>
      <c r="GBZ10" s="573"/>
      <c r="GCA10" s="573"/>
      <c r="GCB10" s="573"/>
      <c r="GCC10" s="573"/>
      <c r="GCD10" s="573"/>
      <c r="GCE10" s="573"/>
      <c r="GCF10" s="573"/>
      <c r="GCG10" s="573"/>
      <c r="GCH10" s="573"/>
      <c r="GCI10" s="573"/>
      <c r="GCJ10" s="573"/>
      <c r="GCK10" s="573"/>
      <c r="GCL10" s="573"/>
      <c r="GCM10" s="573"/>
      <c r="GCN10" s="573"/>
      <c r="GCO10" s="573"/>
      <c r="GCP10" s="573"/>
      <c r="GCQ10" s="573"/>
      <c r="GCR10" s="573"/>
      <c r="GCS10" s="573"/>
      <c r="GCT10" s="573"/>
      <c r="GCU10" s="573"/>
      <c r="GCV10" s="573"/>
      <c r="GCW10" s="573"/>
      <c r="GCX10" s="573"/>
      <c r="GCY10" s="573"/>
      <c r="GCZ10" s="573"/>
      <c r="GDA10" s="573"/>
      <c r="GDB10" s="573"/>
      <c r="GDC10" s="573"/>
      <c r="GDD10" s="573"/>
      <c r="GDE10" s="573"/>
      <c r="GDF10" s="573"/>
      <c r="GDG10" s="573"/>
      <c r="GDH10" s="573"/>
      <c r="GDI10" s="573"/>
      <c r="GDJ10" s="573"/>
      <c r="GDK10" s="573"/>
      <c r="GDL10" s="573"/>
      <c r="GDM10" s="573"/>
      <c r="GDN10" s="573"/>
      <c r="GDO10" s="573"/>
      <c r="GDP10" s="573"/>
      <c r="GDQ10" s="573"/>
      <c r="GDR10" s="573"/>
      <c r="GDS10" s="573"/>
      <c r="GDT10" s="573"/>
      <c r="GDU10" s="573"/>
      <c r="GDV10" s="573"/>
      <c r="GDW10" s="573"/>
      <c r="GDX10" s="573"/>
      <c r="GDY10" s="573"/>
      <c r="GDZ10" s="573"/>
      <c r="GEA10" s="573"/>
      <c r="GEB10" s="573"/>
      <c r="GEC10" s="573"/>
      <c r="GED10" s="573"/>
      <c r="GEE10" s="573"/>
      <c r="GEF10" s="573"/>
      <c r="GEG10" s="573"/>
      <c r="GEH10" s="573"/>
      <c r="GEI10" s="573"/>
      <c r="GEJ10" s="573"/>
      <c r="GEK10" s="573"/>
      <c r="GEL10" s="573"/>
      <c r="GEM10" s="573"/>
      <c r="GEN10" s="573"/>
      <c r="GEO10" s="573"/>
      <c r="GEP10" s="573"/>
      <c r="GEQ10" s="573"/>
      <c r="GER10" s="573"/>
      <c r="GES10" s="573"/>
      <c r="GET10" s="573"/>
      <c r="GEU10" s="573"/>
      <c r="GEV10" s="573"/>
      <c r="GEW10" s="573"/>
      <c r="GEX10" s="573"/>
      <c r="GEY10" s="573"/>
      <c r="GEZ10" s="573"/>
      <c r="GFA10" s="573"/>
      <c r="GFB10" s="573"/>
      <c r="GFC10" s="573"/>
      <c r="GFD10" s="573"/>
      <c r="GFE10" s="573"/>
      <c r="GFF10" s="573"/>
      <c r="GFG10" s="573"/>
      <c r="GFH10" s="573"/>
      <c r="GFI10" s="573"/>
      <c r="GFJ10" s="573"/>
      <c r="GFK10" s="573"/>
      <c r="GFL10" s="573"/>
      <c r="GFM10" s="573"/>
      <c r="GFN10" s="573"/>
      <c r="GFO10" s="573"/>
      <c r="GFP10" s="573"/>
      <c r="GFQ10" s="573"/>
      <c r="GFR10" s="573"/>
      <c r="GFS10" s="573"/>
      <c r="GFT10" s="573"/>
      <c r="GFU10" s="573"/>
      <c r="GFV10" s="573"/>
      <c r="GFW10" s="573"/>
      <c r="GFX10" s="573"/>
      <c r="GFY10" s="573"/>
      <c r="GFZ10" s="573"/>
      <c r="GGA10" s="573"/>
      <c r="GGB10" s="573"/>
      <c r="GGC10" s="573"/>
      <c r="GGD10" s="573"/>
      <c r="GGE10" s="573"/>
      <c r="GGF10" s="573"/>
      <c r="GGG10" s="573"/>
      <c r="GGH10" s="573"/>
      <c r="GGI10" s="573"/>
      <c r="GGJ10" s="573"/>
      <c r="GGK10" s="573"/>
      <c r="GGL10" s="573"/>
      <c r="GGM10" s="573"/>
      <c r="GGN10" s="573"/>
      <c r="GGO10" s="573"/>
      <c r="GGP10" s="573"/>
      <c r="GGQ10" s="573"/>
      <c r="GGR10" s="573"/>
      <c r="GGS10" s="573"/>
      <c r="GGT10" s="573"/>
      <c r="GGU10" s="573"/>
      <c r="GGV10" s="573"/>
      <c r="GGW10" s="573"/>
      <c r="GGX10" s="573"/>
      <c r="GGY10" s="573"/>
      <c r="GGZ10" s="573"/>
      <c r="GHA10" s="573"/>
      <c r="GHB10" s="573"/>
      <c r="GHC10" s="573"/>
      <c r="GHD10" s="573"/>
      <c r="GHE10" s="573"/>
      <c r="GHF10" s="573"/>
      <c r="GHG10" s="573"/>
      <c r="GHH10" s="573"/>
      <c r="GHI10" s="573"/>
      <c r="GHJ10" s="573"/>
      <c r="GHK10" s="573"/>
      <c r="GHL10" s="573"/>
      <c r="GHM10" s="573"/>
      <c r="GHN10" s="573"/>
      <c r="GHO10" s="573"/>
      <c r="GHP10" s="573"/>
      <c r="GHQ10" s="573"/>
      <c r="GHR10" s="573"/>
      <c r="GHS10" s="573"/>
      <c r="GHT10" s="573"/>
      <c r="GHU10" s="573"/>
      <c r="GHV10" s="573"/>
      <c r="GHW10" s="573"/>
      <c r="GHX10" s="573"/>
      <c r="GHY10" s="573"/>
      <c r="GHZ10" s="573"/>
      <c r="GIA10" s="573"/>
      <c r="GIB10" s="573"/>
      <c r="GIC10" s="573"/>
      <c r="GID10" s="573"/>
      <c r="GIE10" s="573"/>
      <c r="GIF10" s="573"/>
      <c r="GIG10" s="573"/>
      <c r="GIH10" s="573"/>
      <c r="GII10" s="573"/>
      <c r="GIJ10" s="573"/>
      <c r="GIK10" s="573"/>
      <c r="GIL10" s="573"/>
      <c r="GIM10" s="573"/>
      <c r="GIN10" s="573"/>
      <c r="GIO10" s="573"/>
      <c r="GIP10" s="573"/>
      <c r="GIQ10" s="573"/>
      <c r="GIR10" s="573"/>
      <c r="GIS10" s="573"/>
      <c r="GIT10" s="573"/>
      <c r="GIU10" s="573"/>
      <c r="GIV10" s="573"/>
      <c r="GIW10" s="573"/>
      <c r="GIX10" s="573"/>
      <c r="GIY10" s="573"/>
      <c r="GIZ10" s="573"/>
      <c r="GJA10" s="573"/>
      <c r="GJB10" s="573"/>
      <c r="GJC10" s="573"/>
      <c r="GJD10" s="573"/>
      <c r="GJE10" s="573"/>
      <c r="GJF10" s="573"/>
      <c r="GJG10" s="573"/>
      <c r="GJH10" s="573"/>
      <c r="GJI10" s="573"/>
      <c r="GJJ10" s="573"/>
      <c r="GJK10" s="573"/>
      <c r="GJL10" s="573"/>
      <c r="GJM10" s="573"/>
      <c r="GJN10" s="573"/>
      <c r="GJO10" s="573"/>
      <c r="GJP10" s="573"/>
      <c r="GJQ10" s="573"/>
      <c r="GJR10" s="573"/>
      <c r="GJS10" s="573"/>
      <c r="GJT10" s="573"/>
      <c r="GJU10" s="573"/>
      <c r="GJV10" s="573"/>
      <c r="GJW10" s="573"/>
      <c r="GJX10" s="573"/>
      <c r="GJY10" s="573"/>
      <c r="GJZ10" s="573"/>
      <c r="GKA10" s="573"/>
      <c r="GKB10" s="573"/>
      <c r="GKC10" s="573"/>
      <c r="GKD10" s="573"/>
      <c r="GKE10" s="573"/>
      <c r="GKF10" s="573"/>
      <c r="GKG10" s="573"/>
      <c r="GKH10" s="573"/>
      <c r="GKI10" s="573"/>
      <c r="GKJ10" s="573"/>
      <c r="GKK10" s="573"/>
      <c r="GKL10" s="573"/>
      <c r="GKM10" s="573"/>
      <c r="GKN10" s="573"/>
      <c r="GKO10" s="573"/>
      <c r="GKP10" s="573"/>
      <c r="GKQ10" s="573"/>
      <c r="GKR10" s="573"/>
      <c r="GKS10" s="573"/>
      <c r="GKT10" s="573"/>
      <c r="GKU10" s="573"/>
      <c r="GKV10" s="573"/>
      <c r="GKW10" s="573"/>
      <c r="GKX10" s="573"/>
      <c r="GKY10" s="573"/>
      <c r="GKZ10" s="573"/>
      <c r="GLA10" s="573"/>
      <c r="GLB10" s="573"/>
      <c r="GLC10" s="573"/>
      <c r="GLD10" s="573"/>
      <c r="GLE10" s="573"/>
      <c r="GLF10" s="573"/>
      <c r="GLG10" s="573"/>
      <c r="GLH10" s="573"/>
      <c r="GLI10" s="573"/>
      <c r="GLJ10" s="573"/>
      <c r="GLK10" s="573"/>
      <c r="GLL10" s="573"/>
      <c r="GLM10" s="573"/>
      <c r="GLN10" s="573"/>
      <c r="GLO10" s="573"/>
      <c r="GLP10" s="573"/>
      <c r="GLQ10" s="573"/>
      <c r="GLR10" s="573"/>
      <c r="GLS10" s="573"/>
      <c r="GLT10" s="573"/>
      <c r="GLU10" s="573"/>
      <c r="GLV10" s="573"/>
      <c r="GLW10" s="573"/>
      <c r="GLX10" s="573"/>
      <c r="GLY10" s="573"/>
      <c r="GLZ10" s="573"/>
      <c r="GMA10" s="573"/>
      <c r="GMB10" s="573"/>
      <c r="GMC10" s="573"/>
      <c r="GMD10" s="573"/>
      <c r="GME10" s="573"/>
      <c r="GMF10" s="573"/>
      <c r="GMG10" s="573"/>
      <c r="GMH10" s="573"/>
      <c r="GMI10" s="573"/>
      <c r="GMJ10" s="573"/>
      <c r="GMK10" s="573"/>
      <c r="GML10" s="573"/>
      <c r="GMM10" s="573"/>
      <c r="GMN10" s="573"/>
      <c r="GMO10" s="573"/>
      <c r="GMP10" s="573"/>
      <c r="GMQ10" s="573"/>
      <c r="GMR10" s="573"/>
      <c r="GMS10" s="573"/>
      <c r="GMT10" s="573"/>
      <c r="GMU10" s="573"/>
      <c r="GMV10" s="573"/>
      <c r="GMW10" s="573"/>
      <c r="GMX10" s="573"/>
      <c r="GMY10" s="573"/>
      <c r="GMZ10" s="573"/>
      <c r="GNA10" s="573"/>
      <c r="GNB10" s="573"/>
      <c r="GNC10" s="573"/>
      <c r="GND10" s="573"/>
      <c r="GNE10" s="573"/>
      <c r="GNF10" s="573"/>
      <c r="GNG10" s="573"/>
      <c r="GNH10" s="573"/>
      <c r="GNI10" s="573"/>
      <c r="GNJ10" s="573"/>
      <c r="GNK10" s="573"/>
      <c r="GNL10" s="573"/>
      <c r="GNM10" s="573"/>
      <c r="GNN10" s="573"/>
      <c r="GNO10" s="573"/>
      <c r="GNP10" s="573"/>
      <c r="GNQ10" s="573"/>
      <c r="GNR10" s="573"/>
      <c r="GNS10" s="573"/>
      <c r="GNT10" s="573"/>
      <c r="GNU10" s="573"/>
      <c r="GNV10" s="573"/>
      <c r="GNW10" s="573"/>
      <c r="GNX10" s="573"/>
      <c r="GNY10" s="573"/>
      <c r="GNZ10" s="573"/>
      <c r="GOA10" s="573"/>
      <c r="GOB10" s="573"/>
      <c r="GOC10" s="573"/>
      <c r="GOD10" s="573"/>
      <c r="GOE10" s="573"/>
      <c r="GOF10" s="573"/>
      <c r="GOG10" s="573"/>
      <c r="GOH10" s="573"/>
      <c r="GOI10" s="573"/>
      <c r="GOJ10" s="573"/>
      <c r="GOK10" s="573"/>
      <c r="GOL10" s="573"/>
      <c r="GOM10" s="573"/>
      <c r="GON10" s="573"/>
      <c r="GOO10" s="573"/>
      <c r="GOP10" s="573"/>
      <c r="GOQ10" s="573"/>
      <c r="GOR10" s="573"/>
      <c r="GOS10" s="573"/>
      <c r="GOT10" s="573"/>
      <c r="GOU10" s="573"/>
      <c r="GOV10" s="573"/>
      <c r="GOW10" s="573"/>
      <c r="GOX10" s="573"/>
      <c r="GOY10" s="573"/>
      <c r="GOZ10" s="573"/>
      <c r="GPA10" s="573"/>
      <c r="GPB10" s="573"/>
      <c r="GPC10" s="573"/>
      <c r="GPD10" s="573"/>
      <c r="GPE10" s="573"/>
      <c r="GPF10" s="573"/>
      <c r="GPG10" s="573"/>
      <c r="GPH10" s="573"/>
      <c r="GPI10" s="573"/>
      <c r="GPJ10" s="573"/>
      <c r="GPK10" s="573"/>
      <c r="GPL10" s="573"/>
      <c r="GPM10" s="573"/>
      <c r="GPN10" s="573"/>
      <c r="GPO10" s="573"/>
      <c r="GPP10" s="573"/>
      <c r="GPQ10" s="573"/>
      <c r="GPR10" s="573"/>
      <c r="GPS10" s="573"/>
      <c r="GPT10" s="573"/>
      <c r="GPU10" s="573"/>
      <c r="GPV10" s="573"/>
      <c r="GPW10" s="573"/>
      <c r="GPX10" s="573"/>
      <c r="GPY10" s="573"/>
      <c r="GPZ10" s="573"/>
      <c r="GQA10" s="573"/>
      <c r="GQB10" s="573"/>
      <c r="GQC10" s="573"/>
      <c r="GQD10" s="573"/>
      <c r="GQE10" s="573"/>
      <c r="GQF10" s="573"/>
      <c r="GQG10" s="573"/>
      <c r="GQH10" s="573"/>
      <c r="GQI10" s="573"/>
      <c r="GQJ10" s="573"/>
      <c r="GQK10" s="573"/>
      <c r="GQL10" s="573"/>
      <c r="GQM10" s="573"/>
      <c r="GQN10" s="573"/>
      <c r="GQO10" s="573"/>
      <c r="GQP10" s="573"/>
      <c r="GQQ10" s="573"/>
      <c r="GQR10" s="573"/>
      <c r="GQS10" s="573"/>
      <c r="GQT10" s="573"/>
      <c r="GQU10" s="573"/>
      <c r="GQV10" s="573"/>
      <c r="GQW10" s="573"/>
      <c r="GQX10" s="573"/>
      <c r="GQY10" s="573"/>
      <c r="GQZ10" s="573"/>
      <c r="GRA10" s="573"/>
      <c r="GRB10" s="573"/>
      <c r="GRC10" s="573"/>
      <c r="GRD10" s="573"/>
      <c r="GRE10" s="573"/>
      <c r="GRF10" s="573"/>
      <c r="GRG10" s="573"/>
      <c r="GRH10" s="573"/>
      <c r="GRI10" s="573"/>
      <c r="GRJ10" s="573"/>
      <c r="GRK10" s="573"/>
      <c r="GRL10" s="573"/>
      <c r="GRM10" s="573"/>
      <c r="GRN10" s="573"/>
      <c r="GRO10" s="573"/>
      <c r="GRP10" s="573"/>
      <c r="GRQ10" s="573"/>
      <c r="GRR10" s="573"/>
      <c r="GRS10" s="573"/>
      <c r="GRT10" s="573"/>
      <c r="GRU10" s="573"/>
      <c r="GRV10" s="573"/>
      <c r="GRW10" s="573"/>
      <c r="GRX10" s="573"/>
      <c r="GRY10" s="573"/>
      <c r="GRZ10" s="573"/>
      <c r="GSA10" s="573"/>
      <c r="GSB10" s="573"/>
      <c r="GSC10" s="573"/>
      <c r="GSD10" s="573"/>
      <c r="GSE10" s="573"/>
      <c r="GSF10" s="573"/>
      <c r="GSG10" s="573"/>
      <c r="GSH10" s="573"/>
      <c r="GSI10" s="573"/>
      <c r="GSJ10" s="573"/>
      <c r="GSK10" s="573"/>
      <c r="GSL10" s="573"/>
      <c r="GSM10" s="573"/>
      <c r="GSN10" s="573"/>
      <c r="GSO10" s="573"/>
      <c r="GSP10" s="573"/>
      <c r="GSQ10" s="573"/>
      <c r="GSR10" s="573"/>
      <c r="GSS10" s="573"/>
      <c r="GST10" s="573"/>
      <c r="GSU10" s="573"/>
      <c r="GSV10" s="573"/>
      <c r="GSW10" s="573"/>
      <c r="GSX10" s="573"/>
      <c r="GSY10" s="573"/>
      <c r="GSZ10" s="573"/>
      <c r="GTA10" s="573"/>
      <c r="GTB10" s="573"/>
      <c r="GTC10" s="573"/>
      <c r="GTD10" s="573"/>
      <c r="GTE10" s="573"/>
      <c r="GTF10" s="573"/>
      <c r="GTG10" s="573"/>
      <c r="GTH10" s="573"/>
      <c r="GTI10" s="573"/>
      <c r="GTJ10" s="573"/>
      <c r="GTK10" s="573"/>
      <c r="GTL10" s="573"/>
      <c r="GTM10" s="573"/>
      <c r="GTN10" s="573"/>
      <c r="GTO10" s="573"/>
      <c r="GTP10" s="573"/>
      <c r="GTQ10" s="573"/>
      <c r="GTR10" s="573"/>
      <c r="GTS10" s="573"/>
      <c r="GTT10" s="573"/>
      <c r="GTU10" s="573"/>
      <c r="GTV10" s="573"/>
      <c r="GTW10" s="573"/>
      <c r="GTX10" s="573"/>
      <c r="GTY10" s="573"/>
      <c r="GTZ10" s="573"/>
      <c r="GUA10" s="573"/>
      <c r="GUB10" s="573"/>
      <c r="GUC10" s="573"/>
      <c r="GUD10" s="573"/>
      <c r="GUE10" s="573"/>
      <c r="GUF10" s="573"/>
      <c r="GUG10" s="573"/>
      <c r="GUH10" s="573"/>
      <c r="GUI10" s="573"/>
      <c r="GUJ10" s="573"/>
      <c r="GUK10" s="573"/>
      <c r="GUL10" s="573"/>
      <c r="GUM10" s="573"/>
      <c r="GUN10" s="573"/>
      <c r="GUO10" s="573"/>
      <c r="GUP10" s="573"/>
      <c r="GUQ10" s="573"/>
      <c r="GUR10" s="573"/>
      <c r="GUS10" s="573"/>
      <c r="GUT10" s="573"/>
      <c r="GUU10" s="573"/>
      <c r="GUV10" s="573"/>
      <c r="GUW10" s="573"/>
      <c r="GUX10" s="573"/>
      <c r="GUY10" s="573"/>
      <c r="GUZ10" s="573"/>
      <c r="GVA10" s="573"/>
      <c r="GVB10" s="573"/>
      <c r="GVC10" s="573"/>
      <c r="GVD10" s="573"/>
      <c r="GVE10" s="573"/>
      <c r="GVF10" s="573"/>
      <c r="GVG10" s="573"/>
      <c r="GVH10" s="573"/>
      <c r="GVI10" s="573"/>
      <c r="GVJ10" s="573"/>
      <c r="GVK10" s="573"/>
      <c r="GVL10" s="573"/>
      <c r="GVM10" s="573"/>
      <c r="GVN10" s="573"/>
      <c r="GVO10" s="573"/>
      <c r="GVP10" s="573"/>
      <c r="GVQ10" s="573"/>
      <c r="GVR10" s="573"/>
      <c r="GVS10" s="573"/>
      <c r="GVT10" s="573"/>
      <c r="GVU10" s="573"/>
      <c r="GVV10" s="573"/>
      <c r="GVW10" s="573"/>
      <c r="GVX10" s="573"/>
      <c r="GVY10" s="573"/>
      <c r="GVZ10" s="573"/>
      <c r="GWA10" s="573"/>
      <c r="GWB10" s="573"/>
      <c r="GWC10" s="573"/>
      <c r="GWD10" s="573"/>
      <c r="GWE10" s="573"/>
      <c r="GWF10" s="573"/>
      <c r="GWG10" s="573"/>
      <c r="GWH10" s="573"/>
      <c r="GWI10" s="573"/>
      <c r="GWJ10" s="573"/>
      <c r="GWK10" s="573"/>
      <c r="GWL10" s="573"/>
      <c r="GWM10" s="573"/>
      <c r="GWN10" s="573"/>
      <c r="GWO10" s="573"/>
      <c r="GWP10" s="573"/>
      <c r="GWQ10" s="573"/>
      <c r="GWR10" s="573"/>
      <c r="GWS10" s="573"/>
      <c r="GWT10" s="573"/>
      <c r="GWU10" s="573"/>
      <c r="GWV10" s="573"/>
      <c r="GWW10" s="573"/>
      <c r="GWX10" s="573"/>
      <c r="GWY10" s="573"/>
      <c r="GWZ10" s="573"/>
      <c r="GXA10" s="573"/>
      <c r="GXB10" s="573"/>
      <c r="GXC10" s="573"/>
      <c r="GXD10" s="573"/>
      <c r="GXE10" s="573"/>
      <c r="GXF10" s="573"/>
      <c r="GXG10" s="573"/>
      <c r="GXH10" s="573"/>
      <c r="GXI10" s="573"/>
      <c r="GXJ10" s="573"/>
      <c r="GXK10" s="573"/>
      <c r="GXL10" s="573"/>
      <c r="GXM10" s="573"/>
      <c r="GXN10" s="573"/>
      <c r="GXO10" s="573"/>
      <c r="GXP10" s="573"/>
      <c r="GXQ10" s="573"/>
      <c r="GXR10" s="573"/>
      <c r="GXS10" s="573"/>
      <c r="GXT10" s="573"/>
      <c r="GXU10" s="573"/>
      <c r="GXV10" s="573"/>
      <c r="GXW10" s="573"/>
      <c r="GXX10" s="573"/>
      <c r="GXY10" s="573"/>
      <c r="GXZ10" s="573"/>
      <c r="GYA10" s="573"/>
      <c r="GYB10" s="573"/>
      <c r="GYC10" s="573"/>
      <c r="GYD10" s="573"/>
      <c r="GYE10" s="573"/>
      <c r="GYF10" s="573"/>
      <c r="GYG10" s="573"/>
      <c r="GYH10" s="573"/>
      <c r="GYI10" s="573"/>
      <c r="GYJ10" s="573"/>
      <c r="GYK10" s="573"/>
      <c r="GYL10" s="573"/>
      <c r="GYM10" s="573"/>
      <c r="GYN10" s="573"/>
      <c r="GYO10" s="573"/>
      <c r="GYP10" s="573"/>
      <c r="GYQ10" s="573"/>
      <c r="GYR10" s="573"/>
      <c r="GYS10" s="573"/>
      <c r="GYT10" s="573"/>
      <c r="GYU10" s="573"/>
      <c r="GYV10" s="573"/>
      <c r="GYW10" s="573"/>
      <c r="GYX10" s="573"/>
      <c r="GYY10" s="573"/>
      <c r="GYZ10" s="573"/>
      <c r="GZA10" s="573"/>
      <c r="GZB10" s="573"/>
      <c r="GZC10" s="573"/>
      <c r="GZD10" s="573"/>
      <c r="GZE10" s="573"/>
      <c r="GZF10" s="573"/>
      <c r="GZG10" s="573"/>
      <c r="GZH10" s="573"/>
      <c r="GZI10" s="573"/>
      <c r="GZJ10" s="573"/>
      <c r="GZK10" s="573"/>
      <c r="GZL10" s="573"/>
      <c r="GZM10" s="573"/>
      <c r="GZN10" s="573"/>
      <c r="GZO10" s="573"/>
      <c r="GZP10" s="573"/>
      <c r="GZQ10" s="573"/>
      <c r="GZR10" s="573"/>
      <c r="GZS10" s="573"/>
      <c r="GZT10" s="573"/>
      <c r="GZU10" s="573"/>
      <c r="GZV10" s="573"/>
      <c r="GZW10" s="573"/>
      <c r="GZX10" s="573"/>
      <c r="GZY10" s="573"/>
      <c r="GZZ10" s="573"/>
      <c r="HAA10" s="573"/>
      <c r="HAB10" s="573"/>
      <c r="HAC10" s="573"/>
      <c r="HAD10" s="573"/>
      <c r="HAE10" s="573"/>
      <c r="HAF10" s="573"/>
      <c r="HAG10" s="573"/>
      <c r="HAH10" s="573"/>
      <c r="HAI10" s="573"/>
      <c r="HAJ10" s="573"/>
      <c r="HAK10" s="573"/>
      <c r="HAL10" s="573"/>
      <c r="HAM10" s="573"/>
      <c r="HAN10" s="573"/>
      <c r="HAO10" s="573"/>
      <c r="HAP10" s="573"/>
      <c r="HAQ10" s="573"/>
      <c r="HAR10" s="573"/>
      <c r="HAS10" s="573"/>
      <c r="HAT10" s="573"/>
      <c r="HAU10" s="573"/>
      <c r="HAV10" s="573"/>
      <c r="HAW10" s="573"/>
      <c r="HAX10" s="573"/>
      <c r="HAY10" s="573"/>
      <c r="HAZ10" s="573"/>
      <c r="HBA10" s="573"/>
      <c r="HBB10" s="573"/>
      <c r="HBC10" s="573"/>
      <c r="HBD10" s="573"/>
      <c r="HBE10" s="573"/>
      <c r="HBF10" s="573"/>
      <c r="HBG10" s="573"/>
      <c r="HBH10" s="573"/>
      <c r="HBI10" s="573"/>
      <c r="HBJ10" s="573"/>
      <c r="HBK10" s="573"/>
      <c r="HBL10" s="573"/>
      <c r="HBM10" s="573"/>
      <c r="HBN10" s="573"/>
      <c r="HBO10" s="573"/>
      <c r="HBP10" s="573"/>
      <c r="HBQ10" s="573"/>
      <c r="HBR10" s="573"/>
      <c r="HBS10" s="573"/>
      <c r="HBT10" s="573"/>
      <c r="HBU10" s="573"/>
      <c r="HBV10" s="573"/>
      <c r="HBW10" s="573"/>
      <c r="HBX10" s="573"/>
      <c r="HBY10" s="573"/>
      <c r="HBZ10" s="573"/>
      <c r="HCA10" s="573"/>
      <c r="HCB10" s="573"/>
      <c r="HCC10" s="573"/>
      <c r="HCD10" s="573"/>
      <c r="HCE10" s="573"/>
      <c r="HCF10" s="573"/>
      <c r="HCG10" s="573"/>
      <c r="HCH10" s="573"/>
      <c r="HCI10" s="573"/>
      <c r="HCJ10" s="573"/>
      <c r="HCK10" s="573"/>
      <c r="HCL10" s="573"/>
      <c r="HCM10" s="573"/>
      <c r="HCN10" s="573"/>
      <c r="HCO10" s="573"/>
      <c r="HCP10" s="573"/>
      <c r="HCQ10" s="573"/>
      <c r="HCR10" s="573"/>
      <c r="HCS10" s="573"/>
      <c r="HCT10" s="573"/>
      <c r="HCU10" s="573"/>
      <c r="HCV10" s="573"/>
      <c r="HCW10" s="573"/>
      <c r="HCX10" s="573"/>
      <c r="HCY10" s="573"/>
      <c r="HCZ10" s="573"/>
      <c r="HDA10" s="573"/>
      <c r="HDB10" s="573"/>
      <c r="HDC10" s="573"/>
      <c r="HDD10" s="573"/>
      <c r="HDE10" s="573"/>
      <c r="HDF10" s="573"/>
      <c r="HDG10" s="573"/>
      <c r="HDH10" s="573"/>
      <c r="HDI10" s="573"/>
      <c r="HDJ10" s="573"/>
      <c r="HDK10" s="573"/>
      <c r="HDL10" s="573"/>
      <c r="HDM10" s="573"/>
      <c r="HDN10" s="573"/>
      <c r="HDO10" s="573"/>
      <c r="HDP10" s="573"/>
      <c r="HDQ10" s="573"/>
      <c r="HDR10" s="573"/>
      <c r="HDS10" s="573"/>
      <c r="HDT10" s="573"/>
      <c r="HDU10" s="573"/>
      <c r="HDV10" s="573"/>
      <c r="HDW10" s="573"/>
      <c r="HDX10" s="573"/>
      <c r="HDY10" s="573"/>
      <c r="HDZ10" s="573"/>
      <c r="HEA10" s="573"/>
      <c r="HEB10" s="573"/>
      <c r="HEC10" s="573"/>
      <c r="HED10" s="573"/>
      <c r="HEE10" s="573"/>
      <c r="HEF10" s="573"/>
      <c r="HEG10" s="573"/>
      <c r="HEH10" s="573"/>
      <c r="HEI10" s="573"/>
      <c r="HEJ10" s="573"/>
      <c r="HEK10" s="573"/>
      <c r="HEL10" s="573"/>
      <c r="HEM10" s="573"/>
      <c r="HEN10" s="573"/>
      <c r="HEO10" s="573"/>
      <c r="HEP10" s="573"/>
      <c r="HEQ10" s="573"/>
      <c r="HER10" s="573"/>
      <c r="HES10" s="573"/>
      <c r="HET10" s="573"/>
      <c r="HEU10" s="573"/>
      <c r="HEV10" s="573"/>
      <c r="HEW10" s="573"/>
      <c r="HEX10" s="573"/>
      <c r="HEY10" s="573"/>
      <c r="HEZ10" s="573"/>
      <c r="HFA10" s="573"/>
      <c r="HFB10" s="573"/>
      <c r="HFC10" s="573"/>
      <c r="HFD10" s="573"/>
      <c r="HFE10" s="573"/>
      <c r="HFF10" s="573"/>
      <c r="HFG10" s="573"/>
      <c r="HFH10" s="573"/>
      <c r="HFI10" s="573"/>
      <c r="HFJ10" s="573"/>
      <c r="HFK10" s="573"/>
      <c r="HFL10" s="573"/>
      <c r="HFM10" s="573"/>
      <c r="HFN10" s="573"/>
      <c r="HFO10" s="573"/>
      <c r="HFP10" s="573"/>
      <c r="HFQ10" s="573"/>
      <c r="HFR10" s="573"/>
      <c r="HFS10" s="573"/>
      <c r="HFT10" s="573"/>
      <c r="HFU10" s="573"/>
      <c r="HFV10" s="573"/>
      <c r="HFW10" s="573"/>
      <c r="HFX10" s="573"/>
      <c r="HFY10" s="573"/>
      <c r="HFZ10" s="573"/>
      <c r="HGA10" s="573"/>
      <c r="HGB10" s="573"/>
      <c r="HGC10" s="573"/>
      <c r="HGD10" s="573"/>
      <c r="HGE10" s="573"/>
      <c r="HGF10" s="573"/>
      <c r="HGG10" s="573"/>
      <c r="HGH10" s="573"/>
      <c r="HGI10" s="573"/>
      <c r="HGJ10" s="573"/>
      <c r="HGK10" s="573"/>
      <c r="HGL10" s="573"/>
      <c r="HGM10" s="573"/>
      <c r="HGN10" s="573"/>
      <c r="HGO10" s="573"/>
      <c r="HGP10" s="573"/>
      <c r="HGQ10" s="573"/>
      <c r="HGR10" s="573"/>
      <c r="HGS10" s="573"/>
      <c r="HGT10" s="573"/>
      <c r="HGU10" s="573"/>
      <c r="HGV10" s="573"/>
      <c r="HGW10" s="573"/>
      <c r="HGX10" s="573"/>
      <c r="HGY10" s="573"/>
      <c r="HGZ10" s="573"/>
      <c r="HHA10" s="573"/>
      <c r="HHB10" s="573"/>
      <c r="HHC10" s="573"/>
      <c r="HHD10" s="573"/>
      <c r="HHE10" s="573"/>
      <c r="HHF10" s="573"/>
      <c r="HHG10" s="573"/>
      <c r="HHH10" s="573"/>
      <c r="HHI10" s="573"/>
      <c r="HHJ10" s="573"/>
      <c r="HHK10" s="573"/>
      <c r="HHL10" s="573"/>
      <c r="HHM10" s="573"/>
      <c r="HHN10" s="573"/>
      <c r="HHO10" s="573"/>
      <c r="HHP10" s="573"/>
      <c r="HHQ10" s="573"/>
      <c r="HHR10" s="573"/>
      <c r="HHS10" s="573"/>
      <c r="HHT10" s="573"/>
      <c r="HHU10" s="573"/>
      <c r="HHV10" s="573"/>
      <c r="HHW10" s="573"/>
      <c r="HHX10" s="573"/>
      <c r="HHY10" s="573"/>
      <c r="HHZ10" s="573"/>
      <c r="HIA10" s="573"/>
      <c r="HIB10" s="573"/>
      <c r="HIC10" s="573"/>
      <c r="HID10" s="573"/>
      <c r="HIE10" s="573"/>
      <c r="HIF10" s="573"/>
      <c r="HIG10" s="573"/>
      <c r="HIH10" s="573"/>
      <c r="HII10" s="573"/>
      <c r="HIJ10" s="573"/>
      <c r="HIK10" s="573"/>
      <c r="HIL10" s="573"/>
      <c r="HIM10" s="573"/>
      <c r="HIN10" s="573"/>
      <c r="HIO10" s="573"/>
      <c r="HIP10" s="573"/>
      <c r="HIQ10" s="573"/>
      <c r="HIR10" s="573"/>
      <c r="HIS10" s="573"/>
      <c r="HIT10" s="573"/>
      <c r="HIU10" s="573"/>
      <c r="HIV10" s="573"/>
      <c r="HIW10" s="573"/>
      <c r="HIX10" s="573"/>
      <c r="HIY10" s="573"/>
      <c r="HIZ10" s="573"/>
      <c r="HJA10" s="573"/>
      <c r="HJB10" s="573"/>
      <c r="HJC10" s="573"/>
      <c r="HJD10" s="573"/>
      <c r="HJE10" s="573"/>
      <c r="HJF10" s="573"/>
      <c r="HJG10" s="573"/>
      <c r="HJH10" s="573"/>
      <c r="HJI10" s="573"/>
      <c r="HJJ10" s="573"/>
      <c r="HJK10" s="573"/>
      <c r="HJL10" s="573"/>
      <c r="HJM10" s="573"/>
      <c r="HJN10" s="573"/>
      <c r="HJO10" s="573"/>
      <c r="HJP10" s="573"/>
      <c r="HJQ10" s="573"/>
      <c r="HJR10" s="573"/>
      <c r="HJS10" s="573"/>
      <c r="HJT10" s="573"/>
      <c r="HJU10" s="573"/>
      <c r="HJV10" s="573"/>
      <c r="HJW10" s="573"/>
      <c r="HJX10" s="573"/>
      <c r="HJY10" s="573"/>
      <c r="HJZ10" s="573"/>
      <c r="HKA10" s="573"/>
      <c r="HKB10" s="573"/>
      <c r="HKC10" s="573"/>
      <c r="HKD10" s="573"/>
      <c r="HKE10" s="573"/>
      <c r="HKF10" s="573"/>
      <c r="HKG10" s="573"/>
      <c r="HKH10" s="573"/>
      <c r="HKI10" s="573"/>
      <c r="HKJ10" s="573"/>
      <c r="HKK10" s="573"/>
      <c r="HKL10" s="573"/>
      <c r="HKM10" s="573"/>
      <c r="HKN10" s="573"/>
      <c r="HKO10" s="573"/>
      <c r="HKP10" s="573"/>
      <c r="HKQ10" s="573"/>
      <c r="HKR10" s="573"/>
      <c r="HKS10" s="573"/>
      <c r="HKT10" s="573"/>
      <c r="HKU10" s="573"/>
      <c r="HKV10" s="573"/>
      <c r="HKW10" s="573"/>
      <c r="HKX10" s="573"/>
      <c r="HKY10" s="573"/>
      <c r="HKZ10" s="573"/>
      <c r="HLA10" s="573"/>
      <c r="HLB10" s="573"/>
      <c r="HLC10" s="573"/>
      <c r="HLD10" s="573"/>
      <c r="HLE10" s="573"/>
      <c r="HLF10" s="573"/>
      <c r="HLG10" s="573"/>
      <c r="HLH10" s="573"/>
      <c r="HLI10" s="573"/>
      <c r="HLJ10" s="573"/>
      <c r="HLK10" s="573"/>
      <c r="HLL10" s="573"/>
      <c r="HLM10" s="573"/>
      <c r="HLN10" s="573"/>
      <c r="HLO10" s="573"/>
      <c r="HLP10" s="573"/>
      <c r="HLQ10" s="573"/>
      <c r="HLR10" s="573"/>
      <c r="HLS10" s="573"/>
      <c r="HLT10" s="573"/>
      <c r="HLU10" s="573"/>
      <c r="HLV10" s="573"/>
      <c r="HLW10" s="573"/>
      <c r="HLX10" s="573"/>
      <c r="HLY10" s="573"/>
      <c r="HLZ10" s="573"/>
      <c r="HMA10" s="573"/>
      <c r="HMB10" s="573"/>
      <c r="HMC10" s="573"/>
      <c r="HMD10" s="573"/>
      <c r="HME10" s="573"/>
      <c r="HMF10" s="573"/>
      <c r="HMG10" s="573"/>
      <c r="HMH10" s="573"/>
      <c r="HMI10" s="573"/>
      <c r="HMJ10" s="573"/>
      <c r="HMK10" s="573"/>
      <c r="HML10" s="573"/>
      <c r="HMM10" s="573"/>
      <c r="HMN10" s="573"/>
      <c r="HMO10" s="573"/>
      <c r="HMP10" s="573"/>
      <c r="HMQ10" s="573"/>
      <c r="HMR10" s="573"/>
      <c r="HMS10" s="573"/>
      <c r="HMT10" s="573"/>
      <c r="HMU10" s="573"/>
      <c r="HMV10" s="573"/>
      <c r="HMW10" s="573"/>
      <c r="HMX10" s="573"/>
      <c r="HMY10" s="573"/>
      <c r="HMZ10" s="573"/>
      <c r="HNA10" s="573"/>
      <c r="HNB10" s="573"/>
      <c r="HNC10" s="573"/>
      <c r="HND10" s="573"/>
      <c r="HNE10" s="573"/>
      <c r="HNF10" s="573"/>
      <c r="HNG10" s="573"/>
      <c r="HNH10" s="573"/>
      <c r="HNI10" s="573"/>
      <c r="HNJ10" s="573"/>
      <c r="HNK10" s="573"/>
      <c r="HNL10" s="573"/>
      <c r="HNM10" s="573"/>
      <c r="HNN10" s="573"/>
      <c r="HNO10" s="573"/>
      <c r="HNP10" s="573"/>
      <c r="HNQ10" s="573"/>
      <c r="HNR10" s="573"/>
      <c r="HNS10" s="573"/>
      <c r="HNT10" s="573"/>
      <c r="HNU10" s="573"/>
      <c r="HNV10" s="573"/>
      <c r="HNW10" s="573"/>
      <c r="HNX10" s="573"/>
      <c r="HNY10" s="573"/>
      <c r="HNZ10" s="573"/>
      <c r="HOA10" s="573"/>
      <c r="HOB10" s="573"/>
      <c r="HOC10" s="573"/>
      <c r="HOD10" s="573"/>
      <c r="HOE10" s="573"/>
      <c r="HOF10" s="573"/>
      <c r="HOG10" s="573"/>
      <c r="HOH10" s="573"/>
      <c r="HOI10" s="573"/>
      <c r="HOJ10" s="573"/>
      <c r="HOK10" s="573"/>
      <c r="HOL10" s="573"/>
      <c r="HOM10" s="573"/>
      <c r="HON10" s="573"/>
      <c r="HOO10" s="573"/>
      <c r="HOP10" s="573"/>
      <c r="HOQ10" s="573"/>
      <c r="HOR10" s="573"/>
      <c r="HOS10" s="573"/>
      <c r="HOT10" s="573"/>
      <c r="HOU10" s="573"/>
      <c r="HOV10" s="573"/>
      <c r="HOW10" s="573"/>
      <c r="HOX10" s="573"/>
      <c r="HOY10" s="573"/>
      <c r="HOZ10" s="573"/>
      <c r="HPA10" s="573"/>
      <c r="HPB10" s="573"/>
      <c r="HPC10" s="573"/>
      <c r="HPD10" s="573"/>
      <c r="HPE10" s="573"/>
      <c r="HPF10" s="573"/>
      <c r="HPG10" s="573"/>
      <c r="HPH10" s="573"/>
      <c r="HPI10" s="573"/>
      <c r="HPJ10" s="573"/>
      <c r="HPK10" s="573"/>
      <c r="HPL10" s="573"/>
      <c r="HPM10" s="573"/>
      <c r="HPN10" s="573"/>
      <c r="HPO10" s="573"/>
      <c r="HPP10" s="573"/>
      <c r="HPQ10" s="573"/>
      <c r="HPR10" s="573"/>
      <c r="HPS10" s="573"/>
      <c r="HPT10" s="573"/>
      <c r="HPU10" s="573"/>
      <c r="HPV10" s="573"/>
      <c r="HPW10" s="573"/>
      <c r="HPX10" s="573"/>
      <c r="HPY10" s="573"/>
      <c r="HPZ10" s="573"/>
      <c r="HQA10" s="573"/>
      <c r="HQB10" s="573"/>
      <c r="HQC10" s="573"/>
      <c r="HQD10" s="573"/>
      <c r="HQE10" s="573"/>
      <c r="HQF10" s="573"/>
      <c r="HQG10" s="573"/>
      <c r="HQH10" s="573"/>
      <c r="HQI10" s="573"/>
      <c r="HQJ10" s="573"/>
      <c r="HQK10" s="573"/>
      <c r="HQL10" s="573"/>
      <c r="HQM10" s="573"/>
      <c r="HQN10" s="573"/>
      <c r="HQO10" s="573"/>
      <c r="HQP10" s="573"/>
      <c r="HQQ10" s="573"/>
      <c r="HQR10" s="573"/>
      <c r="HQS10" s="573"/>
      <c r="HQT10" s="573"/>
      <c r="HQU10" s="573"/>
      <c r="HQV10" s="573"/>
      <c r="HQW10" s="573"/>
      <c r="HQX10" s="573"/>
      <c r="HQY10" s="573"/>
      <c r="HQZ10" s="573"/>
      <c r="HRA10" s="573"/>
      <c r="HRB10" s="573"/>
      <c r="HRC10" s="573"/>
      <c r="HRD10" s="573"/>
      <c r="HRE10" s="573"/>
      <c r="HRF10" s="573"/>
      <c r="HRG10" s="573"/>
      <c r="HRH10" s="573"/>
      <c r="HRI10" s="573"/>
      <c r="HRJ10" s="573"/>
      <c r="HRK10" s="573"/>
      <c r="HRL10" s="573"/>
      <c r="HRM10" s="573"/>
      <c r="HRN10" s="573"/>
      <c r="HRO10" s="573"/>
      <c r="HRP10" s="573"/>
      <c r="HRQ10" s="573"/>
      <c r="HRR10" s="573"/>
      <c r="HRS10" s="573"/>
      <c r="HRT10" s="573"/>
      <c r="HRU10" s="573"/>
      <c r="HRV10" s="573"/>
      <c r="HRW10" s="573"/>
      <c r="HRX10" s="573"/>
      <c r="HRY10" s="573"/>
      <c r="HRZ10" s="573"/>
      <c r="HSA10" s="573"/>
      <c r="HSB10" s="573"/>
      <c r="HSC10" s="573"/>
      <c r="HSD10" s="573"/>
      <c r="HSE10" s="573"/>
      <c r="HSF10" s="573"/>
      <c r="HSG10" s="573"/>
      <c r="HSH10" s="573"/>
      <c r="HSI10" s="573"/>
      <c r="HSJ10" s="573"/>
      <c r="HSK10" s="573"/>
      <c r="HSL10" s="573"/>
      <c r="HSM10" s="573"/>
      <c r="HSN10" s="573"/>
      <c r="HSO10" s="573"/>
      <c r="HSP10" s="573"/>
      <c r="HSQ10" s="573"/>
      <c r="HSR10" s="573"/>
      <c r="HSS10" s="573"/>
      <c r="HST10" s="573"/>
      <c r="HSU10" s="573"/>
      <c r="HSV10" s="573"/>
      <c r="HSW10" s="573"/>
      <c r="HSX10" s="573"/>
      <c r="HSY10" s="573"/>
      <c r="HSZ10" s="573"/>
      <c r="HTA10" s="573"/>
      <c r="HTB10" s="573"/>
      <c r="HTC10" s="573"/>
      <c r="HTD10" s="573"/>
      <c r="HTE10" s="573"/>
      <c r="HTF10" s="573"/>
      <c r="HTG10" s="573"/>
      <c r="HTH10" s="573"/>
      <c r="HTI10" s="573"/>
      <c r="HTJ10" s="573"/>
      <c r="HTK10" s="573"/>
      <c r="HTL10" s="573"/>
      <c r="HTM10" s="573"/>
      <c r="HTN10" s="573"/>
      <c r="HTO10" s="573"/>
      <c r="HTP10" s="573"/>
      <c r="HTQ10" s="573"/>
      <c r="HTR10" s="573"/>
      <c r="HTS10" s="573"/>
      <c r="HTT10" s="573"/>
      <c r="HTU10" s="573"/>
      <c r="HTV10" s="573"/>
      <c r="HTW10" s="573"/>
      <c r="HTX10" s="573"/>
      <c r="HTY10" s="573"/>
      <c r="HTZ10" s="573"/>
      <c r="HUA10" s="573"/>
      <c r="HUB10" s="573"/>
      <c r="HUC10" s="573"/>
      <c r="HUD10" s="573"/>
      <c r="HUE10" s="573"/>
      <c r="HUF10" s="573"/>
      <c r="HUG10" s="573"/>
      <c r="HUH10" s="573"/>
      <c r="HUI10" s="573"/>
      <c r="HUJ10" s="573"/>
      <c r="HUK10" s="573"/>
      <c r="HUL10" s="573"/>
      <c r="HUM10" s="573"/>
      <c r="HUN10" s="573"/>
      <c r="HUO10" s="573"/>
      <c r="HUP10" s="573"/>
      <c r="HUQ10" s="573"/>
      <c r="HUR10" s="573"/>
      <c r="HUS10" s="573"/>
      <c r="HUT10" s="573"/>
      <c r="HUU10" s="573"/>
      <c r="HUV10" s="573"/>
      <c r="HUW10" s="573"/>
      <c r="HUX10" s="573"/>
      <c r="HUY10" s="573"/>
      <c r="HUZ10" s="573"/>
      <c r="HVA10" s="573"/>
      <c r="HVB10" s="573"/>
      <c r="HVC10" s="573"/>
      <c r="HVD10" s="573"/>
      <c r="HVE10" s="573"/>
      <c r="HVF10" s="573"/>
      <c r="HVG10" s="573"/>
      <c r="HVH10" s="573"/>
      <c r="HVI10" s="573"/>
      <c r="HVJ10" s="573"/>
      <c r="HVK10" s="573"/>
      <c r="HVL10" s="573"/>
      <c r="HVM10" s="573"/>
      <c r="HVN10" s="573"/>
      <c r="HVO10" s="573"/>
      <c r="HVP10" s="573"/>
      <c r="HVQ10" s="573"/>
      <c r="HVR10" s="573"/>
      <c r="HVS10" s="573"/>
      <c r="HVT10" s="573"/>
      <c r="HVU10" s="573"/>
      <c r="HVV10" s="573"/>
      <c r="HVW10" s="573"/>
      <c r="HVX10" s="573"/>
      <c r="HVY10" s="573"/>
      <c r="HVZ10" s="573"/>
      <c r="HWA10" s="573"/>
      <c r="HWB10" s="573"/>
      <c r="HWC10" s="573"/>
      <c r="HWD10" s="573"/>
      <c r="HWE10" s="573"/>
      <c r="HWF10" s="573"/>
      <c r="HWG10" s="573"/>
      <c r="HWH10" s="573"/>
      <c r="HWI10" s="573"/>
      <c r="HWJ10" s="573"/>
      <c r="HWK10" s="573"/>
      <c r="HWL10" s="573"/>
      <c r="HWM10" s="573"/>
      <c r="HWN10" s="573"/>
      <c r="HWO10" s="573"/>
      <c r="HWP10" s="573"/>
      <c r="HWQ10" s="573"/>
      <c r="HWR10" s="573"/>
      <c r="HWS10" s="573"/>
      <c r="HWT10" s="573"/>
      <c r="HWU10" s="573"/>
      <c r="HWV10" s="573"/>
      <c r="HWW10" s="573"/>
      <c r="HWX10" s="573"/>
      <c r="HWY10" s="573"/>
      <c r="HWZ10" s="573"/>
      <c r="HXA10" s="573"/>
      <c r="HXB10" s="573"/>
      <c r="HXC10" s="573"/>
      <c r="HXD10" s="573"/>
      <c r="HXE10" s="573"/>
      <c r="HXF10" s="573"/>
      <c r="HXG10" s="573"/>
      <c r="HXH10" s="573"/>
      <c r="HXI10" s="573"/>
      <c r="HXJ10" s="573"/>
      <c r="HXK10" s="573"/>
      <c r="HXL10" s="573"/>
      <c r="HXM10" s="573"/>
      <c r="HXN10" s="573"/>
      <c r="HXO10" s="573"/>
      <c r="HXP10" s="573"/>
      <c r="HXQ10" s="573"/>
      <c r="HXR10" s="573"/>
      <c r="HXS10" s="573"/>
      <c r="HXT10" s="573"/>
      <c r="HXU10" s="573"/>
      <c r="HXV10" s="573"/>
      <c r="HXW10" s="573"/>
      <c r="HXX10" s="573"/>
      <c r="HXY10" s="573"/>
      <c r="HXZ10" s="573"/>
      <c r="HYA10" s="573"/>
      <c r="HYB10" s="573"/>
      <c r="HYC10" s="573"/>
      <c r="HYD10" s="573"/>
      <c r="HYE10" s="573"/>
      <c r="HYF10" s="573"/>
      <c r="HYG10" s="573"/>
      <c r="HYH10" s="573"/>
      <c r="HYI10" s="573"/>
      <c r="HYJ10" s="573"/>
      <c r="HYK10" s="573"/>
      <c r="HYL10" s="573"/>
      <c r="HYM10" s="573"/>
      <c r="HYN10" s="573"/>
      <c r="HYO10" s="573"/>
      <c r="HYP10" s="573"/>
      <c r="HYQ10" s="573"/>
      <c r="HYR10" s="573"/>
      <c r="HYS10" s="573"/>
      <c r="HYT10" s="573"/>
      <c r="HYU10" s="573"/>
      <c r="HYV10" s="573"/>
      <c r="HYW10" s="573"/>
      <c r="HYX10" s="573"/>
      <c r="HYY10" s="573"/>
      <c r="HYZ10" s="573"/>
      <c r="HZA10" s="573"/>
      <c r="HZB10" s="573"/>
      <c r="HZC10" s="573"/>
      <c r="HZD10" s="573"/>
      <c r="HZE10" s="573"/>
      <c r="HZF10" s="573"/>
      <c r="HZG10" s="573"/>
      <c r="HZH10" s="573"/>
      <c r="HZI10" s="573"/>
      <c r="HZJ10" s="573"/>
      <c r="HZK10" s="573"/>
      <c r="HZL10" s="573"/>
      <c r="HZM10" s="573"/>
      <c r="HZN10" s="573"/>
      <c r="HZO10" s="573"/>
      <c r="HZP10" s="573"/>
      <c r="HZQ10" s="573"/>
      <c r="HZR10" s="573"/>
      <c r="HZS10" s="573"/>
      <c r="HZT10" s="573"/>
      <c r="HZU10" s="573"/>
      <c r="HZV10" s="573"/>
      <c r="HZW10" s="573"/>
      <c r="HZX10" s="573"/>
      <c r="HZY10" s="573"/>
      <c r="HZZ10" s="573"/>
      <c r="IAA10" s="573"/>
      <c r="IAB10" s="573"/>
      <c r="IAC10" s="573"/>
      <c r="IAD10" s="573"/>
      <c r="IAE10" s="573"/>
      <c r="IAF10" s="573"/>
      <c r="IAG10" s="573"/>
      <c r="IAH10" s="573"/>
      <c r="IAI10" s="573"/>
      <c r="IAJ10" s="573"/>
      <c r="IAK10" s="573"/>
      <c r="IAL10" s="573"/>
      <c r="IAM10" s="573"/>
      <c r="IAN10" s="573"/>
      <c r="IAO10" s="573"/>
      <c r="IAP10" s="573"/>
      <c r="IAQ10" s="573"/>
      <c r="IAR10" s="573"/>
      <c r="IAS10" s="573"/>
      <c r="IAT10" s="573"/>
      <c r="IAU10" s="573"/>
      <c r="IAV10" s="573"/>
      <c r="IAW10" s="573"/>
      <c r="IAX10" s="573"/>
      <c r="IAY10" s="573"/>
      <c r="IAZ10" s="573"/>
      <c r="IBA10" s="573"/>
      <c r="IBB10" s="573"/>
      <c r="IBC10" s="573"/>
      <c r="IBD10" s="573"/>
      <c r="IBE10" s="573"/>
      <c r="IBF10" s="573"/>
      <c r="IBG10" s="573"/>
      <c r="IBH10" s="573"/>
      <c r="IBI10" s="573"/>
      <c r="IBJ10" s="573"/>
      <c r="IBK10" s="573"/>
      <c r="IBL10" s="573"/>
      <c r="IBM10" s="573"/>
      <c r="IBN10" s="573"/>
      <c r="IBO10" s="573"/>
      <c r="IBP10" s="573"/>
      <c r="IBQ10" s="573"/>
      <c r="IBR10" s="573"/>
      <c r="IBS10" s="573"/>
      <c r="IBT10" s="573"/>
      <c r="IBU10" s="573"/>
      <c r="IBV10" s="573"/>
      <c r="IBW10" s="573"/>
      <c r="IBX10" s="573"/>
      <c r="IBY10" s="573"/>
      <c r="IBZ10" s="573"/>
      <c r="ICA10" s="573"/>
      <c r="ICB10" s="573"/>
      <c r="ICC10" s="573"/>
      <c r="ICD10" s="573"/>
      <c r="ICE10" s="573"/>
      <c r="ICF10" s="573"/>
      <c r="ICG10" s="573"/>
      <c r="ICH10" s="573"/>
      <c r="ICI10" s="573"/>
      <c r="ICJ10" s="573"/>
      <c r="ICK10" s="573"/>
      <c r="ICL10" s="573"/>
      <c r="ICM10" s="573"/>
      <c r="ICN10" s="573"/>
      <c r="ICO10" s="573"/>
      <c r="ICP10" s="573"/>
      <c r="ICQ10" s="573"/>
      <c r="ICR10" s="573"/>
      <c r="ICS10" s="573"/>
      <c r="ICT10" s="573"/>
      <c r="ICU10" s="573"/>
      <c r="ICV10" s="573"/>
      <c r="ICW10" s="573"/>
      <c r="ICX10" s="573"/>
      <c r="ICY10" s="573"/>
      <c r="ICZ10" s="573"/>
      <c r="IDA10" s="573"/>
      <c r="IDB10" s="573"/>
      <c r="IDC10" s="573"/>
      <c r="IDD10" s="573"/>
      <c r="IDE10" s="573"/>
      <c r="IDF10" s="573"/>
      <c r="IDG10" s="573"/>
      <c r="IDH10" s="573"/>
      <c r="IDI10" s="573"/>
      <c r="IDJ10" s="573"/>
      <c r="IDK10" s="573"/>
      <c r="IDL10" s="573"/>
      <c r="IDM10" s="573"/>
      <c r="IDN10" s="573"/>
      <c r="IDO10" s="573"/>
      <c r="IDP10" s="573"/>
      <c r="IDQ10" s="573"/>
      <c r="IDR10" s="573"/>
      <c r="IDS10" s="573"/>
      <c r="IDT10" s="573"/>
      <c r="IDU10" s="573"/>
      <c r="IDV10" s="573"/>
      <c r="IDW10" s="573"/>
      <c r="IDX10" s="573"/>
      <c r="IDY10" s="573"/>
      <c r="IDZ10" s="573"/>
      <c r="IEA10" s="573"/>
      <c r="IEB10" s="573"/>
      <c r="IEC10" s="573"/>
      <c r="IED10" s="573"/>
      <c r="IEE10" s="573"/>
      <c r="IEF10" s="573"/>
      <c r="IEG10" s="573"/>
      <c r="IEH10" s="573"/>
      <c r="IEI10" s="573"/>
      <c r="IEJ10" s="573"/>
      <c r="IEK10" s="573"/>
      <c r="IEL10" s="573"/>
      <c r="IEM10" s="573"/>
      <c r="IEN10" s="573"/>
      <c r="IEO10" s="573"/>
      <c r="IEP10" s="573"/>
      <c r="IEQ10" s="573"/>
      <c r="IER10" s="573"/>
      <c r="IES10" s="573"/>
      <c r="IET10" s="573"/>
      <c r="IEU10" s="573"/>
      <c r="IEV10" s="573"/>
      <c r="IEW10" s="573"/>
      <c r="IEX10" s="573"/>
      <c r="IEY10" s="573"/>
      <c r="IEZ10" s="573"/>
      <c r="IFA10" s="573"/>
      <c r="IFB10" s="573"/>
      <c r="IFC10" s="573"/>
      <c r="IFD10" s="573"/>
      <c r="IFE10" s="573"/>
      <c r="IFF10" s="573"/>
      <c r="IFG10" s="573"/>
      <c r="IFH10" s="573"/>
      <c r="IFI10" s="573"/>
      <c r="IFJ10" s="573"/>
      <c r="IFK10" s="573"/>
      <c r="IFL10" s="573"/>
      <c r="IFM10" s="573"/>
      <c r="IFN10" s="573"/>
      <c r="IFO10" s="573"/>
      <c r="IFP10" s="573"/>
      <c r="IFQ10" s="573"/>
      <c r="IFR10" s="573"/>
      <c r="IFS10" s="573"/>
      <c r="IFT10" s="573"/>
      <c r="IFU10" s="573"/>
      <c r="IFV10" s="573"/>
      <c r="IFW10" s="573"/>
      <c r="IFX10" s="573"/>
      <c r="IFY10" s="573"/>
      <c r="IFZ10" s="573"/>
      <c r="IGA10" s="573"/>
      <c r="IGB10" s="573"/>
      <c r="IGC10" s="573"/>
      <c r="IGD10" s="573"/>
      <c r="IGE10" s="573"/>
      <c r="IGF10" s="573"/>
      <c r="IGG10" s="573"/>
      <c r="IGH10" s="573"/>
      <c r="IGI10" s="573"/>
      <c r="IGJ10" s="573"/>
      <c r="IGK10" s="573"/>
      <c r="IGL10" s="573"/>
      <c r="IGM10" s="573"/>
      <c r="IGN10" s="573"/>
      <c r="IGO10" s="573"/>
      <c r="IGP10" s="573"/>
      <c r="IGQ10" s="573"/>
      <c r="IGR10" s="573"/>
      <c r="IGS10" s="573"/>
      <c r="IGT10" s="573"/>
      <c r="IGU10" s="573"/>
      <c r="IGV10" s="573"/>
      <c r="IGW10" s="573"/>
      <c r="IGX10" s="573"/>
      <c r="IGY10" s="573"/>
      <c r="IGZ10" s="573"/>
      <c r="IHA10" s="573"/>
      <c r="IHB10" s="573"/>
      <c r="IHC10" s="573"/>
      <c r="IHD10" s="573"/>
      <c r="IHE10" s="573"/>
      <c r="IHF10" s="573"/>
      <c r="IHG10" s="573"/>
      <c r="IHH10" s="573"/>
      <c r="IHI10" s="573"/>
      <c r="IHJ10" s="573"/>
      <c r="IHK10" s="573"/>
      <c r="IHL10" s="573"/>
      <c r="IHM10" s="573"/>
      <c r="IHN10" s="573"/>
      <c r="IHO10" s="573"/>
      <c r="IHP10" s="573"/>
      <c r="IHQ10" s="573"/>
      <c r="IHR10" s="573"/>
      <c r="IHS10" s="573"/>
      <c r="IHT10" s="573"/>
      <c r="IHU10" s="573"/>
      <c r="IHV10" s="573"/>
      <c r="IHW10" s="573"/>
      <c r="IHX10" s="573"/>
      <c r="IHY10" s="573"/>
      <c r="IHZ10" s="573"/>
      <c r="IIA10" s="573"/>
      <c r="IIB10" s="573"/>
      <c r="IIC10" s="573"/>
      <c r="IID10" s="573"/>
      <c r="IIE10" s="573"/>
      <c r="IIF10" s="573"/>
      <c r="IIG10" s="573"/>
      <c r="IIH10" s="573"/>
      <c r="III10" s="573"/>
      <c r="IIJ10" s="573"/>
      <c r="IIK10" s="573"/>
      <c r="IIL10" s="573"/>
      <c r="IIM10" s="573"/>
      <c r="IIN10" s="573"/>
      <c r="IIO10" s="573"/>
      <c r="IIP10" s="573"/>
      <c r="IIQ10" s="573"/>
      <c r="IIR10" s="573"/>
      <c r="IIS10" s="573"/>
      <c r="IIT10" s="573"/>
      <c r="IIU10" s="573"/>
      <c r="IIV10" s="573"/>
      <c r="IIW10" s="573"/>
      <c r="IIX10" s="573"/>
      <c r="IIY10" s="573"/>
      <c r="IIZ10" s="573"/>
      <c r="IJA10" s="573"/>
      <c r="IJB10" s="573"/>
      <c r="IJC10" s="573"/>
      <c r="IJD10" s="573"/>
      <c r="IJE10" s="573"/>
      <c r="IJF10" s="573"/>
      <c r="IJG10" s="573"/>
      <c r="IJH10" s="573"/>
      <c r="IJI10" s="573"/>
      <c r="IJJ10" s="573"/>
      <c r="IJK10" s="573"/>
      <c r="IJL10" s="573"/>
      <c r="IJM10" s="573"/>
      <c r="IJN10" s="573"/>
      <c r="IJO10" s="573"/>
      <c r="IJP10" s="573"/>
      <c r="IJQ10" s="573"/>
      <c r="IJR10" s="573"/>
      <c r="IJS10" s="573"/>
      <c r="IJT10" s="573"/>
      <c r="IJU10" s="573"/>
      <c r="IJV10" s="573"/>
      <c r="IJW10" s="573"/>
      <c r="IJX10" s="573"/>
      <c r="IJY10" s="573"/>
      <c r="IJZ10" s="573"/>
      <c r="IKA10" s="573"/>
      <c r="IKB10" s="573"/>
      <c r="IKC10" s="573"/>
      <c r="IKD10" s="573"/>
      <c r="IKE10" s="573"/>
      <c r="IKF10" s="573"/>
      <c r="IKG10" s="573"/>
      <c r="IKH10" s="573"/>
      <c r="IKI10" s="573"/>
      <c r="IKJ10" s="573"/>
      <c r="IKK10" s="573"/>
      <c r="IKL10" s="573"/>
      <c r="IKM10" s="573"/>
      <c r="IKN10" s="573"/>
      <c r="IKO10" s="573"/>
      <c r="IKP10" s="573"/>
      <c r="IKQ10" s="573"/>
      <c r="IKR10" s="573"/>
      <c r="IKS10" s="573"/>
      <c r="IKT10" s="573"/>
      <c r="IKU10" s="573"/>
      <c r="IKV10" s="573"/>
      <c r="IKW10" s="573"/>
      <c r="IKX10" s="573"/>
      <c r="IKY10" s="573"/>
      <c r="IKZ10" s="573"/>
      <c r="ILA10" s="573"/>
      <c r="ILB10" s="573"/>
      <c r="ILC10" s="573"/>
      <c r="ILD10" s="573"/>
      <c r="ILE10" s="573"/>
      <c r="ILF10" s="573"/>
      <c r="ILG10" s="573"/>
      <c r="ILH10" s="573"/>
      <c r="ILI10" s="573"/>
      <c r="ILJ10" s="573"/>
      <c r="ILK10" s="573"/>
      <c r="ILL10" s="573"/>
      <c r="ILM10" s="573"/>
      <c r="ILN10" s="573"/>
      <c r="ILO10" s="573"/>
      <c r="ILP10" s="573"/>
      <c r="ILQ10" s="573"/>
      <c r="ILR10" s="573"/>
      <c r="ILS10" s="573"/>
      <c r="ILT10" s="573"/>
      <c r="ILU10" s="573"/>
      <c r="ILV10" s="573"/>
      <c r="ILW10" s="573"/>
      <c r="ILX10" s="573"/>
      <c r="ILY10" s="573"/>
      <c r="ILZ10" s="573"/>
      <c r="IMA10" s="573"/>
      <c r="IMB10" s="573"/>
      <c r="IMC10" s="573"/>
      <c r="IMD10" s="573"/>
      <c r="IME10" s="573"/>
      <c r="IMF10" s="573"/>
      <c r="IMG10" s="573"/>
      <c r="IMH10" s="573"/>
      <c r="IMI10" s="573"/>
      <c r="IMJ10" s="573"/>
      <c r="IMK10" s="573"/>
      <c r="IML10" s="573"/>
      <c r="IMM10" s="573"/>
      <c r="IMN10" s="573"/>
      <c r="IMO10" s="573"/>
      <c r="IMP10" s="573"/>
      <c r="IMQ10" s="573"/>
      <c r="IMR10" s="573"/>
      <c r="IMS10" s="573"/>
      <c r="IMT10" s="573"/>
      <c r="IMU10" s="573"/>
      <c r="IMV10" s="573"/>
      <c r="IMW10" s="573"/>
      <c r="IMX10" s="573"/>
      <c r="IMY10" s="573"/>
      <c r="IMZ10" s="573"/>
      <c r="INA10" s="573"/>
      <c r="INB10" s="573"/>
      <c r="INC10" s="573"/>
      <c r="IND10" s="573"/>
      <c r="INE10" s="573"/>
      <c r="INF10" s="573"/>
      <c r="ING10" s="573"/>
      <c r="INH10" s="573"/>
      <c r="INI10" s="573"/>
      <c r="INJ10" s="573"/>
      <c r="INK10" s="573"/>
      <c r="INL10" s="573"/>
      <c r="INM10" s="573"/>
      <c r="INN10" s="573"/>
      <c r="INO10" s="573"/>
      <c r="INP10" s="573"/>
      <c r="INQ10" s="573"/>
      <c r="INR10" s="573"/>
      <c r="INS10" s="573"/>
      <c r="INT10" s="573"/>
      <c r="INU10" s="573"/>
      <c r="INV10" s="573"/>
      <c r="INW10" s="573"/>
      <c r="INX10" s="573"/>
      <c r="INY10" s="573"/>
      <c r="INZ10" s="573"/>
      <c r="IOA10" s="573"/>
      <c r="IOB10" s="573"/>
      <c r="IOC10" s="573"/>
      <c r="IOD10" s="573"/>
      <c r="IOE10" s="573"/>
      <c r="IOF10" s="573"/>
      <c r="IOG10" s="573"/>
      <c r="IOH10" s="573"/>
      <c r="IOI10" s="573"/>
      <c r="IOJ10" s="573"/>
      <c r="IOK10" s="573"/>
      <c r="IOL10" s="573"/>
      <c r="IOM10" s="573"/>
      <c r="ION10" s="573"/>
      <c r="IOO10" s="573"/>
      <c r="IOP10" s="573"/>
      <c r="IOQ10" s="573"/>
      <c r="IOR10" s="573"/>
      <c r="IOS10" s="573"/>
      <c r="IOT10" s="573"/>
      <c r="IOU10" s="573"/>
      <c r="IOV10" s="573"/>
      <c r="IOW10" s="573"/>
      <c r="IOX10" s="573"/>
      <c r="IOY10" s="573"/>
      <c r="IOZ10" s="573"/>
      <c r="IPA10" s="573"/>
      <c r="IPB10" s="573"/>
      <c r="IPC10" s="573"/>
      <c r="IPD10" s="573"/>
      <c r="IPE10" s="573"/>
      <c r="IPF10" s="573"/>
      <c r="IPG10" s="573"/>
      <c r="IPH10" s="573"/>
      <c r="IPI10" s="573"/>
      <c r="IPJ10" s="573"/>
      <c r="IPK10" s="573"/>
      <c r="IPL10" s="573"/>
      <c r="IPM10" s="573"/>
      <c r="IPN10" s="573"/>
      <c r="IPO10" s="573"/>
      <c r="IPP10" s="573"/>
      <c r="IPQ10" s="573"/>
      <c r="IPR10" s="573"/>
      <c r="IPS10" s="573"/>
      <c r="IPT10" s="573"/>
      <c r="IPU10" s="573"/>
      <c r="IPV10" s="573"/>
      <c r="IPW10" s="573"/>
      <c r="IPX10" s="573"/>
      <c r="IPY10" s="573"/>
      <c r="IPZ10" s="573"/>
      <c r="IQA10" s="573"/>
      <c r="IQB10" s="573"/>
      <c r="IQC10" s="573"/>
      <c r="IQD10" s="573"/>
      <c r="IQE10" s="573"/>
      <c r="IQF10" s="573"/>
      <c r="IQG10" s="573"/>
      <c r="IQH10" s="573"/>
      <c r="IQI10" s="573"/>
      <c r="IQJ10" s="573"/>
      <c r="IQK10" s="573"/>
      <c r="IQL10" s="573"/>
      <c r="IQM10" s="573"/>
      <c r="IQN10" s="573"/>
      <c r="IQO10" s="573"/>
      <c r="IQP10" s="573"/>
      <c r="IQQ10" s="573"/>
      <c r="IQR10" s="573"/>
      <c r="IQS10" s="573"/>
      <c r="IQT10" s="573"/>
      <c r="IQU10" s="573"/>
      <c r="IQV10" s="573"/>
      <c r="IQW10" s="573"/>
      <c r="IQX10" s="573"/>
      <c r="IQY10" s="573"/>
      <c r="IQZ10" s="573"/>
      <c r="IRA10" s="573"/>
      <c r="IRB10" s="573"/>
      <c r="IRC10" s="573"/>
      <c r="IRD10" s="573"/>
      <c r="IRE10" s="573"/>
      <c r="IRF10" s="573"/>
      <c r="IRG10" s="573"/>
      <c r="IRH10" s="573"/>
      <c r="IRI10" s="573"/>
      <c r="IRJ10" s="573"/>
      <c r="IRK10" s="573"/>
      <c r="IRL10" s="573"/>
      <c r="IRM10" s="573"/>
      <c r="IRN10" s="573"/>
      <c r="IRO10" s="573"/>
      <c r="IRP10" s="573"/>
      <c r="IRQ10" s="573"/>
      <c r="IRR10" s="573"/>
      <c r="IRS10" s="573"/>
      <c r="IRT10" s="573"/>
      <c r="IRU10" s="573"/>
      <c r="IRV10" s="573"/>
      <c r="IRW10" s="573"/>
      <c r="IRX10" s="573"/>
      <c r="IRY10" s="573"/>
      <c r="IRZ10" s="573"/>
      <c r="ISA10" s="573"/>
      <c r="ISB10" s="573"/>
      <c r="ISC10" s="573"/>
      <c r="ISD10" s="573"/>
      <c r="ISE10" s="573"/>
      <c r="ISF10" s="573"/>
      <c r="ISG10" s="573"/>
      <c r="ISH10" s="573"/>
      <c r="ISI10" s="573"/>
      <c r="ISJ10" s="573"/>
      <c r="ISK10" s="573"/>
      <c r="ISL10" s="573"/>
      <c r="ISM10" s="573"/>
      <c r="ISN10" s="573"/>
      <c r="ISO10" s="573"/>
      <c r="ISP10" s="573"/>
      <c r="ISQ10" s="573"/>
      <c r="ISR10" s="573"/>
      <c r="ISS10" s="573"/>
      <c r="IST10" s="573"/>
      <c r="ISU10" s="573"/>
      <c r="ISV10" s="573"/>
      <c r="ISW10" s="573"/>
      <c r="ISX10" s="573"/>
      <c r="ISY10" s="573"/>
      <c r="ISZ10" s="573"/>
      <c r="ITA10" s="573"/>
      <c r="ITB10" s="573"/>
      <c r="ITC10" s="573"/>
      <c r="ITD10" s="573"/>
      <c r="ITE10" s="573"/>
      <c r="ITF10" s="573"/>
      <c r="ITG10" s="573"/>
      <c r="ITH10" s="573"/>
      <c r="ITI10" s="573"/>
      <c r="ITJ10" s="573"/>
      <c r="ITK10" s="573"/>
      <c r="ITL10" s="573"/>
      <c r="ITM10" s="573"/>
      <c r="ITN10" s="573"/>
      <c r="ITO10" s="573"/>
      <c r="ITP10" s="573"/>
      <c r="ITQ10" s="573"/>
      <c r="ITR10" s="573"/>
      <c r="ITS10" s="573"/>
      <c r="ITT10" s="573"/>
      <c r="ITU10" s="573"/>
      <c r="ITV10" s="573"/>
      <c r="ITW10" s="573"/>
      <c r="ITX10" s="573"/>
      <c r="ITY10" s="573"/>
      <c r="ITZ10" s="573"/>
      <c r="IUA10" s="573"/>
      <c r="IUB10" s="573"/>
      <c r="IUC10" s="573"/>
      <c r="IUD10" s="573"/>
      <c r="IUE10" s="573"/>
      <c r="IUF10" s="573"/>
      <c r="IUG10" s="573"/>
      <c r="IUH10" s="573"/>
      <c r="IUI10" s="573"/>
      <c r="IUJ10" s="573"/>
      <c r="IUK10" s="573"/>
      <c r="IUL10" s="573"/>
      <c r="IUM10" s="573"/>
      <c r="IUN10" s="573"/>
      <c r="IUO10" s="573"/>
      <c r="IUP10" s="573"/>
      <c r="IUQ10" s="573"/>
      <c r="IUR10" s="573"/>
      <c r="IUS10" s="573"/>
      <c r="IUT10" s="573"/>
      <c r="IUU10" s="573"/>
      <c r="IUV10" s="573"/>
      <c r="IUW10" s="573"/>
      <c r="IUX10" s="573"/>
      <c r="IUY10" s="573"/>
      <c r="IUZ10" s="573"/>
      <c r="IVA10" s="573"/>
      <c r="IVB10" s="573"/>
      <c r="IVC10" s="573"/>
      <c r="IVD10" s="573"/>
      <c r="IVE10" s="573"/>
      <c r="IVF10" s="573"/>
      <c r="IVG10" s="573"/>
      <c r="IVH10" s="573"/>
      <c r="IVI10" s="573"/>
      <c r="IVJ10" s="573"/>
      <c r="IVK10" s="573"/>
      <c r="IVL10" s="573"/>
      <c r="IVM10" s="573"/>
      <c r="IVN10" s="573"/>
      <c r="IVO10" s="573"/>
      <c r="IVP10" s="573"/>
      <c r="IVQ10" s="573"/>
      <c r="IVR10" s="573"/>
      <c r="IVS10" s="573"/>
      <c r="IVT10" s="573"/>
      <c r="IVU10" s="573"/>
      <c r="IVV10" s="573"/>
      <c r="IVW10" s="573"/>
      <c r="IVX10" s="573"/>
      <c r="IVY10" s="573"/>
      <c r="IVZ10" s="573"/>
      <c r="IWA10" s="573"/>
      <c r="IWB10" s="573"/>
      <c r="IWC10" s="573"/>
      <c r="IWD10" s="573"/>
      <c r="IWE10" s="573"/>
      <c r="IWF10" s="573"/>
      <c r="IWG10" s="573"/>
      <c r="IWH10" s="573"/>
      <c r="IWI10" s="573"/>
      <c r="IWJ10" s="573"/>
      <c r="IWK10" s="573"/>
      <c r="IWL10" s="573"/>
      <c r="IWM10" s="573"/>
      <c r="IWN10" s="573"/>
      <c r="IWO10" s="573"/>
      <c r="IWP10" s="573"/>
      <c r="IWQ10" s="573"/>
      <c r="IWR10" s="573"/>
      <c r="IWS10" s="573"/>
      <c r="IWT10" s="573"/>
      <c r="IWU10" s="573"/>
      <c r="IWV10" s="573"/>
      <c r="IWW10" s="573"/>
      <c r="IWX10" s="573"/>
      <c r="IWY10" s="573"/>
      <c r="IWZ10" s="573"/>
      <c r="IXA10" s="573"/>
      <c r="IXB10" s="573"/>
      <c r="IXC10" s="573"/>
      <c r="IXD10" s="573"/>
      <c r="IXE10" s="573"/>
      <c r="IXF10" s="573"/>
      <c r="IXG10" s="573"/>
      <c r="IXH10" s="573"/>
      <c r="IXI10" s="573"/>
      <c r="IXJ10" s="573"/>
      <c r="IXK10" s="573"/>
      <c r="IXL10" s="573"/>
      <c r="IXM10" s="573"/>
      <c r="IXN10" s="573"/>
      <c r="IXO10" s="573"/>
      <c r="IXP10" s="573"/>
      <c r="IXQ10" s="573"/>
      <c r="IXR10" s="573"/>
      <c r="IXS10" s="573"/>
      <c r="IXT10" s="573"/>
      <c r="IXU10" s="573"/>
      <c r="IXV10" s="573"/>
      <c r="IXW10" s="573"/>
      <c r="IXX10" s="573"/>
      <c r="IXY10" s="573"/>
      <c r="IXZ10" s="573"/>
      <c r="IYA10" s="573"/>
      <c r="IYB10" s="573"/>
      <c r="IYC10" s="573"/>
      <c r="IYD10" s="573"/>
      <c r="IYE10" s="573"/>
      <c r="IYF10" s="573"/>
      <c r="IYG10" s="573"/>
      <c r="IYH10" s="573"/>
      <c r="IYI10" s="573"/>
      <c r="IYJ10" s="573"/>
      <c r="IYK10" s="573"/>
      <c r="IYL10" s="573"/>
      <c r="IYM10" s="573"/>
      <c r="IYN10" s="573"/>
      <c r="IYO10" s="573"/>
      <c r="IYP10" s="573"/>
      <c r="IYQ10" s="573"/>
      <c r="IYR10" s="573"/>
      <c r="IYS10" s="573"/>
      <c r="IYT10" s="573"/>
      <c r="IYU10" s="573"/>
      <c r="IYV10" s="573"/>
      <c r="IYW10" s="573"/>
      <c r="IYX10" s="573"/>
      <c r="IYY10" s="573"/>
      <c r="IYZ10" s="573"/>
      <c r="IZA10" s="573"/>
      <c r="IZB10" s="573"/>
      <c r="IZC10" s="573"/>
      <c r="IZD10" s="573"/>
      <c r="IZE10" s="573"/>
      <c r="IZF10" s="573"/>
      <c r="IZG10" s="573"/>
      <c r="IZH10" s="573"/>
      <c r="IZI10" s="573"/>
      <c r="IZJ10" s="573"/>
      <c r="IZK10" s="573"/>
      <c r="IZL10" s="573"/>
      <c r="IZM10" s="573"/>
      <c r="IZN10" s="573"/>
      <c r="IZO10" s="573"/>
      <c r="IZP10" s="573"/>
      <c r="IZQ10" s="573"/>
      <c r="IZR10" s="573"/>
      <c r="IZS10" s="573"/>
      <c r="IZT10" s="573"/>
      <c r="IZU10" s="573"/>
      <c r="IZV10" s="573"/>
      <c r="IZW10" s="573"/>
      <c r="IZX10" s="573"/>
      <c r="IZY10" s="573"/>
      <c r="IZZ10" s="573"/>
      <c r="JAA10" s="573"/>
      <c r="JAB10" s="573"/>
      <c r="JAC10" s="573"/>
      <c r="JAD10" s="573"/>
      <c r="JAE10" s="573"/>
      <c r="JAF10" s="573"/>
      <c r="JAG10" s="573"/>
      <c r="JAH10" s="573"/>
      <c r="JAI10" s="573"/>
      <c r="JAJ10" s="573"/>
      <c r="JAK10" s="573"/>
      <c r="JAL10" s="573"/>
      <c r="JAM10" s="573"/>
      <c r="JAN10" s="573"/>
      <c r="JAO10" s="573"/>
      <c r="JAP10" s="573"/>
      <c r="JAQ10" s="573"/>
      <c r="JAR10" s="573"/>
      <c r="JAS10" s="573"/>
      <c r="JAT10" s="573"/>
      <c r="JAU10" s="573"/>
      <c r="JAV10" s="573"/>
      <c r="JAW10" s="573"/>
      <c r="JAX10" s="573"/>
      <c r="JAY10" s="573"/>
      <c r="JAZ10" s="573"/>
      <c r="JBA10" s="573"/>
      <c r="JBB10" s="573"/>
      <c r="JBC10" s="573"/>
      <c r="JBD10" s="573"/>
      <c r="JBE10" s="573"/>
      <c r="JBF10" s="573"/>
      <c r="JBG10" s="573"/>
      <c r="JBH10" s="573"/>
      <c r="JBI10" s="573"/>
      <c r="JBJ10" s="573"/>
      <c r="JBK10" s="573"/>
      <c r="JBL10" s="573"/>
      <c r="JBM10" s="573"/>
      <c r="JBN10" s="573"/>
      <c r="JBO10" s="573"/>
      <c r="JBP10" s="573"/>
      <c r="JBQ10" s="573"/>
      <c r="JBR10" s="573"/>
      <c r="JBS10" s="573"/>
      <c r="JBT10" s="573"/>
      <c r="JBU10" s="573"/>
      <c r="JBV10" s="573"/>
      <c r="JBW10" s="573"/>
      <c r="JBX10" s="573"/>
      <c r="JBY10" s="573"/>
      <c r="JBZ10" s="573"/>
      <c r="JCA10" s="573"/>
      <c r="JCB10" s="573"/>
      <c r="JCC10" s="573"/>
      <c r="JCD10" s="573"/>
      <c r="JCE10" s="573"/>
      <c r="JCF10" s="573"/>
      <c r="JCG10" s="573"/>
      <c r="JCH10" s="573"/>
      <c r="JCI10" s="573"/>
      <c r="JCJ10" s="573"/>
      <c r="JCK10" s="573"/>
      <c r="JCL10" s="573"/>
      <c r="JCM10" s="573"/>
      <c r="JCN10" s="573"/>
      <c r="JCO10" s="573"/>
      <c r="JCP10" s="573"/>
      <c r="JCQ10" s="573"/>
      <c r="JCR10" s="573"/>
      <c r="JCS10" s="573"/>
      <c r="JCT10" s="573"/>
      <c r="JCU10" s="573"/>
      <c r="JCV10" s="573"/>
      <c r="JCW10" s="573"/>
      <c r="JCX10" s="573"/>
      <c r="JCY10" s="573"/>
      <c r="JCZ10" s="573"/>
      <c r="JDA10" s="573"/>
      <c r="JDB10" s="573"/>
      <c r="JDC10" s="573"/>
      <c r="JDD10" s="573"/>
      <c r="JDE10" s="573"/>
      <c r="JDF10" s="573"/>
      <c r="JDG10" s="573"/>
      <c r="JDH10" s="573"/>
      <c r="JDI10" s="573"/>
      <c r="JDJ10" s="573"/>
      <c r="JDK10" s="573"/>
      <c r="JDL10" s="573"/>
      <c r="JDM10" s="573"/>
      <c r="JDN10" s="573"/>
      <c r="JDO10" s="573"/>
      <c r="JDP10" s="573"/>
      <c r="JDQ10" s="573"/>
      <c r="JDR10" s="573"/>
      <c r="JDS10" s="573"/>
      <c r="JDT10" s="573"/>
      <c r="JDU10" s="573"/>
      <c r="JDV10" s="573"/>
      <c r="JDW10" s="573"/>
      <c r="JDX10" s="573"/>
      <c r="JDY10" s="573"/>
      <c r="JDZ10" s="573"/>
      <c r="JEA10" s="573"/>
      <c r="JEB10" s="573"/>
      <c r="JEC10" s="573"/>
      <c r="JED10" s="573"/>
      <c r="JEE10" s="573"/>
      <c r="JEF10" s="573"/>
      <c r="JEG10" s="573"/>
      <c r="JEH10" s="573"/>
      <c r="JEI10" s="573"/>
      <c r="JEJ10" s="573"/>
      <c r="JEK10" s="573"/>
      <c r="JEL10" s="573"/>
      <c r="JEM10" s="573"/>
      <c r="JEN10" s="573"/>
      <c r="JEO10" s="573"/>
      <c r="JEP10" s="573"/>
      <c r="JEQ10" s="573"/>
      <c r="JER10" s="573"/>
      <c r="JES10" s="573"/>
      <c r="JET10" s="573"/>
      <c r="JEU10" s="573"/>
      <c r="JEV10" s="573"/>
      <c r="JEW10" s="573"/>
      <c r="JEX10" s="573"/>
      <c r="JEY10" s="573"/>
      <c r="JEZ10" s="573"/>
      <c r="JFA10" s="573"/>
      <c r="JFB10" s="573"/>
      <c r="JFC10" s="573"/>
      <c r="JFD10" s="573"/>
      <c r="JFE10" s="573"/>
      <c r="JFF10" s="573"/>
      <c r="JFG10" s="573"/>
      <c r="JFH10" s="573"/>
      <c r="JFI10" s="573"/>
      <c r="JFJ10" s="573"/>
      <c r="JFK10" s="573"/>
      <c r="JFL10" s="573"/>
      <c r="JFM10" s="573"/>
      <c r="JFN10" s="573"/>
      <c r="JFO10" s="573"/>
      <c r="JFP10" s="573"/>
      <c r="JFQ10" s="573"/>
      <c r="JFR10" s="573"/>
      <c r="JFS10" s="573"/>
      <c r="JFT10" s="573"/>
      <c r="JFU10" s="573"/>
      <c r="JFV10" s="573"/>
      <c r="JFW10" s="573"/>
      <c r="JFX10" s="573"/>
      <c r="JFY10" s="573"/>
      <c r="JFZ10" s="573"/>
      <c r="JGA10" s="573"/>
      <c r="JGB10" s="573"/>
      <c r="JGC10" s="573"/>
      <c r="JGD10" s="573"/>
      <c r="JGE10" s="573"/>
      <c r="JGF10" s="573"/>
      <c r="JGG10" s="573"/>
      <c r="JGH10" s="573"/>
      <c r="JGI10" s="573"/>
      <c r="JGJ10" s="573"/>
      <c r="JGK10" s="573"/>
      <c r="JGL10" s="573"/>
      <c r="JGM10" s="573"/>
      <c r="JGN10" s="573"/>
      <c r="JGO10" s="573"/>
      <c r="JGP10" s="573"/>
      <c r="JGQ10" s="573"/>
      <c r="JGR10" s="573"/>
      <c r="JGS10" s="573"/>
      <c r="JGT10" s="573"/>
      <c r="JGU10" s="573"/>
      <c r="JGV10" s="573"/>
      <c r="JGW10" s="573"/>
      <c r="JGX10" s="573"/>
      <c r="JGY10" s="573"/>
      <c r="JGZ10" s="573"/>
      <c r="JHA10" s="573"/>
      <c r="JHB10" s="573"/>
      <c r="JHC10" s="573"/>
      <c r="JHD10" s="573"/>
      <c r="JHE10" s="573"/>
      <c r="JHF10" s="573"/>
      <c r="JHG10" s="573"/>
      <c r="JHH10" s="573"/>
      <c r="JHI10" s="573"/>
      <c r="JHJ10" s="573"/>
      <c r="JHK10" s="573"/>
      <c r="JHL10" s="573"/>
      <c r="JHM10" s="573"/>
      <c r="JHN10" s="573"/>
      <c r="JHO10" s="573"/>
      <c r="JHP10" s="573"/>
      <c r="JHQ10" s="573"/>
      <c r="JHR10" s="573"/>
      <c r="JHS10" s="573"/>
      <c r="JHT10" s="573"/>
      <c r="JHU10" s="573"/>
      <c r="JHV10" s="573"/>
      <c r="JHW10" s="573"/>
      <c r="JHX10" s="573"/>
      <c r="JHY10" s="573"/>
      <c r="JHZ10" s="573"/>
      <c r="JIA10" s="573"/>
      <c r="JIB10" s="573"/>
      <c r="JIC10" s="573"/>
      <c r="JID10" s="573"/>
      <c r="JIE10" s="573"/>
      <c r="JIF10" s="573"/>
      <c r="JIG10" s="573"/>
      <c r="JIH10" s="573"/>
      <c r="JII10" s="573"/>
      <c r="JIJ10" s="573"/>
      <c r="JIK10" s="573"/>
      <c r="JIL10" s="573"/>
      <c r="JIM10" s="573"/>
      <c r="JIN10" s="573"/>
      <c r="JIO10" s="573"/>
      <c r="JIP10" s="573"/>
      <c r="JIQ10" s="573"/>
      <c r="JIR10" s="573"/>
      <c r="JIS10" s="573"/>
      <c r="JIT10" s="573"/>
      <c r="JIU10" s="573"/>
      <c r="JIV10" s="573"/>
      <c r="JIW10" s="573"/>
      <c r="JIX10" s="573"/>
      <c r="JIY10" s="573"/>
      <c r="JIZ10" s="573"/>
      <c r="JJA10" s="573"/>
      <c r="JJB10" s="573"/>
      <c r="JJC10" s="573"/>
      <c r="JJD10" s="573"/>
      <c r="JJE10" s="573"/>
      <c r="JJF10" s="573"/>
      <c r="JJG10" s="573"/>
      <c r="JJH10" s="573"/>
      <c r="JJI10" s="573"/>
      <c r="JJJ10" s="573"/>
      <c r="JJK10" s="573"/>
      <c r="JJL10" s="573"/>
      <c r="JJM10" s="573"/>
      <c r="JJN10" s="573"/>
      <c r="JJO10" s="573"/>
      <c r="JJP10" s="573"/>
      <c r="JJQ10" s="573"/>
      <c r="JJR10" s="573"/>
      <c r="JJS10" s="573"/>
      <c r="JJT10" s="573"/>
      <c r="JJU10" s="573"/>
      <c r="JJV10" s="573"/>
      <c r="JJW10" s="573"/>
      <c r="JJX10" s="573"/>
      <c r="JJY10" s="573"/>
      <c r="JJZ10" s="573"/>
      <c r="JKA10" s="573"/>
      <c r="JKB10" s="573"/>
      <c r="JKC10" s="573"/>
      <c r="JKD10" s="573"/>
      <c r="JKE10" s="573"/>
      <c r="JKF10" s="573"/>
      <c r="JKG10" s="573"/>
      <c r="JKH10" s="573"/>
      <c r="JKI10" s="573"/>
      <c r="JKJ10" s="573"/>
      <c r="JKK10" s="573"/>
      <c r="JKL10" s="573"/>
      <c r="JKM10" s="573"/>
      <c r="JKN10" s="573"/>
      <c r="JKO10" s="573"/>
      <c r="JKP10" s="573"/>
      <c r="JKQ10" s="573"/>
      <c r="JKR10" s="573"/>
      <c r="JKS10" s="573"/>
      <c r="JKT10" s="573"/>
      <c r="JKU10" s="573"/>
      <c r="JKV10" s="573"/>
      <c r="JKW10" s="573"/>
      <c r="JKX10" s="573"/>
      <c r="JKY10" s="573"/>
      <c r="JKZ10" s="573"/>
      <c r="JLA10" s="573"/>
      <c r="JLB10" s="573"/>
      <c r="JLC10" s="573"/>
      <c r="JLD10" s="573"/>
      <c r="JLE10" s="573"/>
      <c r="JLF10" s="573"/>
      <c r="JLG10" s="573"/>
      <c r="JLH10" s="573"/>
      <c r="JLI10" s="573"/>
      <c r="JLJ10" s="573"/>
      <c r="JLK10" s="573"/>
      <c r="JLL10" s="573"/>
      <c r="JLM10" s="573"/>
      <c r="JLN10" s="573"/>
      <c r="JLO10" s="573"/>
      <c r="JLP10" s="573"/>
      <c r="JLQ10" s="573"/>
      <c r="JLR10" s="573"/>
      <c r="JLS10" s="573"/>
      <c r="JLT10" s="573"/>
      <c r="JLU10" s="573"/>
      <c r="JLV10" s="573"/>
      <c r="JLW10" s="573"/>
      <c r="JLX10" s="573"/>
      <c r="JLY10" s="573"/>
      <c r="JLZ10" s="573"/>
      <c r="JMA10" s="573"/>
      <c r="JMB10" s="573"/>
      <c r="JMC10" s="573"/>
      <c r="JMD10" s="573"/>
      <c r="JME10" s="573"/>
      <c r="JMF10" s="573"/>
      <c r="JMG10" s="573"/>
      <c r="JMH10" s="573"/>
      <c r="JMI10" s="573"/>
      <c r="JMJ10" s="573"/>
      <c r="JMK10" s="573"/>
      <c r="JML10" s="573"/>
      <c r="JMM10" s="573"/>
      <c r="JMN10" s="573"/>
      <c r="JMO10" s="573"/>
      <c r="JMP10" s="573"/>
      <c r="JMQ10" s="573"/>
      <c r="JMR10" s="573"/>
      <c r="JMS10" s="573"/>
      <c r="JMT10" s="573"/>
      <c r="JMU10" s="573"/>
      <c r="JMV10" s="573"/>
      <c r="JMW10" s="573"/>
      <c r="JMX10" s="573"/>
      <c r="JMY10" s="573"/>
      <c r="JMZ10" s="573"/>
      <c r="JNA10" s="573"/>
      <c r="JNB10" s="573"/>
      <c r="JNC10" s="573"/>
      <c r="JND10" s="573"/>
      <c r="JNE10" s="573"/>
      <c r="JNF10" s="573"/>
      <c r="JNG10" s="573"/>
      <c r="JNH10" s="573"/>
      <c r="JNI10" s="573"/>
      <c r="JNJ10" s="573"/>
      <c r="JNK10" s="573"/>
      <c r="JNL10" s="573"/>
      <c r="JNM10" s="573"/>
      <c r="JNN10" s="573"/>
      <c r="JNO10" s="573"/>
      <c r="JNP10" s="573"/>
      <c r="JNQ10" s="573"/>
      <c r="JNR10" s="573"/>
      <c r="JNS10" s="573"/>
      <c r="JNT10" s="573"/>
      <c r="JNU10" s="573"/>
      <c r="JNV10" s="573"/>
      <c r="JNW10" s="573"/>
      <c r="JNX10" s="573"/>
      <c r="JNY10" s="573"/>
      <c r="JNZ10" s="573"/>
      <c r="JOA10" s="573"/>
      <c r="JOB10" s="573"/>
      <c r="JOC10" s="573"/>
      <c r="JOD10" s="573"/>
      <c r="JOE10" s="573"/>
      <c r="JOF10" s="573"/>
      <c r="JOG10" s="573"/>
      <c r="JOH10" s="573"/>
      <c r="JOI10" s="573"/>
      <c r="JOJ10" s="573"/>
      <c r="JOK10" s="573"/>
      <c r="JOL10" s="573"/>
      <c r="JOM10" s="573"/>
      <c r="JON10" s="573"/>
      <c r="JOO10" s="573"/>
      <c r="JOP10" s="573"/>
      <c r="JOQ10" s="573"/>
      <c r="JOR10" s="573"/>
      <c r="JOS10" s="573"/>
      <c r="JOT10" s="573"/>
      <c r="JOU10" s="573"/>
      <c r="JOV10" s="573"/>
      <c r="JOW10" s="573"/>
      <c r="JOX10" s="573"/>
      <c r="JOY10" s="573"/>
      <c r="JOZ10" s="573"/>
      <c r="JPA10" s="573"/>
      <c r="JPB10" s="573"/>
      <c r="JPC10" s="573"/>
      <c r="JPD10" s="573"/>
      <c r="JPE10" s="573"/>
      <c r="JPF10" s="573"/>
      <c r="JPG10" s="573"/>
      <c r="JPH10" s="573"/>
      <c r="JPI10" s="573"/>
      <c r="JPJ10" s="573"/>
      <c r="JPK10" s="573"/>
      <c r="JPL10" s="573"/>
      <c r="JPM10" s="573"/>
      <c r="JPN10" s="573"/>
      <c r="JPO10" s="573"/>
      <c r="JPP10" s="573"/>
      <c r="JPQ10" s="573"/>
      <c r="JPR10" s="573"/>
      <c r="JPS10" s="573"/>
      <c r="JPT10" s="573"/>
      <c r="JPU10" s="573"/>
      <c r="JPV10" s="573"/>
      <c r="JPW10" s="573"/>
      <c r="JPX10" s="573"/>
      <c r="JPY10" s="573"/>
      <c r="JPZ10" s="573"/>
      <c r="JQA10" s="573"/>
      <c r="JQB10" s="573"/>
      <c r="JQC10" s="573"/>
      <c r="JQD10" s="573"/>
      <c r="JQE10" s="573"/>
      <c r="JQF10" s="573"/>
      <c r="JQG10" s="573"/>
      <c r="JQH10" s="573"/>
      <c r="JQI10" s="573"/>
      <c r="JQJ10" s="573"/>
      <c r="JQK10" s="573"/>
      <c r="JQL10" s="573"/>
      <c r="JQM10" s="573"/>
      <c r="JQN10" s="573"/>
      <c r="JQO10" s="573"/>
      <c r="JQP10" s="573"/>
      <c r="JQQ10" s="573"/>
      <c r="JQR10" s="573"/>
      <c r="JQS10" s="573"/>
      <c r="JQT10" s="573"/>
      <c r="JQU10" s="573"/>
      <c r="JQV10" s="573"/>
      <c r="JQW10" s="573"/>
      <c r="JQX10" s="573"/>
      <c r="JQY10" s="573"/>
      <c r="JQZ10" s="573"/>
      <c r="JRA10" s="573"/>
      <c r="JRB10" s="573"/>
      <c r="JRC10" s="573"/>
      <c r="JRD10" s="573"/>
      <c r="JRE10" s="573"/>
      <c r="JRF10" s="573"/>
      <c r="JRG10" s="573"/>
      <c r="JRH10" s="573"/>
      <c r="JRI10" s="573"/>
      <c r="JRJ10" s="573"/>
      <c r="JRK10" s="573"/>
      <c r="JRL10" s="573"/>
      <c r="JRM10" s="573"/>
      <c r="JRN10" s="573"/>
      <c r="JRO10" s="573"/>
      <c r="JRP10" s="573"/>
      <c r="JRQ10" s="573"/>
      <c r="JRR10" s="573"/>
      <c r="JRS10" s="573"/>
      <c r="JRT10" s="573"/>
      <c r="JRU10" s="573"/>
      <c r="JRV10" s="573"/>
      <c r="JRW10" s="573"/>
      <c r="JRX10" s="573"/>
      <c r="JRY10" s="573"/>
      <c r="JRZ10" s="573"/>
      <c r="JSA10" s="573"/>
      <c r="JSB10" s="573"/>
      <c r="JSC10" s="573"/>
      <c r="JSD10" s="573"/>
      <c r="JSE10" s="573"/>
      <c r="JSF10" s="573"/>
      <c r="JSG10" s="573"/>
      <c r="JSH10" s="573"/>
      <c r="JSI10" s="573"/>
      <c r="JSJ10" s="573"/>
      <c r="JSK10" s="573"/>
      <c r="JSL10" s="573"/>
      <c r="JSM10" s="573"/>
      <c r="JSN10" s="573"/>
      <c r="JSO10" s="573"/>
      <c r="JSP10" s="573"/>
      <c r="JSQ10" s="573"/>
      <c r="JSR10" s="573"/>
      <c r="JSS10" s="573"/>
      <c r="JST10" s="573"/>
      <c r="JSU10" s="573"/>
      <c r="JSV10" s="573"/>
      <c r="JSW10" s="573"/>
      <c r="JSX10" s="573"/>
      <c r="JSY10" s="573"/>
      <c r="JSZ10" s="573"/>
      <c r="JTA10" s="573"/>
      <c r="JTB10" s="573"/>
      <c r="JTC10" s="573"/>
      <c r="JTD10" s="573"/>
      <c r="JTE10" s="573"/>
      <c r="JTF10" s="573"/>
      <c r="JTG10" s="573"/>
      <c r="JTH10" s="573"/>
      <c r="JTI10" s="573"/>
      <c r="JTJ10" s="573"/>
      <c r="JTK10" s="573"/>
      <c r="JTL10" s="573"/>
      <c r="JTM10" s="573"/>
      <c r="JTN10" s="573"/>
      <c r="JTO10" s="573"/>
      <c r="JTP10" s="573"/>
      <c r="JTQ10" s="573"/>
      <c r="JTR10" s="573"/>
      <c r="JTS10" s="573"/>
      <c r="JTT10" s="573"/>
      <c r="JTU10" s="573"/>
      <c r="JTV10" s="573"/>
      <c r="JTW10" s="573"/>
      <c r="JTX10" s="573"/>
      <c r="JTY10" s="573"/>
      <c r="JTZ10" s="573"/>
      <c r="JUA10" s="573"/>
      <c r="JUB10" s="573"/>
      <c r="JUC10" s="573"/>
      <c r="JUD10" s="573"/>
      <c r="JUE10" s="573"/>
      <c r="JUF10" s="573"/>
      <c r="JUG10" s="573"/>
      <c r="JUH10" s="573"/>
      <c r="JUI10" s="573"/>
      <c r="JUJ10" s="573"/>
      <c r="JUK10" s="573"/>
      <c r="JUL10" s="573"/>
      <c r="JUM10" s="573"/>
      <c r="JUN10" s="573"/>
      <c r="JUO10" s="573"/>
      <c r="JUP10" s="573"/>
      <c r="JUQ10" s="573"/>
      <c r="JUR10" s="573"/>
      <c r="JUS10" s="573"/>
      <c r="JUT10" s="573"/>
      <c r="JUU10" s="573"/>
      <c r="JUV10" s="573"/>
      <c r="JUW10" s="573"/>
      <c r="JUX10" s="573"/>
      <c r="JUY10" s="573"/>
      <c r="JUZ10" s="573"/>
      <c r="JVA10" s="573"/>
      <c r="JVB10" s="573"/>
      <c r="JVC10" s="573"/>
      <c r="JVD10" s="573"/>
      <c r="JVE10" s="573"/>
      <c r="JVF10" s="573"/>
      <c r="JVG10" s="573"/>
      <c r="JVH10" s="573"/>
      <c r="JVI10" s="573"/>
      <c r="JVJ10" s="573"/>
      <c r="JVK10" s="573"/>
      <c r="JVL10" s="573"/>
      <c r="JVM10" s="573"/>
      <c r="JVN10" s="573"/>
      <c r="JVO10" s="573"/>
      <c r="JVP10" s="573"/>
      <c r="JVQ10" s="573"/>
      <c r="JVR10" s="573"/>
      <c r="JVS10" s="573"/>
      <c r="JVT10" s="573"/>
      <c r="JVU10" s="573"/>
      <c r="JVV10" s="573"/>
      <c r="JVW10" s="573"/>
      <c r="JVX10" s="573"/>
      <c r="JVY10" s="573"/>
      <c r="JVZ10" s="573"/>
      <c r="JWA10" s="573"/>
      <c r="JWB10" s="573"/>
      <c r="JWC10" s="573"/>
      <c r="JWD10" s="573"/>
      <c r="JWE10" s="573"/>
      <c r="JWF10" s="573"/>
      <c r="JWG10" s="573"/>
      <c r="JWH10" s="573"/>
      <c r="JWI10" s="573"/>
      <c r="JWJ10" s="573"/>
      <c r="JWK10" s="573"/>
      <c r="JWL10" s="573"/>
      <c r="JWM10" s="573"/>
      <c r="JWN10" s="573"/>
      <c r="JWO10" s="573"/>
      <c r="JWP10" s="573"/>
      <c r="JWQ10" s="573"/>
      <c r="JWR10" s="573"/>
      <c r="JWS10" s="573"/>
      <c r="JWT10" s="573"/>
      <c r="JWU10" s="573"/>
      <c r="JWV10" s="573"/>
      <c r="JWW10" s="573"/>
      <c r="JWX10" s="573"/>
      <c r="JWY10" s="573"/>
      <c r="JWZ10" s="573"/>
      <c r="JXA10" s="573"/>
      <c r="JXB10" s="573"/>
      <c r="JXC10" s="573"/>
      <c r="JXD10" s="573"/>
      <c r="JXE10" s="573"/>
      <c r="JXF10" s="573"/>
      <c r="JXG10" s="573"/>
      <c r="JXH10" s="573"/>
      <c r="JXI10" s="573"/>
      <c r="JXJ10" s="573"/>
      <c r="JXK10" s="573"/>
      <c r="JXL10" s="573"/>
      <c r="JXM10" s="573"/>
      <c r="JXN10" s="573"/>
      <c r="JXO10" s="573"/>
      <c r="JXP10" s="573"/>
      <c r="JXQ10" s="573"/>
      <c r="JXR10" s="573"/>
      <c r="JXS10" s="573"/>
      <c r="JXT10" s="573"/>
      <c r="JXU10" s="573"/>
      <c r="JXV10" s="573"/>
      <c r="JXW10" s="573"/>
      <c r="JXX10" s="573"/>
      <c r="JXY10" s="573"/>
      <c r="JXZ10" s="573"/>
      <c r="JYA10" s="573"/>
      <c r="JYB10" s="573"/>
      <c r="JYC10" s="573"/>
      <c r="JYD10" s="573"/>
      <c r="JYE10" s="573"/>
      <c r="JYF10" s="573"/>
      <c r="JYG10" s="573"/>
      <c r="JYH10" s="573"/>
      <c r="JYI10" s="573"/>
      <c r="JYJ10" s="573"/>
      <c r="JYK10" s="573"/>
      <c r="JYL10" s="573"/>
      <c r="JYM10" s="573"/>
      <c r="JYN10" s="573"/>
      <c r="JYO10" s="573"/>
      <c r="JYP10" s="573"/>
      <c r="JYQ10" s="573"/>
      <c r="JYR10" s="573"/>
      <c r="JYS10" s="573"/>
      <c r="JYT10" s="573"/>
      <c r="JYU10" s="573"/>
      <c r="JYV10" s="573"/>
      <c r="JYW10" s="573"/>
      <c r="JYX10" s="573"/>
      <c r="JYY10" s="573"/>
      <c r="JYZ10" s="573"/>
      <c r="JZA10" s="573"/>
      <c r="JZB10" s="573"/>
      <c r="JZC10" s="573"/>
      <c r="JZD10" s="573"/>
      <c r="JZE10" s="573"/>
      <c r="JZF10" s="573"/>
      <c r="JZG10" s="573"/>
      <c r="JZH10" s="573"/>
      <c r="JZI10" s="573"/>
      <c r="JZJ10" s="573"/>
      <c r="JZK10" s="573"/>
      <c r="JZL10" s="573"/>
      <c r="JZM10" s="573"/>
      <c r="JZN10" s="573"/>
      <c r="JZO10" s="573"/>
      <c r="JZP10" s="573"/>
      <c r="JZQ10" s="573"/>
      <c r="JZR10" s="573"/>
      <c r="JZS10" s="573"/>
      <c r="JZT10" s="573"/>
      <c r="JZU10" s="573"/>
      <c r="JZV10" s="573"/>
      <c r="JZW10" s="573"/>
      <c r="JZX10" s="573"/>
      <c r="JZY10" s="573"/>
      <c r="JZZ10" s="573"/>
      <c r="KAA10" s="573"/>
      <c r="KAB10" s="573"/>
      <c r="KAC10" s="573"/>
      <c r="KAD10" s="573"/>
      <c r="KAE10" s="573"/>
      <c r="KAF10" s="573"/>
      <c r="KAG10" s="573"/>
      <c r="KAH10" s="573"/>
      <c r="KAI10" s="573"/>
      <c r="KAJ10" s="573"/>
      <c r="KAK10" s="573"/>
      <c r="KAL10" s="573"/>
      <c r="KAM10" s="573"/>
      <c r="KAN10" s="573"/>
      <c r="KAO10" s="573"/>
      <c r="KAP10" s="573"/>
      <c r="KAQ10" s="573"/>
      <c r="KAR10" s="573"/>
      <c r="KAS10" s="573"/>
      <c r="KAT10" s="573"/>
      <c r="KAU10" s="573"/>
      <c r="KAV10" s="573"/>
      <c r="KAW10" s="573"/>
      <c r="KAX10" s="573"/>
      <c r="KAY10" s="573"/>
      <c r="KAZ10" s="573"/>
      <c r="KBA10" s="573"/>
      <c r="KBB10" s="573"/>
      <c r="KBC10" s="573"/>
      <c r="KBD10" s="573"/>
      <c r="KBE10" s="573"/>
      <c r="KBF10" s="573"/>
      <c r="KBG10" s="573"/>
      <c r="KBH10" s="573"/>
      <c r="KBI10" s="573"/>
      <c r="KBJ10" s="573"/>
      <c r="KBK10" s="573"/>
      <c r="KBL10" s="573"/>
      <c r="KBM10" s="573"/>
      <c r="KBN10" s="573"/>
      <c r="KBO10" s="573"/>
      <c r="KBP10" s="573"/>
      <c r="KBQ10" s="573"/>
      <c r="KBR10" s="573"/>
      <c r="KBS10" s="573"/>
      <c r="KBT10" s="573"/>
      <c r="KBU10" s="573"/>
      <c r="KBV10" s="573"/>
      <c r="KBW10" s="573"/>
      <c r="KBX10" s="573"/>
      <c r="KBY10" s="573"/>
      <c r="KBZ10" s="573"/>
      <c r="KCA10" s="573"/>
      <c r="KCB10" s="573"/>
      <c r="KCC10" s="573"/>
      <c r="KCD10" s="573"/>
      <c r="KCE10" s="573"/>
      <c r="KCF10" s="573"/>
      <c r="KCG10" s="573"/>
      <c r="KCH10" s="573"/>
      <c r="KCI10" s="573"/>
      <c r="KCJ10" s="573"/>
      <c r="KCK10" s="573"/>
      <c r="KCL10" s="573"/>
      <c r="KCM10" s="573"/>
      <c r="KCN10" s="573"/>
      <c r="KCO10" s="573"/>
      <c r="KCP10" s="573"/>
      <c r="KCQ10" s="573"/>
      <c r="KCR10" s="573"/>
      <c r="KCS10" s="573"/>
      <c r="KCT10" s="573"/>
      <c r="KCU10" s="573"/>
      <c r="KCV10" s="573"/>
      <c r="KCW10" s="573"/>
      <c r="KCX10" s="573"/>
      <c r="KCY10" s="573"/>
      <c r="KCZ10" s="573"/>
      <c r="KDA10" s="573"/>
      <c r="KDB10" s="573"/>
      <c r="KDC10" s="573"/>
      <c r="KDD10" s="573"/>
      <c r="KDE10" s="573"/>
      <c r="KDF10" s="573"/>
      <c r="KDG10" s="573"/>
      <c r="KDH10" s="573"/>
      <c r="KDI10" s="573"/>
      <c r="KDJ10" s="573"/>
      <c r="KDK10" s="573"/>
      <c r="KDL10" s="573"/>
      <c r="KDM10" s="573"/>
      <c r="KDN10" s="573"/>
      <c r="KDO10" s="573"/>
      <c r="KDP10" s="573"/>
      <c r="KDQ10" s="573"/>
      <c r="KDR10" s="573"/>
      <c r="KDS10" s="573"/>
      <c r="KDT10" s="573"/>
      <c r="KDU10" s="573"/>
      <c r="KDV10" s="573"/>
      <c r="KDW10" s="573"/>
      <c r="KDX10" s="573"/>
      <c r="KDY10" s="573"/>
      <c r="KDZ10" s="573"/>
      <c r="KEA10" s="573"/>
      <c r="KEB10" s="573"/>
      <c r="KEC10" s="573"/>
      <c r="KED10" s="573"/>
      <c r="KEE10" s="573"/>
      <c r="KEF10" s="573"/>
      <c r="KEG10" s="573"/>
      <c r="KEH10" s="573"/>
      <c r="KEI10" s="573"/>
      <c r="KEJ10" s="573"/>
      <c r="KEK10" s="573"/>
      <c r="KEL10" s="573"/>
      <c r="KEM10" s="573"/>
      <c r="KEN10" s="573"/>
      <c r="KEO10" s="573"/>
      <c r="KEP10" s="573"/>
      <c r="KEQ10" s="573"/>
      <c r="KER10" s="573"/>
      <c r="KES10" s="573"/>
      <c r="KET10" s="573"/>
      <c r="KEU10" s="573"/>
      <c r="KEV10" s="573"/>
      <c r="KEW10" s="573"/>
      <c r="KEX10" s="573"/>
      <c r="KEY10" s="573"/>
      <c r="KEZ10" s="573"/>
      <c r="KFA10" s="573"/>
      <c r="KFB10" s="573"/>
      <c r="KFC10" s="573"/>
      <c r="KFD10" s="573"/>
      <c r="KFE10" s="573"/>
      <c r="KFF10" s="573"/>
      <c r="KFG10" s="573"/>
      <c r="KFH10" s="573"/>
      <c r="KFI10" s="573"/>
      <c r="KFJ10" s="573"/>
      <c r="KFK10" s="573"/>
      <c r="KFL10" s="573"/>
      <c r="KFM10" s="573"/>
      <c r="KFN10" s="573"/>
      <c r="KFO10" s="573"/>
      <c r="KFP10" s="573"/>
      <c r="KFQ10" s="573"/>
      <c r="KFR10" s="573"/>
      <c r="KFS10" s="573"/>
      <c r="KFT10" s="573"/>
      <c r="KFU10" s="573"/>
      <c r="KFV10" s="573"/>
      <c r="KFW10" s="573"/>
      <c r="KFX10" s="573"/>
      <c r="KFY10" s="573"/>
      <c r="KFZ10" s="573"/>
      <c r="KGA10" s="573"/>
      <c r="KGB10" s="573"/>
      <c r="KGC10" s="573"/>
      <c r="KGD10" s="573"/>
      <c r="KGE10" s="573"/>
      <c r="KGF10" s="573"/>
      <c r="KGG10" s="573"/>
      <c r="KGH10" s="573"/>
      <c r="KGI10" s="573"/>
      <c r="KGJ10" s="573"/>
      <c r="KGK10" s="573"/>
      <c r="KGL10" s="573"/>
      <c r="KGM10" s="573"/>
      <c r="KGN10" s="573"/>
      <c r="KGO10" s="573"/>
      <c r="KGP10" s="573"/>
      <c r="KGQ10" s="573"/>
      <c r="KGR10" s="573"/>
      <c r="KGS10" s="573"/>
      <c r="KGT10" s="573"/>
      <c r="KGU10" s="573"/>
      <c r="KGV10" s="573"/>
      <c r="KGW10" s="573"/>
      <c r="KGX10" s="573"/>
      <c r="KGY10" s="573"/>
      <c r="KGZ10" s="573"/>
      <c r="KHA10" s="573"/>
      <c r="KHB10" s="573"/>
      <c r="KHC10" s="573"/>
      <c r="KHD10" s="573"/>
      <c r="KHE10" s="573"/>
      <c r="KHF10" s="573"/>
      <c r="KHG10" s="573"/>
      <c r="KHH10" s="573"/>
      <c r="KHI10" s="573"/>
      <c r="KHJ10" s="573"/>
      <c r="KHK10" s="573"/>
      <c r="KHL10" s="573"/>
      <c r="KHM10" s="573"/>
      <c r="KHN10" s="573"/>
      <c r="KHO10" s="573"/>
      <c r="KHP10" s="573"/>
      <c r="KHQ10" s="573"/>
      <c r="KHR10" s="573"/>
      <c r="KHS10" s="573"/>
      <c r="KHT10" s="573"/>
      <c r="KHU10" s="573"/>
      <c r="KHV10" s="573"/>
      <c r="KHW10" s="573"/>
      <c r="KHX10" s="573"/>
      <c r="KHY10" s="573"/>
      <c r="KHZ10" s="573"/>
      <c r="KIA10" s="573"/>
      <c r="KIB10" s="573"/>
      <c r="KIC10" s="573"/>
      <c r="KID10" s="573"/>
      <c r="KIE10" s="573"/>
      <c r="KIF10" s="573"/>
      <c r="KIG10" s="573"/>
      <c r="KIH10" s="573"/>
      <c r="KII10" s="573"/>
      <c r="KIJ10" s="573"/>
      <c r="KIK10" s="573"/>
      <c r="KIL10" s="573"/>
      <c r="KIM10" s="573"/>
      <c r="KIN10" s="573"/>
      <c r="KIO10" s="573"/>
      <c r="KIP10" s="573"/>
      <c r="KIQ10" s="573"/>
      <c r="KIR10" s="573"/>
      <c r="KIS10" s="573"/>
      <c r="KIT10" s="573"/>
      <c r="KIU10" s="573"/>
      <c r="KIV10" s="573"/>
      <c r="KIW10" s="573"/>
      <c r="KIX10" s="573"/>
      <c r="KIY10" s="573"/>
      <c r="KIZ10" s="573"/>
      <c r="KJA10" s="573"/>
      <c r="KJB10" s="573"/>
      <c r="KJC10" s="573"/>
      <c r="KJD10" s="573"/>
      <c r="KJE10" s="573"/>
      <c r="KJF10" s="573"/>
      <c r="KJG10" s="573"/>
      <c r="KJH10" s="573"/>
      <c r="KJI10" s="573"/>
      <c r="KJJ10" s="573"/>
      <c r="KJK10" s="573"/>
      <c r="KJL10" s="573"/>
      <c r="KJM10" s="573"/>
      <c r="KJN10" s="573"/>
      <c r="KJO10" s="573"/>
      <c r="KJP10" s="573"/>
      <c r="KJQ10" s="573"/>
      <c r="KJR10" s="573"/>
      <c r="KJS10" s="573"/>
      <c r="KJT10" s="573"/>
      <c r="KJU10" s="573"/>
      <c r="KJV10" s="573"/>
      <c r="KJW10" s="573"/>
      <c r="KJX10" s="573"/>
      <c r="KJY10" s="573"/>
      <c r="KJZ10" s="573"/>
      <c r="KKA10" s="573"/>
      <c r="KKB10" s="573"/>
      <c r="KKC10" s="573"/>
      <c r="KKD10" s="573"/>
      <c r="KKE10" s="573"/>
      <c r="KKF10" s="573"/>
      <c r="KKG10" s="573"/>
      <c r="KKH10" s="573"/>
      <c r="KKI10" s="573"/>
      <c r="KKJ10" s="573"/>
      <c r="KKK10" s="573"/>
      <c r="KKL10" s="573"/>
      <c r="KKM10" s="573"/>
      <c r="KKN10" s="573"/>
      <c r="KKO10" s="573"/>
      <c r="KKP10" s="573"/>
      <c r="KKQ10" s="573"/>
      <c r="KKR10" s="573"/>
      <c r="KKS10" s="573"/>
      <c r="KKT10" s="573"/>
      <c r="KKU10" s="573"/>
      <c r="KKV10" s="573"/>
      <c r="KKW10" s="573"/>
      <c r="KKX10" s="573"/>
      <c r="KKY10" s="573"/>
      <c r="KKZ10" s="573"/>
      <c r="KLA10" s="573"/>
      <c r="KLB10" s="573"/>
      <c r="KLC10" s="573"/>
      <c r="KLD10" s="573"/>
      <c r="KLE10" s="573"/>
      <c r="KLF10" s="573"/>
      <c r="KLG10" s="573"/>
      <c r="KLH10" s="573"/>
      <c r="KLI10" s="573"/>
      <c r="KLJ10" s="573"/>
      <c r="KLK10" s="573"/>
      <c r="KLL10" s="573"/>
      <c r="KLM10" s="573"/>
      <c r="KLN10" s="573"/>
      <c r="KLO10" s="573"/>
      <c r="KLP10" s="573"/>
      <c r="KLQ10" s="573"/>
      <c r="KLR10" s="573"/>
      <c r="KLS10" s="573"/>
      <c r="KLT10" s="573"/>
      <c r="KLU10" s="573"/>
      <c r="KLV10" s="573"/>
      <c r="KLW10" s="573"/>
      <c r="KLX10" s="573"/>
      <c r="KLY10" s="573"/>
      <c r="KLZ10" s="573"/>
      <c r="KMA10" s="573"/>
      <c r="KMB10" s="573"/>
      <c r="KMC10" s="573"/>
      <c r="KMD10" s="573"/>
      <c r="KME10" s="573"/>
      <c r="KMF10" s="573"/>
      <c r="KMG10" s="573"/>
      <c r="KMH10" s="573"/>
      <c r="KMI10" s="573"/>
      <c r="KMJ10" s="573"/>
      <c r="KMK10" s="573"/>
      <c r="KML10" s="573"/>
      <c r="KMM10" s="573"/>
      <c r="KMN10" s="573"/>
      <c r="KMO10" s="573"/>
      <c r="KMP10" s="573"/>
      <c r="KMQ10" s="573"/>
      <c r="KMR10" s="573"/>
      <c r="KMS10" s="573"/>
      <c r="KMT10" s="573"/>
      <c r="KMU10" s="573"/>
      <c r="KMV10" s="573"/>
      <c r="KMW10" s="573"/>
      <c r="KMX10" s="573"/>
      <c r="KMY10" s="573"/>
      <c r="KMZ10" s="573"/>
      <c r="KNA10" s="573"/>
      <c r="KNB10" s="573"/>
      <c r="KNC10" s="573"/>
      <c r="KND10" s="573"/>
      <c r="KNE10" s="573"/>
      <c r="KNF10" s="573"/>
      <c r="KNG10" s="573"/>
      <c r="KNH10" s="573"/>
      <c r="KNI10" s="573"/>
      <c r="KNJ10" s="573"/>
      <c r="KNK10" s="573"/>
      <c r="KNL10" s="573"/>
      <c r="KNM10" s="573"/>
      <c r="KNN10" s="573"/>
      <c r="KNO10" s="573"/>
      <c r="KNP10" s="573"/>
      <c r="KNQ10" s="573"/>
      <c r="KNR10" s="573"/>
      <c r="KNS10" s="573"/>
      <c r="KNT10" s="573"/>
      <c r="KNU10" s="573"/>
      <c r="KNV10" s="573"/>
      <c r="KNW10" s="573"/>
      <c r="KNX10" s="573"/>
      <c r="KNY10" s="573"/>
      <c r="KNZ10" s="573"/>
      <c r="KOA10" s="573"/>
      <c r="KOB10" s="573"/>
      <c r="KOC10" s="573"/>
      <c r="KOD10" s="573"/>
      <c r="KOE10" s="573"/>
      <c r="KOF10" s="573"/>
      <c r="KOG10" s="573"/>
      <c r="KOH10" s="573"/>
      <c r="KOI10" s="573"/>
      <c r="KOJ10" s="573"/>
      <c r="KOK10" s="573"/>
      <c r="KOL10" s="573"/>
      <c r="KOM10" s="573"/>
      <c r="KON10" s="573"/>
      <c r="KOO10" s="573"/>
      <c r="KOP10" s="573"/>
      <c r="KOQ10" s="573"/>
      <c r="KOR10" s="573"/>
      <c r="KOS10" s="573"/>
      <c r="KOT10" s="573"/>
      <c r="KOU10" s="573"/>
      <c r="KOV10" s="573"/>
      <c r="KOW10" s="573"/>
      <c r="KOX10" s="573"/>
      <c r="KOY10" s="573"/>
      <c r="KOZ10" s="573"/>
      <c r="KPA10" s="573"/>
      <c r="KPB10" s="573"/>
      <c r="KPC10" s="573"/>
      <c r="KPD10" s="573"/>
      <c r="KPE10" s="573"/>
      <c r="KPF10" s="573"/>
      <c r="KPG10" s="573"/>
      <c r="KPH10" s="573"/>
      <c r="KPI10" s="573"/>
      <c r="KPJ10" s="573"/>
      <c r="KPK10" s="573"/>
      <c r="KPL10" s="573"/>
      <c r="KPM10" s="573"/>
      <c r="KPN10" s="573"/>
      <c r="KPO10" s="573"/>
      <c r="KPP10" s="573"/>
      <c r="KPQ10" s="573"/>
      <c r="KPR10" s="573"/>
      <c r="KPS10" s="573"/>
      <c r="KPT10" s="573"/>
      <c r="KPU10" s="573"/>
      <c r="KPV10" s="573"/>
      <c r="KPW10" s="573"/>
      <c r="KPX10" s="573"/>
      <c r="KPY10" s="573"/>
      <c r="KPZ10" s="573"/>
      <c r="KQA10" s="573"/>
      <c r="KQB10" s="573"/>
      <c r="KQC10" s="573"/>
      <c r="KQD10" s="573"/>
      <c r="KQE10" s="573"/>
      <c r="KQF10" s="573"/>
      <c r="KQG10" s="573"/>
      <c r="KQH10" s="573"/>
      <c r="KQI10" s="573"/>
      <c r="KQJ10" s="573"/>
      <c r="KQK10" s="573"/>
      <c r="KQL10" s="573"/>
      <c r="KQM10" s="573"/>
      <c r="KQN10" s="573"/>
      <c r="KQO10" s="573"/>
      <c r="KQP10" s="573"/>
      <c r="KQQ10" s="573"/>
      <c r="KQR10" s="573"/>
      <c r="KQS10" s="573"/>
      <c r="KQT10" s="573"/>
      <c r="KQU10" s="573"/>
      <c r="KQV10" s="573"/>
      <c r="KQW10" s="573"/>
      <c r="KQX10" s="573"/>
      <c r="KQY10" s="573"/>
      <c r="KQZ10" s="573"/>
      <c r="KRA10" s="573"/>
      <c r="KRB10" s="573"/>
      <c r="KRC10" s="573"/>
      <c r="KRD10" s="573"/>
      <c r="KRE10" s="573"/>
      <c r="KRF10" s="573"/>
      <c r="KRG10" s="573"/>
      <c r="KRH10" s="573"/>
      <c r="KRI10" s="573"/>
      <c r="KRJ10" s="573"/>
      <c r="KRK10" s="573"/>
      <c r="KRL10" s="573"/>
      <c r="KRM10" s="573"/>
      <c r="KRN10" s="573"/>
      <c r="KRO10" s="573"/>
      <c r="KRP10" s="573"/>
      <c r="KRQ10" s="573"/>
      <c r="KRR10" s="573"/>
      <c r="KRS10" s="573"/>
      <c r="KRT10" s="573"/>
      <c r="KRU10" s="573"/>
      <c r="KRV10" s="573"/>
      <c r="KRW10" s="573"/>
      <c r="KRX10" s="573"/>
      <c r="KRY10" s="573"/>
      <c r="KRZ10" s="573"/>
      <c r="KSA10" s="573"/>
      <c r="KSB10" s="573"/>
      <c r="KSC10" s="573"/>
      <c r="KSD10" s="573"/>
      <c r="KSE10" s="573"/>
      <c r="KSF10" s="573"/>
      <c r="KSG10" s="573"/>
      <c r="KSH10" s="573"/>
      <c r="KSI10" s="573"/>
      <c r="KSJ10" s="573"/>
      <c r="KSK10" s="573"/>
      <c r="KSL10" s="573"/>
      <c r="KSM10" s="573"/>
      <c r="KSN10" s="573"/>
      <c r="KSO10" s="573"/>
      <c r="KSP10" s="573"/>
      <c r="KSQ10" s="573"/>
      <c r="KSR10" s="573"/>
      <c r="KSS10" s="573"/>
      <c r="KST10" s="573"/>
      <c r="KSU10" s="573"/>
      <c r="KSV10" s="573"/>
      <c r="KSW10" s="573"/>
      <c r="KSX10" s="573"/>
      <c r="KSY10" s="573"/>
      <c r="KSZ10" s="573"/>
      <c r="KTA10" s="573"/>
      <c r="KTB10" s="573"/>
      <c r="KTC10" s="573"/>
      <c r="KTD10" s="573"/>
      <c r="KTE10" s="573"/>
      <c r="KTF10" s="573"/>
      <c r="KTG10" s="573"/>
      <c r="KTH10" s="573"/>
      <c r="KTI10" s="573"/>
      <c r="KTJ10" s="573"/>
      <c r="KTK10" s="573"/>
      <c r="KTL10" s="573"/>
      <c r="KTM10" s="573"/>
      <c r="KTN10" s="573"/>
      <c r="KTO10" s="573"/>
      <c r="KTP10" s="573"/>
      <c r="KTQ10" s="573"/>
      <c r="KTR10" s="573"/>
      <c r="KTS10" s="573"/>
      <c r="KTT10" s="573"/>
      <c r="KTU10" s="573"/>
      <c r="KTV10" s="573"/>
      <c r="KTW10" s="573"/>
      <c r="KTX10" s="573"/>
      <c r="KTY10" s="573"/>
      <c r="KTZ10" s="573"/>
      <c r="KUA10" s="573"/>
      <c r="KUB10" s="573"/>
      <c r="KUC10" s="573"/>
      <c r="KUD10" s="573"/>
      <c r="KUE10" s="573"/>
      <c r="KUF10" s="573"/>
      <c r="KUG10" s="573"/>
      <c r="KUH10" s="573"/>
      <c r="KUI10" s="573"/>
      <c r="KUJ10" s="573"/>
      <c r="KUK10" s="573"/>
      <c r="KUL10" s="573"/>
      <c r="KUM10" s="573"/>
      <c r="KUN10" s="573"/>
      <c r="KUO10" s="573"/>
      <c r="KUP10" s="573"/>
      <c r="KUQ10" s="573"/>
      <c r="KUR10" s="573"/>
      <c r="KUS10" s="573"/>
      <c r="KUT10" s="573"/>
      <c r="KUU10" s="573"/>
      <c r="KUV10" s="573"/>
      <c r="KUW10" s="573"/>
      <c r="KUX10" s="573"/>
      <c r="KUY10" s="573"/>
      <c r="KUZ10" s="573"/>
      <c r="KVA10" s="573"/>
      <c r="KVB10" s="573"/>
      <c r="KVC10" s="573"/>
      <c r="KVD10" s="573"/>
      <c r="KVE10" s="573"/>
      <c r="KVF10" s="573"/>
      <c r="KVG10" s="573"/>
      <c r="KVH10" s="573"/>
      <c r="KVI10" s="573"/>
      <c r="KVJ10" s="573"/>
      <c r="KVK10" s="573"/>
      <c r="KVL10" s="573"/>
      <c r="KVM10" s="573"/>
      <c r="KVN10" s="573"/>
      <c r="KVO10" s="573"/>
      <c r="KVP10" s="573"/>
      <c r="KVQ10" s="573"/>
      <c r="KVR10" s="573"/>
      <c r="KVS10" s="573"/>
      <c r="KVT10" s="573"/>
      <c r="KVU10" s="573"/>
      <c r="KVV10" s="573"/>
      <c r="KVW10" s="573"/>
      <c r="KVX10" s="573"/>
      <c r="KVY10" s="573"/>
      <c r="KVZ10" s="573"/>
      <c r="KWA10" s="573"/>
      <c r="KWB10" s="573"/>
      <c r="KWC10" s="573"/>
      <c r="KWD10" s="573"/>
      <c r="KWE10" s="573"/>
      <c r="KWF10" s="573"/>
      <c r="KWG10" s="573"/>
      <c r="KWH10" s="573"/>
      <c r="KWI10" s="573"/>
      <c r="KWJ10" s="573"/>
      <c r="KWK10" s="573"/>
      <c r="KWL10" s="573"/>
      <c r="KWM10" s="573"/>
      <c r="KWN10" s="573"/>
      <c r="KWO10" s="573"/>
      <c r="KWP10" s="573"/>
      <c r="KWQ10" s="573"/>
      <c r="KWR10" s="573"/>
      <c r="KWS10" s="573"/>
      <c r="KWT10" s="573"/>
      <c r="KWU10" s="573"/>
      <c r="KWV10" s="573"/>
      <c r="KWW10" s="573"/>
      <c r="KWX10" s="573"/>
      <c r="KWY10" s="573"/>
      <c r="KWZ10" s="573"/>
      <c r="KXA10" s="573"/>
      <c r="KXB10" s="573"/>
      <c r="KXC10" s="573"/>
      <c r="KXD10" s="573"/>
      <c r="KXE10" s="573"/>
      <c r="KXF10" s="573"/>
      <c r="KXG10" s="573"/>
      <c r="KXH10" s="573"/>
      <c r="KXI10" s="573"/>
      <c r="KXJ10" s="573"/>
      <c r="KXK10" s="573"/>
      <c r="KXL10" s="573"/>
      <c r="KXM10" s="573"/>
      <c r="KXN10" s="573"/>
      <c r="KXO10" s="573"/>
      <c r="KXP10" s="573"/>
      <c r="KXQ10" s="573"/>
      <c r="KXR10" s="573"/>
      <c r="KXS10" s="573"/>
      <c r="KXT10" s="573"/>
      <c r="KXU10" s="573"/>
      <c r="KXV10" s="573"/>
      <c r="KXW10" s="573"/>
      <c r="KXX10" s="573"/>
      <c r="KXY10" s="573"/>
      <c r="KXZ10" s="573"/>
      <c r="KYA10" s="573"/>
      <c r="KYB10" s="573"/>
      <c r="KYC10" s="573"/>
      <c r="KYD10" s="573"/>
      <c r="KYE10" s="573"/>
      <c r="KYF10" s="573"/>
      <c r="KYG10" s="573"/>
      <c r="KYH10" s="573"/>
      <c r="KYI10" s="573"/>
      <c r="KYJ10" s="573"/>
      <c r="KYK10" s="573"/>
      <c r="KYL10" s="573"/>
      <c r="KYM10" s="573"/>
      <c r="KYN10" s="573"/>
      <c r="KYO10" s="573"/>
      <c r="KYP10" s="573"/>
      <c r="KYQ10" s="573"/>
      <c r="KYR10" s="573"/>
      <c r="KYS10" s="573"/>
      <c r="KYT10" s="573"/>
      <c r="KYU10" s="573"/>
      <c r="KYV10" s="573"/>
      <c r="KYW10" s="573"/>
      <c r="KYX10" s="573"/>
      <c r="KYY10" s="573"/>
      <c r="KYZ10" s="573"/>
      <c r="KZA10" s="573"/>
      <c r="KZB10" s="573"/>
      <c r="KZC10" s="573"/>
      <c r="KZD10" s="573"/>
      <c r="KZE10" s="573"/>
      <c r="KZF10" s="573"/>
      <c r="KZG10" s="573"/>
      <c r="KZH10" s="573"/>
      <c r="KZI10" s="573"/>
      <c r="KZJ10" s="573"/>
      <c r="KZK10" s="573"/>
      <c r="KZL10" s="573"/>
      <c r="KZM10" s="573"/>
      <c r="KZN10" s="573"/>
      <c r="KZO10" s="573"/>
      <c r="KZP10" s="573"/>
      <c r="KZQ10" s="573"/>
      <c r="KZR10" s="573"/>
      <c r="KZS10" s="573"/>
      <c r="KZT10" s="573"/>
      <c r="KZU10" s="573"/>
      <c r="KZV10" s="573"/>
      <c r="KZW10" s="573"/>
      <c r="KZX10" s="573"/>
      <c r="KZY10" s="573"/>
      <c r="KZZ10" s="573"/>
      <c r="LAA10" s="573"/>
      <c r="LAB10" s="573"/>
      <c r="LAC10" s="573"/>
      <c r="LAD10" s="573"/>
      <c r="LAE10" s="573"/>
      <c r="LAF10" s="573"/>
      <c r="LAG10" s="573"/>
      <c r="LAH10" s="573"/>
      <c r="LAI10" s="573"/>
      <c r="LAJ10" s="573"/>
      <c r="LAK10" s="573"/>
      <c r="LAL10" s="573"/>
      <c r="LAM10" s="573"/>
      <c r="LAN10" s="573"/>
      <c r="LAO10" s="573"/>
      <c r="LAP10" s="573"/>
      <c r="LAQ10" s="573"/>
      <c r="LAR10" s="573"/>
      <c r="LAS10" s="573"/>
      <c r="LAT10" s="573"/>
      <c r="LAU10" s="573"/>
      <c r="LAV10" s="573"/>
      <c r="LAW10" s="573"/>
      <c r="LAX10" s="573"/>
      <c r="LAY10" s="573"/>
      <c r="LAZ10" s="573"/>
      <c r="LBA10" s="573"/>
      <c r="LBB10" s="573"/>
      <c r="LBC10" s="573"/>
      <c r="LBD10" s="573"/>
      <c r="LBE10" s="573"/>
      <c r="LBF10" s="573"/>
      <c r="LBG10" s="573"/>
      <c r="LBH10" s="573"/>
      <c r="LBI10" s="573"/>
      <c r="LBJ10" s="573"/>
      <c r="LBK10" s="573"/>
      <c r="LBL10" s="573"/>
      <c r="LBM10" s="573"/>
      <c r="LBN10" s="573"/>
      <c r="LBO10" s="573"/>
      <c r="LBP10" s="573"/>
      <c r="LBQ10" s="573"/>
      <c r="LBR10" s="573"/>
      <c r="LBS10" s="573"/>
      <c r="LBT10" s="573"/>
      <c r="LBU10" s="573"/>
      <c r="LBV10" s="573"/>
      <c r="LBW10" s="573"/>
      <c r="LBX10" s="573"/>
      <c r="LBY10" s="573"/>
      <c r="LBZ10" s="573"/>
      <c r="LCA10" s="573"/>
      <c r="LCB10" s="573"/>
      <c r="LCC10" s="573"/>
      <c r="LCD10" s="573"/>
      <c r="LCE10" s="573"/>
      <c r="LCF10" s="573"/>
      <c r="LCG10" s="573"/>
      <c r="LCH10" s="573"/>
      <c r="LCI10" s="573"/>
      <c r="LCJ10" s="573"/>
      <c r="LCK10" s="573"/>
      <c r="LCL10" s="573"/>
      <c r="LCM10" s="573"/>
      <c r="LCN10" s="573"/>
      <c r="LCO10" s="573"/>
      <c r="LCP10" s="573"/>
      <c r="LCQ10" s="573"/>
      <c r="LCR10" s="573"/>
      <c r="LCS10" s="573"/>
      <c r="LCT10" s="573"/>
      <c r="LCU10" s="573"/>
      <c r="LCV10" s="573"/>
      <c r="LCW10" s="573"/>
      <c r="LCX10" s="573"/>
      <c r="LCY10" s="573"/>
      <c r="LCZ10" s="573"/>
      <c r="LDA10" s="573"/>
      <c r="LDB10" s="573"/>
      <c r="LDC10" s="573"/>
      <c r="LDD10" s="573"/>
      <c r="LDE10" s="573"/>
      <c r="LDF10" s="573"/>
      <c r="LDG10" s="573"/>
      <c r="LDH10" s="573"/>
      <c r="LDI10" s="573"/>
      <c r="LDJ10" s="573"/>
      <c r="LDK10" s="573"/>
      <c r="LDL10" s="573"/>
      <c r="LDM10" s="573"/>
      <c r="LDN10" s="573"/>
      <c r="LDO10" s="573"/>
      <c r="LDP10" s="573"/>
      <c r="LDQ10" s="573"/>
      <c r="LDR10" s="573"/>
      <c r="LDS10" s="573"/>
      <c r="LDT10" s="573"/>
      <c r="LDU10" s="573"/>
      <c r="LDV10" s="573"/>
      <c r="LDW10" s="573"/>
      <c r="LDX10" s="573"/>
      <c r="LDY10" s="573"/>
      <c r="LDZ10" s="573"/>
      <c r="LEA10" s="573"/>
      <c r="LEB10" s="573"/>
      <c r="LEC10" s="573"/>
      <c r="LED10" s="573"/>
      <c r="LEE10" s="573"/>
      <c r="LEF10" s="573"/>
      <c r="LEG10" s="573"/>
      <c r="LEH10" s="573"/>
      <c r="LEI10" s="573"/>
      <c r="LEJ10" s="573"/>
      <c r="LEK10" s="573"/>
      <c r="LEL10" s="573"/>
      <c r="LEM10" s="573"/>
      <c r="LEN10" s="573"/>
      <c r="LEO10" s="573"/>
      <c r="LEP10" s="573"/>
      <c r="LEQ10" s="573"/>
      <c r="LER10" s="573"/>
      <c r="LES10" s="573"/>
      <c r="LET10" s="573"/>
      <c r="LEU10" s="573"/>
      <c r="LEV10" s="573"/>
      <c r="LEW10" s="573"/>
      <c r="LEX10" s="573"/>
      <c r="LEY10" s="573"/>
      <c r="LEZ10" s="573"/>
      <c r="LFA10" s="573"/>
      <c r="LFB10" s="573"/>
      <c r="LFC10" s="573"/>
      <c r="LFD10" s="573"/>
      <c r="LFE10" s="573"/>
      <c r="LFF10" s="573"/>
      <c r="LFG10" s="573"/>
      <c r="LFH10" s="573"/>
      <c r="LFI10" s="573"/>
      <c r="LFJ10" s="573"/>
      <c r="LFK10" s="573"/>
      <c r="LFL10" s="573"/>
      <c r="LFM10" s="573"/>
      <c r="LFN10" s="573"/>
      <c r="LFO10" s="573"/>
      <c r="LFP10" s="573"/>
      <c r="LFQ10" s="573"/>
      <c r="LFR10" s="573"/>
      <c r="LFS10" s="573"/>
      <c r="LFT10" s="573"/>
      <c r="LFU10" s="573"/>
      <c r="LFV10" s="573"/>
      <c r="LFW10" s="573"/>
      <c r="LFX10" s="573"/>
      <c r="LFY10" s="573"/>
      <c r="LFZ10" s="573"/>
      <c r="LGA10" s="573"/>
      <c r="LGB10" s="573"/>
      <c r="LGC10" s="573"/>
      <c r="LGD10" s="573"/>
      <c r="LGE10" s="573"/>
      <c r="LGF10" s="573"/>
      <c r="LGG10" s="573"/>
      <c r="LGH10" s="573"/>
      <c r="LGI10" s="573"/>
      <c r="LGJ10" s="573"/>
      <c r="LGK10" s="573"/>
      <c r="LGL10" s="573"/>
      <c r="LGM10" s="573"/>
      <c r="LGN10" s="573"/>
      <c r="LGO10" s="573"/>
      <c r="LGP10" s="573"/>
      <c r="LGQ10" s="573"/>
      <c r="LGR10" s="573"/>
      <c r="LGS10" s="573"/>
      <c r="LGT10" s="573"/>
      <c r="LGU10" s="573"/>
      <c r="LGV10" s="573"/>
      <c r="LGW10" s="573"/>
      <c r="LGX10" s="573"/>
      <c r="LGY10" s="573"/>
      <c r="LGZ10" s="573"/>
      <c r="LHA10" s="573"/>
      <c r="LHB10" s="573"/>
      <c r="LHC10" s="573"/>
      <c r="LHD10" s="573"/>
      <c r="LHE10" s="573"/>
      <c r="LHF10" s="573"/>
      <c r="LHG10" s="573"/>
      <c r="LHH10" s="573"/>
      <c r="LHI10" s="573"/>
      <c r="LHJ10" s="573"/>
      <c r="LHK10" s="573"/>
      <c r="LHL10" s="573"/>
      <c r="LHM10" s="573"/>
      <c r="LHN10" s="573"/>
      <c r="LHO10" s="573"/>
      <c r="LHP10" s="573"/>
      <c r="LHQ10" s="573"/>
      <c r="LHR10" s="573"/>
      <c r="LHS10" s="573"/>
      <c r="LHT10" s="573"/>
      <c r="LHU10" s="573"/>
      <c r="LHV10" s="573"/>
      <c r="LHW10" s="573"/>
      <c r="LHX10" s="573"/>
      <c r="LHY10" s="573"/>
      <c r="LHZ10" s="573"/>
      <c r="LIA10" s="573"/>
      <c r="LIB10" s="573"/>
      <c r="LIC10" s="573"/>
      <c r="LID10" s="573"/>
      <c r="LIE10" s="573"/>
      <c r="LIF10" s="573"/>
      <c r="LIG10" s="573"/>
      <c r="LIH10" s="573"/>
      <c r="LII10" s="573"/>
      <c r="LIJ10" s="573"/>
      <c r="LIK10" s="573"/>
      <c r="LIL10" s="573"/>
      <c r="LIM10" s="573"/>
      <c r="LIN10" s="573"/>
      <c r="LIO10" s="573"/>
      <c r="LIP10" s="573"/>
      <c r="LIQ10" s="573"/>
      <c r="LIR10" s="573"/>
      <c r="LIS10" s="573"/>
      <c r="LIT10" s="573"/>
      <c r="LIU10" s="573"/>
      <c r="LIV10" s="573"/>
      <c r="LIW10" s="573"/>
      <c r="LIX10" s="573"/>
      <c r="LIY10" s="573"/>
      <c r="LIZ10" s="573"/>
      <c r="LJA10" s="573"/>
      <c r="LJB10" s="573"/>
      <c r="LJC10" s="573"/>
      <c r="LJD10" s="573"/>
      <c r="LJE10" s="573"/>
      <c r="LJF10" s="573"/>
      <c r="LJG10" s="573"/>
      <c r="LJH10" s="573"/>
      <c r="LJI10" s="573"/>
      <c r="LJJ10" s="573"/>
      <c r="LJK10" s="573"/>
      <c r="LJL10" s="573"/>
      <c r="LJM10" s="573"/>
      <c r="LJN10" s="573"/>
      <c r="LJO10" s="573"/>
      <c r="LJP10" s="573"/>
      <c r="LJQ10" s="573"/>
      <c r="LJR10" s="573"/>
      <c r="LJS10" s="573"/>
      <c r="LJT10" s="573"/>
      <c r="LJU10" s="573"/>
      <c r="LJV10" s="573"/>
      <c r="LJW10" s="573"/>
      <c r="LJX10" s="573"/>
      <c r="LJY10" s="573"/>
      <c r="LJZ10" s="573"/>
      <c r="LKA10" s="573"/>
      <c r="LKB10" s="573"/>
      <c r="LKC10" s="573"/>
      <c r="LKD10" s="573"/>
      <c r="LKE10" s="573"/>
      <c r="LKF10" s="573"/>
      <c r="LKG10" s="573"/>
      <c r="LKH10" s="573"/>
      <c r="LKI10" s="573"/>
      <c r="LKJ10" s="573"/>
      <c r="LKK10" s="573"/>
      <c r="LKL10" s="573"/>
      <c r="LKM10" s="573"/>
      <c r="LKN10" s="573"/>
      <c r="LKO10" s="573"/>
      <c r="LKP10" s="573"/>
      <c r="LKQ10" s="573"/>
      <c r="LKR10" s="573"/>
      <c r="LKS10" s="573"/>
      <c r="LKT10" s="573"/>
      <c r="LKU10" s="573"/>
      <c r="LKV10" s="573"/>
      <c r="LKW10" s="573"/>
      <c r="LKX10" s="573"/>
      <c r="LKY10" s="573"/>
      <c r="LKZ10" s="573"/>
      <c r="LLA10" s="573"/>
      <c r="LLB10" s="573"/>
      <c r="LLC10" s="573"/>
      <c r="LLD10" s="573"/>
      <c r="LLE10" s="573"/>
      <c r="LLF10" s="573"/>
      <c r="LLG10" s="573"/>
      <c r="LLH10" s="573"/>
      <c r="LLI10" s="573"/>
      <c r="LLJ10" s="573"/>
      <c r="LLK10" s="573"/>
      <c r="LLL10" s="573"/>
      <c r="LLM10" s="573"/>
      <c r="LLN10" s="573"/>
      <c r="LLO10" s="573"/>
      <c r="LLP10" s="573"/>
      <c r="LLQ10" s="573"/>
      <c r="LLR10" s="573"/>
      <c r="LLS10" s="573"/>
      <c r="LLT10" s="573"/>
      <c r="LLU10" s="573"/>
      <c r="LLV10" s="573"/>
      <c r="LLW10" s="573"/>
      <c r="LLX10" s="573"/>
      <c r="LLY10" s="573"/>
      <c r="LLZ10" s="573"/>
      <c r="LMA10" s="573"/>
      <c r="LMB10" s="573"/>
      <c r="LMC10" s="573"/>
      <c r="LMD10" s="573"/>
      <c r="LME10" s="573"/>
      <c r="LMF10" s="573"/>
      <c r="LMG10" s="573"/>
      <c r="LMH10" s="573"/>
      <c r="LMI10" s="573"/>
      <c r="LMJ10" s="573"/>
      <c r="LMK10" s="573"/>
      <c r="LML10" s="573"/>
      <c r="LMM10" s="573"/>
      <c r="LMN10" s="573"/>
      <c r="LMO10" s="573"/>
      <c r="LMP10" s="573"/>
      <c r="LMQ10" s="573"/>
      <c r="LMR10" s="573"/>
      <c r="LMS10" s="573"/>
      <c r="LMT10" s="573"/>
      <c r="LMU10" s="573"/>
      <c r="LMV10" s="573"/>
      <c r="LMW10" s="573"/>
      <c r="LMX10" s="573"/>
      <c r="LMY10" s="573"/>
      <c r="LMZ10" s="573"/>
      <c r="LNA10" s="573"/>
      <c r="LNB10" s="573"/>
      <c r="LNC10" s="573"/>
      <c r="LND10" s="573"/>
      <c r="LNE10" s="573"/>
      <c r="LNF10" s="573"/>
      <c r="LNG10" s="573"/>
      <c r="LNH10" s="573"/>
      <c r="LNI10" s="573"/>
      <c r="LNJ10" s="573"/>
      <c r="LNK10" s="573"/>
      <c r="LNL10" s="573"/>
      <c r="LNM10" s="573"/>
      <c r="LNN10" s="573"/>
      <c r="LNO10" s="573"/>
      <c r="LNP10" s="573"/>
      <c r="LNQ10" s="573"/>
      <c r="LNR10" s="573"/>
      <c r="LNS10" s="573"/>
      <c r="LNT10" s="573"/>
      <c r="LNU10" s="573"/>
      <c r="LNV10" s="573"/>
      <c r="LNW10" s="573"/>
      <c r="LNX10" s="573"/>
      <c r="LNY10" s="573"/>
      <c r="LNZ10" s="573"/>
      <c r="LOA10" s="573"/>
      <c r="LOB10" s="573"/>
      <c r="LOC10" s="573"/>
      <c r="LOD10" s="573"/>
      <c r="LOE10" s="573"/>
      <c r="LOF10" s="573"/>
      <c r="LOG10" s="573"/>
      <c r="LOH10" s="573"/>
      <c r="LOI10" s="573"/>
      <c r="LOJ10" s="573"/>
      <c r="LOK10" s="573"/>
      <c r="LOL10" s="573"/>
      <c r="LOM10" s="573"/>
      <c r="LON10" s="573"/>
      <c r="LOO10" s="573"/>
      <c r="LOP10" s="573"/>
      <c r="LOQ10" s="573"/>
      <c r="LOR10" s="573"/>
      <c r="LOS10" s="573"/>
      <c r="LOT10" s="573"/>
      <c r="LOU10" s="573"/>
      <c r="LOV10" s="573"/>
      <c r="LOW10" s="573"/>
      <c r="LOX10" s="573"/>
      <c r="LOY10" s="573"/>
      <c r="LOZ10" s="573"/>
      <c r="LPA10" s="573"/>
      <c r="LPB10" s="573"/>
      <c r="LPC10" s="573"/>
      <c r="LPD10" s="573"/>
      <c r="LPE10" s="573"/>
      <c r="LPF10" s="573"/>
      <c r="LPG10" s="573"/>
      <c r="LPH10" s="573"/>
      <c r="LPI10" s="573"/>
      <c r="LPJ10" s="573"/>
      <c r="LPK10" s="573"/>
      <c r="LPL10" s="573"/>
      <c r="LPM10" s="573"/>
      <c r="LPN10" s="573"/>
      <c r="LPO10" s="573"/>
      <c r="LPP10" s="573"/>
      <c r="LPQ10" s="573"/>
      <c r="LPR10" s="573"/>
      <c r="LPS10" s="573"/>
      <c r="LPT10" s="573"/>
      <c r="LPU10" s="573"/>
      <c r="LPV10" s="573"/>
      <c r="LPW10" s="573"/>
      <c r="LPX10" s="573"/>
      <c r="LPY10" s="573"/>
      <c r="LPZ10" s="573"/>
      <c r="LQA10" s="573"/>
      <c r="LQB10" s="573"/>
      <c r="LQC10" s="573"/>
      <c r="LQD10" s="573"/>
      <c r="LQE10" s="573"/>
      <c r="LQF10" s="573"/>
      <c r="LQG10" s="573"/>
      <c r="LQH10" s="573"/>
      <c r="LQI10" s="573"/>
      <c r="LQJ10" s="573"/>
      <c r="LQK10" s="573"/>
      <c r="LQL10" s="573"/>
      <c r="LQM10" s="573"/>
      <c r="LQN10" s="573"/>
      <c r="LQO10" s="573"/>
      <c r="LQP10" s="573"/>
      <c r="LQQ10" s="573"/>
      <c r="LQR10" s="573"/>
      <c r="LQS10" s="573"/>
      <c r="LQT10" s="573"/>
      <c r="LQU10" s="573"/>
      <c r="LQV10" s="573"/>
      <c r="LQW10" s="573"/>
      <c r="LQX10" s="573"/>
      <c r="LQY10" s="573"/>
      <c r="LQZ10" s="573"/>
      <c r="LRA10" s="573"/>
      <c r="LRB10" s="573"/>
      <c r="LRC10" s="573"/>
      <c r="LRD10" s="573"/>
      <c r="LRE10" s="573"/>
      <c r="LRF10" s="573"/>
      <c r="LRG10" s="573"/>
      <c r="LRH10" s="573"/>
      <c r="LRI10" s="573"/>
      <c r="LRJ10" s="573"/>
      <c r="LRK10" s="573"/>
      <c r="LRL10" s="573"/>
      <c r="LRM10" s="573"/>
      <c r="LRN10" s="573"/>
      <c r="LRO10" s="573"/>
      <c r="LRP10" s="573"/>
      <c r="LRQ10" s="573"/>
      <c r="LRR10" s="573"/>
      <c r="LRS10" s="573"/>
      <c r="LRT10" s="573"/>
      <c r="LRU10" s="573"/>
      <c r="LRV10" s="573"/>
      <c r="LRW10" s="573"/>
      <c r="LRX10" s="573"/>
      <c r="LRY10" s="573"/>
      <c r="LRZ10" s="573"/>
      <c r="LSA10" s="573"/>
      <c r="LSB10" s="573"/>
      <c r="LSC10" s="573"/>
      <c r="LSD10" s="573"/>
      <c r="LSE10" s="573"/>
      <c r="LSF10" s="573"/>
      <c r="LSG10" s="573"/>
      <c r="LSH10" s="573"/>
      <c r="LSI10" s="573"/>
      <c r="LSJ10" s="573"/>
      <c r="LSK10" s="573"/>
      <c r="LSL10" s="573"/>
      <c r="LSM10" s="573"/>
      <c r="LSN10" s="573"/>
      <c r="LSO10" s="573"/>
      <c r="LSP10" s="573"/>
      <c r="LSQ10" s="573"/>
      <c r="LSR10" s="573"/>
      <c r="LSS10" s="573"/>
      <c r="LST10" s="573"/>
      <c r="LSU10" s="573"/>
      <c r="LSV10" s="573"/>
      <c r="LSW10" s="573"/>
      <c r="LSX10" s="573"/>
      <c r="LSY10" s="573"/>
      <c r="LSZ10" s="573"/>
      <c r="LTA10" s="573"/>
      <c r="LTB10" s="573"/>
      <c r="LTC10" s="573"/>
      <c r="LTD10" s="573"/>
      <c r="LTE10" s="573"/>
      <c r="LTF10" s="573"/>
      <c r="LTG10" s="573"/>
      <c r="LTH10" s="573"/>
      <c r="LTI10" s="573"/>
      <c r="LTJ10" s="573"/>
      <c r="LTK10" s="573"/>
      <c r="LTL10" s="573"/>
      <c r="LTM10" s="573"/>
      <c r="LTN10" s="573"/>
      <c r="LTO10" s="573"/>
      <c r="LTP10" s="573"/>
      <c r="LTQ10" s="573"/>
      <c r="LTR10" s="573"/>
      <c r="LTS10" s="573"/>
      <c r="LTT10" s="573"/>
      <c r="LTU10" s="573"/>
      <c r="LTV10" s="573"/>
      <c r="LTW10" s="573"/>
      <c r="LTX10" s="573"/>
      <c r="LTY10" s="573"/>
      <c r="LTZ10" s="573"/>
      <c r="LUA10" s="573"/>
      <c r="LUB10" s="573"/>
      <c r="LUC10" s="573"/>
      <c r="LUD10" s="573"/>
      <c r="LUE10" s="573"/>
      <c r="LUF10" s="573"/>
      <c r="LUG10" s="573"/>
      <c r="LUH10" s="573"/>
      <c r="LUI10" s="573"/>
      <c r="LUJ10" s="573"/>
      <c r="LUK10" s="573"/>
      <c r="LUL10" s="573"/>
      <c r="LUM10" s="573"/>
      <c r="LUN10" s="573"/>
      <c r="LUO10" s="573"/>
      <c r="LUP10" s="573"/>
      <c r="LUQ10" s="573"/>
      <c r="LUR10" s="573"/>
      <c r="LUS10" s="573"/>
      <c r="LUT10" s="573"/>
      <c r="LUU10" s="573"/>
      <c r="LUV10" s="573"/>
      <c r="LUW10" s="573"/>
      <c r="LUX10" s="573"/>
      <c r="LUY10" s="573"/>
      <c r="LUZ10" s="573"/>
      <c r="LVA10" s="573"/>
      <c r="LVB10" s="573"/>
      <c r="LVC10" s="573"/>
      <c r="LVD10" s="573"/>
      <c r="LVE10" s="573"/>
      <c r="LVF10" s="573"/>
      <c r="LVG10" s="573"/>
      <c r="LVH10" s="573"/>
      <c r="LVI10" s="573"/>
      <c r="LVJ10" s="573"/>
      <c r="LVK10" s="573"/>
      <c r="LVL10" s="573"/>
      <c r="LVM10" s="573"/>
      <c r="LVN10" s="573"/>
      <c r="LVO10" s="573"/>
      <c r="LVP10" s="573"/>
      <c r="LVQ10" s="573"/>
      <c r="LVR10" s="573"/>
      <c r="LVS10" s="573"/>
      <c r="LVT10" s="573"/>
      <c r="LVU10" s="573"/>
      <c r="LVV10" s="573"/>
      <c r="LVW10" s="573"/>
      <c r="LVX10" s="573"/>
      <c r="LVY10" s="573"/>
      <c r="LVZ10" s="573"/>
      <c r="LWA10" s="573"/>
      <c r="LWB10" s="573"/>
      <c r="LWC10" s="573"/>
      <c r="LWD10" s="573"/>
      <c r="LWE10" s="573"/>
      <c r="LWF10" s="573"/>
      <c r="LWG10" s="573"/>
      <c r="LWH10" s="573"/>
      <c r="LWI10" s="573"/>
      <c r="LWJ10" s="573"/>
      <c r="LWK10" s="573"/>
      <c r="LWL10" s="573"/>
      <c r="LWM10" s="573"/>
      <c r="LWN10" s="573"/>
      <c r="LWO10" s="573"/>
      <c r="LWP10" s="573"/>
      <c r="LWQ10" s="573"/>
      <c r="LWR10" s="573"/>
      <c r="LWS10" s="573"/>
      <c r="LWT10" s="573"/>
      <c r="LWU10" s="573"/>
      <c r="LWV10" s="573"/>
      <c r="LWW10" s="573"/>
      <c r="LWX10" s="573"/>
      <c r="LWY10" s="573"/>
      <c r="LWZ10" s="573"/>
      <c r="LXA10" s="573"/>
      <c r="LXB10" s="573"/>
      <c r="LXC10" s="573"/>
      <c r="LXD10" s="573"/>
      <c r="LXE10" s="573"/>
      <c r="LXF10" s="573"/>
      <c r="LXG10" s="573"/>
      <c r="LXH10" s="573"/>
      <c r="LXI10" s="573"/>
      <c r="LXJ10" s="573"/>
      <c r="LXK10" s="573"/>
      <c r="LXL10" s="573"/>
      <c r="LXM10" s="573"/>
      <c r="LXN10" s="573"/>
      <c r="LXO10" s="573"/>
      <c r="LXP10" s="573"/>
      <c r="LXQ10" s="573"/>
      <c r="LXR10" s="573"/>
      <c r="LXS10" s="573"/>
      <c r="LXT10" s="573"/>
      <c r="LXU10" s="573"/>
      <c r="LXV10" s="573"/>
      <c r="LXW10" s="573"/>
      <c r="LXX10" s="573"/>
      <c r="LXY10" s="573"/>
      <c r="LXZ10" s="573"/>
      <c r="LYA10" s="573"/>
      <c r="LYB10" s="573"/>
      <c r="LYC10" s="573"/>
      <c r="LYD10" s="573"/>
      <c r="LYE10" s="573"/>
      <c r="LYF10" s="573"/>
      <c r="LYG10" s="573"/>
      <c r="LYH10" s="573"/>
      <c r="LYI10" s="573"/>
      <c r="LYJ10" s="573"/>
      <c r="LYK10" s="573"/>
      <c r="LYL10" s="573"/>
      <c r="LYM10" s="573"/>
      <c r="LYN10" s="573"/>
      <c r="LYO10" s="573"/>
      <c r="LYP10" s="573"/>
      <c r="LYQ10" s="573"/>
      <c r="LYR10" s="573"/>
      <c r="LYS10" s="573"/>
      <c r="LYT10" s="573"/>
      <c r="LYU10" s="573"/>
      <c r="LYV10" s="573"/>
      <c r="LYW10" s="573"/>
      <c r="LYX10" s="573"/>
      <c r="LYY10" s="573"/>
      <c r="LYZ10" s="573"/>
      <c r="LZA10" s="573"/>
      <c r="LZB10" s="573"/>
      <c r="LZC10" s="573"/>
      <c r="LZD10" s="573"/>
      <c r="LZE10" s="573"/>
      <c r="LZF10" s="573"/>
      <c r="LZG10" s="573"/>
      <c r="LZH10" s="573"/>
      <c r="LZI10" s="573"/>
      <c r="LZJ10" s="573"/>
      <c r="LZK10" s="573"/>
      <c r="LZL10" s="573"/>
      <c r="LZM10" s="573"/>
      <c r="LZN10" s="573"/>
      <c r="LZO10" s="573"/>
      <c r="LZP10" s="573"/>
      <c r="LZQ10" s="573"/>
      <c r="LZR10" s="573"/>
      <c r="LZS10" s="573"/>
      <c r="LZT10" s="573"/>
      <c r="LZU10" s="573"/>
      <c r="LZV10" s="573"/>
      <c r="LZW10" s="573"/>
      <c r="LZX10" s="573"/>
      <c r="LZY10" s="573"/>
      <c r="LZZ10" s="573"/>
      <c r="MAA10" s="573"/>
      <c r="MAB10" s="573"/>
      <c r="MAC10" s="573"/>
      <c r="MAD10" s="573"/>
      <c r="MAE10" s="573"/>
      <c r="MAF10" s="573"/>
      <c r="MAG10" s="573"/>
      <c r="MAH10" s="573"/>
      <c r="MAI10" s="573"/>
      <c r="MAJ10" s="573"/>
      <c r="MAK10" s="573"/>
      <c r="MAL10" s="573"/>
      <c r="MAM10" s="573"/>
      <c r="MAN10" s="573"/>
      <c r="MAO10" s="573"/>
      <c r="MAP10" s="573"/>
      <c r="MAQ10" s="573"/>
      <c r="MAR10" s="573"/>
      <c r="MAS10" s="573"/>
      <c r="MAT10" s="573"/>
      <c r="MAU10" s="573"/>
      <c r="MAV10" s="573"/>
      <c r="MAW10" s="573"/>
      <c r="MAX10" s="573"/>
      <c r="MAY10" s="573"/>
      <c r="MAZ10" s="573"/>
      <c r="MBA10" s="573"/>
      <c r="MBB10" s="573"/>
      <c r="MBC10" s="573"/>
      <c r="MBD10" s="573"/>
      <c r="MBE10" s="573"/>
      <c r="MBF10" s="573"/>
      <c r="MBG10" s="573"/>
      <c r="MBH10" s="573"/>
      <c r="MBI10" s="573"/>
      <c r="MBJ10" s="573"/>
      <c r="MBK10" s="573"/>
      <c r="MBL10" s="573"/>
      <c r="MBM10" s="573"/>
      <c r="MBN10" s="573"/>
      <c r="MBO10" s="573"/>
      <c r="MBP10" s="573"/>
      <c r="MBQ10" s="573"/>
      <c r="MBR10" s="573"/>
      <c r="MBS10" s="573"/>
      <c r="MBT10" s="573"/>
      <c r="MBU10" s="573"/>
      <c r="MBV10" s="573"/>
      <c r="MBW10" s="573"/>
      <c r="MBX10" s="573"/>
      <c r="MBY10" s="573"/>
      <c r="MBZ10" s="573"/>
      <c r="MCA10" s="573"/>
      <c r="MCB10" s="573"/>
      <c r="MCC10" s="573"/>
      <c r="MCD10" s="573"/>
      <c r="MCE10" s="573"/>
      <c r="MCF10" s="573"/>
      <c r="MCG10" s="573"/>
      <c r="MCH10" s="573"/>
      <c r="MCI10" s="573"/>
      <c r="MCJ10" s="573"/>
      <c r="MCK10" s="573"/>
      <c r="MCL10" s="573"/>
      <c r="MCM10" s="573"/>
      <c r="MCN10" s="573"/>
      <c r="MCO10" s="573"/>
      <c r="MCP10" s="573"/>
      <c r="MCQ10" s="573"/>
      <c r="MCR10" s="573"/>
      <c r="MCS10" s="573"/>
      <c r="MCT10" s="573"/>
      <c r="MCU10" s="573"/>
      <c r="MCV10" s="573"/>
      <c r="MCW10" s="573"/>
      <c r="MCX10" s="573"/>
      <c r="MCY10" s="573"/>
      <c r="MCZ10" s="573"/>
      <c r="MDA10" s="573"/>
      <c r="MDB10" s="573"/>
      <c r="MDC10" s="573"/>
      <c r="MDD10" s="573"/>
      <c r="MDE10" s="573"/>
      <c r="MDF10" s="573"/>
      <c r="MDG10" s="573"/>
      <c r="MDH10" s="573"/>
      <c r="MDI10" s="573"/>
      <c r="MDJ10" s="573"/>
      <c r="MDK10" s="573"/>
      <c r="MDL10" s="573"/>
      <c r="MDM10" s="573"/>
      <c r="MDN10" s="573"/>
      <c r="MDO10" s="573"/>
      <c r="MDP10" s="573"/>
      <c r="MDQ10" s="573"/>
      <c r="MDR10" s="573"/>
      <c r="MDS10" s="573"/>
      <c r="MDT10" s="573"/>
      <c r="MDU10" s="573"/>
      <c r="MDV10" s="573"/>
      <c r="MDW10" s="573"/>
      <c r="MDX10" s="573"/>
      <c r="MDY10" s="573"/>
      <c r="MDZ10" s="573"/>
      <c r="MEA10" s="573"/>
      <c r="MEB10" s="573"/>
      <c r="MEC10" s="573"/>
      <c r="MED10" s="573"/>
      <c r="MEE10" s="573"/>
      <c r="MEF10" s="573"/>
      <c r="MEG10" s="573"/>
      <c r="MEH10" s="573"/>
      <c r="MEI10" s="573"/>
      <c r="MEJ10" s="573"/>
      <c r="MEK10" s="573"/>
      <c r="MEL10" s="573"/>
      <c r="MEM10" s="573"/>
      <c r="MEN10" s="573"/>
      <c r="MEO10" s="573"/>
      <c r="MEP10" s="573"/>
      <c r="MEQ10" s="573"/>
      <c r="MER10" s="573"/>
      <c r="MES10" s="573"/>
      <c r="MET10" s="573"/>
      <c r="MEU10" s="573"/>
      <c r="MEV10" s="573"/>
      <c r="MEW10" s="573"/>
      <c r="MEX10" s="573"/>
      <c r="MEY10" s="573"/>
      <c r="MEZ10" s="573"/>
      <c r="MFA10" s="573"/>
      <c r="MFB10" s="573"/>
      <c r="MFC10" s="573"/>
      <c r="MFD10" s="573"/>
      <c r="MFE10" s="573"/>
      <c r="MFF10" s="573"/>
      <c r="MFG10" s="573"/>
      <c r="MFH10" s="573"/>
      <c r="MFI10" s="573"/>
      <c r="MFJ10" s="573"/>
      <c r="MFK10" s="573"/>
      <c r="MFL10" s="573"/>
      <c r="MFM10" s="573"/>
      <c r="MFN10" s="573"/>
      <c r="MFO10" s="573"/>
      <c r="MFP10" s="573"/>
      <c r="MFQ10" s="573"/>
      <c r="MFR10" s="573"/>
      <c r="MFS10" s="573"/>
      <c r="MFT10" s="573"/>
      <c r="MFU10" s="573"/>
      <c r="MFV10" s="573"/>
      <c r="MFW10" s="573"/>
      <c r="MFX10" s="573"/>
      <c r="MFY10" s="573"/>
      <c r="MFZ10" s="573"/>
      <c r="MGA10" s="573"/>
      <c r="MGB10" s="573"/>
      <c r="MGC10" s="573"/>
      <c r="MGD10" s="573"/>
      <c r="MGE10" s="573"/>
      <c r="MGF10" s="573"/>
      <c r="MGG10" s="573"/>
      <c r="MGH10" s="573"/>
      <c r="MGI10" s="573"/>
      <c r="MGJ10" s="573"/>
      <c r="MGK10" s="573"/>
      <c r="MGL10" s="573"/>
      <c r="MGM10" s="573"/>
      <c r="MGN10" s="573"/>
      <c r="MGO10" s="573"/>
      <c r="MGP10" s="573"/>
      <c r="MGQ10" s="573"/>
      <c r="MGR10" s="573"/>
      <c r="MGS10" s="573"/>
      <c r="MGT10" s="573"/>
      <c r="MGU10" s="573"/>
      <c r="MGV10" s="573"/>
      <c r="MGW10" s="573"/>
      <c r="MGX10" s="573"/>
      <c r="MGY10" s="573"/>
      <c r="MGZ10" s="573"/>
      <c r="MHA10" s="573"/>
      <c r="MHB10" s="573"/>
      <c r="MHC10" s="573"/>
      <c r="MHD10" s="573"/>
      <c r="MHE10" s="573"/>
      <c r="MHF10" s="573"/>
      <c r="MHG10" s="573"/>
      <c r="MHH10" s="573"/>
      <c r="MHI10" s="573"/>
      <c r="MHJ10" s="573"/>
      <c r="MHK10" s="573"/>
      <c r="MHL10" s="573"/>
      <c r="MHM10" s="573"/>
      <c r="MHN10" s="573"/>
      <c r="MHO10" s="573"/>
      <c r="MHP10" s="573"/>
      <c r="MHQ10" s="573"/>
      <c r="MHR10" s="573"/>
      <c r="MHS10" s="573"/>
      <c r="MHT10" s="573"/>
      <c r="MHU10" s="573"/>
      <c r="MHV10" s="573"/>
      <c r="MHW10" s="573"/>
      <c r="MHX10" s="573"/>
      <c r="MHY10" s="573"/>
      <c r="MHZ10" s="573"/>
      <c r="MIA10" s="573"/>
      <c r="MIB10" s="573"/>
      <c r="MIC10" s="573"/>
      <c r="MID10" s="573"/>
      <c r="MIE10" s="573"/>
      <c r="MIF10" s="573"/>
      <c r="MIG10" s="573"/>
      <c r="MIH10" s="573"/>
      <c r="MII10" s="573"/>
      <c r="MIJ10" s="573"/>
      <c r="MIK10" s="573"/>
      <c r="MIL10" s="573"/>
      <c r="MIM10" s="573"/>
      <c r="MIN10" s="573"/>
      <c r="MIO10" s="573"/>
      <c r="MIP10" s="573"/>
      <c r="MIQ10" s="573"/>
      <c r="MIR10" s="573"/>
      <c r="MIS10" s="573"/>
      <c r="MIT10" s="573"/>
      <c r="MIU10" s="573"/>
      <c r="MIV10" s="573"/>
      <c r="MIW10" s="573"/>
      <c r="MIX10" s="573"/>
      <c r="MIY10" s="573"/>
      <c r="MIZ10" s="573"/>
      <c r="MJA10" s="573"/>
      <c r="MJB10" s="573"/>
      <c r="MJC10" s="573"/>
      <c r="MJD10" s="573"/>
      <c r="MJE10" s="573"/>
      <c r="MJF10" s="573"/>
      <c r="MJG10" s="573"/>
      <c r="MJH10" s="573"/>
      <c r="MJI10" s="573"/>
      <c r="MJJ10" s="573"/>
      <c r="MJK10" s="573"/>
      <c r="MJL10" s="573"/>
      <c r="MJM10" s="573"/>
      <c r="MJN10" s="573"/>
      <c r="MJO10" s="573"/>
      <c r="MJP10" s="573"/>
      <c r="MJQ10" s="573"/>
      <c r="MJR10" s="573"/>
      <c r="MJS10" s="573"/>
      <c r="MJT10" s="573"/>
      <c r="MJU10" s="573"/>
      <c r="MJV10" s="573"/>
      <c r="MJW10" s="573"/>
      <c r="MJX10" s="573"/>
      <c r="MJY10" s="573"/>
      <c r="MJZ10" s="573"/>
      <c r="MKA10" s="573"/>
      <c r="MKB10" s="573"/>
      <c r="MKC10" s="573"/>
      <c r="MKD10" s="573"/>
      <c r="MKE10" s="573"/>
      <c r="MKF10" s="573"/>
      <c r="MKG10" s="573"/>
      <c r="MKH10" s="573"/>
      <c r="MKI10" s="573"/>
      <c r="MKJ10" s="573"/>
      <c r="MKK10" s="573"/>
      <c r="MKL10" s="573"/>
      <c r="MKM10" s="573"/>
      <c r="MKN10" s="573"/>
      <c r="MKO10" s="573"/>
      <c r="MKP10" s="573"/>
      <c r="MKQ10" s="573"/>
      <c r="MKR10" s="573"/>
      <c r="MKS10" s="573"/>
      <c r="MKT10" s="573"/>
      <c r="MKU10" s="573"/>
      <c r="MKV10" s="573"/>
      <c r="MKW10" s="573"/>
      <c r="MKX10" s="573"/>
      <c r="MKY10" s="573"/>
      <c r="MKZ10" s="573"/>
      <c r="MLA10" s="573"/>
      <c r="MLB10" s="573"/>
      <c r="MLC10" s="573"/>
      <c r="MLD10" s="573"/>
      <c r="MLE10" s="573"/>
      <c r="MLF10" s="573"/>
      <c r="MLG10" s="573"/>
      <c r="MLH10" s="573"/>
      <c r="MLI10" s="573"/>
      <c r="MLJ10" s="573"/>
      <c r="MLK10" s="573"/>
      <c r="MLL10" s="573"/>
      <c r="MLM10" s="573"/>
      <c r="MLN10" s="573"/>
      <c r="MLO10" s="573"/>
      <c r="MLP10" s="573"/>
      <c r="MLQ10" s="573"/>
      <c r="MLR10" s="573"/>
      <c r="MLS10" s="573"/>
      <c r="MLT10" s="573"/>
      <c r="MLU10" s="573"/>
      <c r="MLV10" s="573"/>
      <c r="MLW10" s="573"/>
      <c r="MLX10" s="573"/>
      <c r="MLY10" s="573"/>
      <c r="MLZ10" s="573"/>
      <c r="MMA10" s="573"/>
      <c r="MMB10" s="573"/>
      <c r="MMC10" s="573"/>
      <c r="MMD10" s="573"/>
      <c r="MME10" s="573"/>
      <c r="MMF10" s="573"/>
      <c r="MMG10" s="573"/>
      <c r="MMH10" s="573"/>
      <c r="MMI10" s="573"/>
      <c r="MMJ10" s="573"/>
      <c r="MMK10" s="573"/>
      <c r="MML10" s="573"/>
      <c r="MMM10" s="573"/>
      <c r="MMN10" s="573"/>
      <c r="MMO10" s="573"/>
      <c r="MMP10" s="573"/>
      <c r="MMQ10" s="573"/>
      <c r="MMR10" s="573"/>
      <c r="MMS10" s="573"/>
      <c r="MMT10" s="573"/>
      <c r="MMU10" s="573"/>
      <c r="MMV10" s="573"/>
      <c r="MMW10" s="573"/>
      <c r="MMX10" s="573"/>
      <c r="MMY10" s="573"/>
      <c r="MMZ10" s="573"/>
      <c r="MNA10" s="573"/>
      <c r="MNB10" s="573"/>
      <c r="MNC10" s="573"/>
      <c r="MND10" s="573"/>
      <c r="MNE10" s="573"/>
      <c r="MNF10" s="573"/>
      <c r="MNG10" s="573"/>
      <c r="MNH10" s="573"/>
      <c r="MNI10" s="573"/>
      <c r="MNJ10" s="573"/>
      <c r="MNK10" s="573"/>
      <c r="MNL10" s="573"/>
      <c r="MNM10" s="573"/>
      <c r="MNN10" s="573"/>
      <c r="MNO10" s="573"/>
      <c r="MNP10" s="573"/>
      <c r="MNQ10" s="573"/>
      <c r="MNR10" s="573"/>
      <c r="MNS10" s="573"/>
      <c r="MNT10" s="573"/>
      <c r="MNU10" s="573"/>
      <c r="MNV10" s="573"/>
      <c r="MNW10" s="573"/>
      <c r="MNX10" s="573"/>
      <c r="MNY10" s="573"/>
      <c r="MNZ10" s="573"/>
      <c r="MOA10" s="573"/>
      <c r="MOB10" s="573"/>
      <c r="MOC10" s="573"/>
      <c r="MOD10" s="573"/>
      <c r="MOE10" s="573"/>
      <c r="MOF10" s="573"/>
      <c r="MOG10" s="573"/>
      <c r="MOH10" s="573"/>
      <c r="MOI10" s="573"/>
      <c r="MOJ10" s="573"/>
      <c r="MOK10" s="573"/>
      <c r="MOL10" s="573"/>
      <c r="MOM10" s="573"/>
      <c r="MON10" s="573"/>
      <c r="MOO10" s="573"/>
      <c r="MOP10" s="573"/>
      <c r="MOQ10" s="573"/>
      <c r="MOR10" s="573"/>
      <c r="MOS10" s="573"/>
      <c r="MOT10" s="573"/>
      <c r="MOU10" s="573"/>
      <c r="MOV10" s="573"/>
      <c r="MOW10" s="573"/>
      <c r="MOX10" s="573"/>
      <c r="MOY10" s="573"/>
      <c r="MOZ10" s="573"/>
      <c r="MPA10" s="573"/>
      <c r="MPB10" s="573"/>
      <c r="MPC10" s="573"/>
      <c r="MPD10" s="573"/>
      <c r="MPE10" s="573"/>
      <c r="MPF10" s="573"/>
      <c r="MPG10" s="573"/>
      <c r="MPH10" s="573"/>
      <c r="MPI10" s="573"/>
      <c r="MPJ10" s="573"/>
      <c r="MPK10" s="573"/>
      <c r="MPL10" s="573"/>
      <c r="MPM10" s="573"/>
      <c r="MPN10" s="573"/>
      <c r="MPO10" s="573"/>
      <c r="MPP10" s="573"/>
      <c r="MPQ10" s="573"/>
      <c r="MPR10" s="573"/>
      <c r="MPS10" s="573"/>
      <c r="MPT10" s="573"/>
      <c r="MPU10" s="573"/>
      <c r="MPV10" s="573"/>
      <c r="MPW10" s="573"/>
      <c r="MPX10" s="573"/>
      <c r="MPY10" s="573"/>
      <c r="MPZ10" s="573"/>
      <c r="MQA10" s="573"/>
      <c r="MQB10" s="573"/>
      <c r="MQC10" s="573"/>
      <c r="MQD10" s="573"/>
      <c r="MQE10" s="573"/>
      <c r="MQF10" s="573"/>
      <c r="MQG10" s="573"/>
      <c r="MQH10" s="573"/>
      <c r="MQI10" s="573"/>
      <c r="MQJ10" s="573"/>
      <c r="MQK10" s="573"/>
      <c r="MQL10" s="573"/>
      <c r="MQM10" s="573"/>
      <c r="MQN10" s="573"/>
      <c r="MQO10" s="573"/>
      <c r="MQP10" s="573"/>
      <c r="MQQ10" s="573"/>
      <c r="MQR10" s="573"/>
      <c r="MQS10" s="573"/>
      <c r="MQT10" s="573"/>
      <c r="MQU10" s="573"/>
      <c r="MQV10" s="573"/>
      <c r="MQW10" s="573"/>
      <c r="MQX10" s="573"/>
      <c r="MQY10" s="573"/>
      <c r="MQZ10" s="573"/>
      <c r="MRA10" s="573"/>
      <c r="MRB10" s="573"/>
      <c r="MRC10" s="573"/>
      <c r="MRD10" s="573"/>
      <c r="MRE10" s="573"/>
      <c r="MRF10" s="573"/>
      <c r="MRG10" s="573"/>
      <c r="MRH10" s="573"/>
      <c r="MRI10" s="573"/>
      <c r="MRJ10" s="573"/>
      <c r="MRK10" s="573"/>
      <c r="MRL10" s="573"/>
      <c r="MRM10" s="573"/>
      <c r="MRN10" s="573"/>
      <c r="MRO10" s="573"/>
      <c r="MRP10" s="573"/>
      <c r="MRQ10" s="573"/>
      <c r="MRR10" s="573"/>
      <c r="MRS10" s="573"/>
      <c r="MRT10" s="573"/>
      <c r="MRU10" s="573"/>
      <c r="MRV10" s="573"/>
      <c r="MRW10" s="573"/>
      <c r="MRX10" s="573"/>
      <c r="MRY10" s="573"/>
      <c r="MRZ10" s="573"/>
      <c r="MSA10" s="573"/>
      <c r="MSB10" s="573"/>
      <c r="MSC10" s="573"/>
      <c r="MSD10" s="573"/>
      <c r="MSE10" s="573"/>
      <c r="MSF10" s="573"/>
      <c r="MSG10" s="573"/>
      <c r="MSH10" s="573"/>
      <c r="MSI10" s="573"/>
      <c r="MSJ10" s="573"/>
      <c r="MSK10" s="573"/>
      <c r="MSL10" s="573"/>
      <c r="MSM10" s="573"/>
      <c r="MSN10" s="573"/>
      <c r="MSO10" s="573"/>
      <c r="MSP10" s="573"/>
      <c r="MSQ10" s="573"/>
      <c r="MSR10" s="573"/>
      <c r="MSS10" s="573"/>
      <c r="MST10" s="573"/>
      <c r="MSU10" s="573"/>
      <c r="MSV10" s="573"/>
      <c r="MSW10" s="573"/>
      <c r="MSX10" s="573"/>
      <c r="MSY10" s="573"/>
      <c r="MSZ10" s="573"/>
      <c r="MTA10" s="573"/>
      <c r="MTB10" s="573"/>
      <c r="MTC10" s="573"/>
      <c r="MTD10" s="573"/>
      <c r="MTE10" s="573"/>
      <c r="MTF10" s="573"/>
      <c r="MTG10" s="573"/>
      <c r="MTH10" s="573"/>
      <c r="MTI10" s="573"/>
      <c r="MTJ10" s="573"/>
      <c r="MTK10" s="573"/>
      <c r="MTL10" s="573"/>
      <c r="MTM10" s="573"/>
      <c r="MTN10" s="573"/>
      <c r="MTO10" s="573"/>
      <c r="MTP10" s="573"/>
      <c r="MTQ10" s="573"/>
      <c r="MTR10" s="573"/>
      <c r="MTS10" s="573"/>
      <c r="MTT10" s="573"/>
      <c r="MTU10" s="573"/>
      <c r="MTV10" s="573"/>
      <c r="MTW10" s="573"/>
      <c r="MTX10" s="573"/>
      <c r="MTY10" s="573"/>
      <c r="MTZ10" s="573"/>
      <c r="MUA10" s="573"/>
      <c r="MUB10" s="573"/>
      <c r="MUC10" s="573"/>
      <c r="MUD10" s="573"/>
      <c r="MUE10" s="573"/>
      <c r="MUF10" s="573"/>
      <c r="MUG10" s="573"/>
      <c r="MUH10" s="573"/>
      <c r="MUI10" s="573"/>
      <c r="MUJ10" s="573"/>
      <c r="MUK10" s="573"/>
      <c r="MUL10" s="573"/>
      <c r="MUM10" s="573"/>
      <c r="MUN10" s="573"/>
      <c r="MUO10" s="573"/>
      <c r="MUP10" s="573"/>
      <c r="MUQ10" s="573"/>
      <c r="MUR10" s="573"/>
      <c r="MUS10" s="573"/>
      <c r="MUT10" s="573"/>
      <c r="MUU10" s="573"/>
      <c r="MUV10" s="573"/>
      <c r="MUW10" s="573"/>
      <c r="MUX10" s="573"/>
      <c r="MUY10" s="573"/>
      <c r="MUZ10" s="573"/>
      <c r="MVA10" s="573"/>
      <c r="MVB10" s="573"/>
      <c r="MVC10" s="573"/>
      <c r="MVD10" s="573"/>
      <c r="MVE10" s="573"/>
      <c r="MVF10" s="573"/>
      <c r="MVG10" s="573"/>
      <c r="MVH10" s="573"/>
      <c r="MVI10" s="573"/>
      <c r="MVJ10" s="573"/>
      <c r="MVK10" s="573"/>
      <c r="MVL10" s="573"/>
      <c r="MVM10" s="573"/>
      <c r="MVN10" s="573"/>
      <c r="MVO10" s="573"/>
      <c r="MVP10" s="573"/>
      <c r="MVQ10" s="573"/>
      <c r="MVR10" s="573"/>
      <c r="MVS10" s="573"/>
      <c r="MVT10" s="573"/>
      <c r="MVU10" s="573"/>
      <c r="MVV10" s="573"/>
      <c r="MVW10" s="573"/>
      <c r="MVX10" s="573"/>
      <c r="MVY10" s="573"/>
      <c r="MVZ10" s="573"/>
      <c r="MWA10" s="573"/>
      <c r="MWB10" s="573"/>
      <c r="MWC10" s="573"/>
      <c r="MWD10" s="573"/>
      <c r="MWE10" s="573"/>
      <c r="MWF10" s="573"/>
      <c r="MWG10" s="573"/>
      <c r="MWH10" s="573"/>
      <c r="MWI10" s="573"/>
      <c r="MWJ10" s="573"/>
      <c r="MWK10" s="573"/>
      <c r="MWL10" s="573"/>
      <c r="MWM10" s="573"/>
      <c r="MWN10" s="573"/>
      <c r="MWO10" s="573"/>
      <c r="MWP10" s="573"/>
      <c r="MWQ10" s="573"/>
      <c r="MWR10" s="573"/>
      <c r="MWS10" s="573"/>
      <c r="MWT10" s="573"/>
      <c r="MWU10" s="573"/>
      <c r="MWV10" s="573"/>
      <c r="MWW10" s="573"/>
      <c r="MWX10" s="573"/>
      <c r="MWY10" s="573"/>
      <c r="MWZ10" s="573"/>
      <c r="MXA10" s="573"/>
      <c r="MXB10" s="573"/>
      <c r="MXC10" s="573"/>
      <c r="MXD10" s="573"/>
      <c r="MXE10" s="573"/>
      <c r="MXF10" s="573"/>
      <c r="MXG10" s="573"/>
      <c r="MXH10" s="573"/>
      <c r="MXI10" s="573"/>
      <c r="MXJ10" s="573"/>
      <c r="MXK10" s="573"/>
      <c r="MXL10" s="573"/>
      <c r="MXM10" s="573"/>
      <c r="MXN10" s="573"/>
      <c r="MXO10" s="573"/>
      <c r="MXP10" s="573"/>
      <c r="MXQ10" s="573"/>
      <c r="MXR10" s="573"/>
      <c r="MXS10" s="573"/>
      <c r="MXT10" s="573"/>
      <c r="MXU10" s="573"/>
      <c r="MXV10" s="573"/>
      <c r="MXW10" s="573"/>
      <c r="MXX10" s="573"/>
      <c r="MXY10" s="573"/>
      <c r="MXZ10" s="573"/>
      <c r="MYA10" s="573"/>
      <c r="MYB10" s="573"/>
      <c r="MYC10" s="573"/>
      <c r="MYD10" s="573"/>
      <c r="MYE10" s="573"/>
      <c r="MYF10" s="573"/>
      <c r="MYG10" s="573"/>
      <c r="MYH10" s="573"/>
      <c r="MYI10" s="573"/>
      <c r="MYJ10" s="573"/>
      <c r="MYK10" s="573"/>
      <c r="MYL10" s="573"/>
      <c r="MYM10" s="573"/>
      <c r="MYN10" s="573"/>
      <c r="MYO10" s="573"/>
      <c r="MYP10" s="573"/>
      <c r="MYQ10" s="573"/>
      <c r="MYR10" s="573"/>
      <c r="MYS10" s="573"/>
      <c r="MYT10" s="573"/>
      <c r="MYU10" s="573"/>
      <c r="MYV10" s="573"/>
      <c r="MYW10" s="573"/>
      <c r="MYX10" s="573"/>
      <c r="MYY10" s="573"/>
      <c r="MYZ10" s="573"/>
      <c r="MZA10" s="573"/>
      <c r="MZB10" s="573"/>
      <c r="MZC10" s="573"/>
      <c r="MZD10" s="573"/>
      <c r="MZE10" s="573"/>
      <c r="MZF10" s="573"/>
      <c r="MZG10" s="573"/>
      <c r="MZH10" s="573"/>
      <c r="MZI10" s="573"/>
      <c r="MZJ10" s="573"/>
      <c r="MZK10" s="573"/>
      <c r="MZL10" s="573"/>
      <c r="MZM10" s="573"/>
      <c r="MZN10" s="573"/>
      <c r="MZO10" s="573"/>
      <c r="MZP10" s="573"/>
      <c r="MZQ10" s="573"/>
      <c r="MZR10" s="573"/>
      <c r="MZS10" s="573"/>
      <c r="MZT10" s="573"/>
      <c r="MZU10" s="573"/>
      <c r="MZV10" s="573"/>
      <c r="MZW10" s="573"/>
      <c r="MZX10" s="573"/>
      <c r="MZY10" s="573"/>
      <c r="MZZ10" s="573"/>
      <c r="NAA10" s="573"/>
      <c r="NAB10" s="573"/>
      <c r="NAC10" s="573"/>
      <c r="NAD10" s="573"/>
      <c r="NAE10" s="573"/>
      <c r="NAF10" s="573"/>
      <c r="NAG10" s="573"/>
      <c r="NAH10" s="573"/>
      <c r="NAI10" s="573"/>
      <c r="NAJ10" s="573"/>
      <c r="NAK10" s="573"/>
      <c r="NAL10" s="573"/>
      <c r="NAM10" s="573"/>
      <c r="NAN10" s="573"/>
      <c r="NAO10" s="573"/>
      <c r="NAP10" s="573"/>
      <c r="NAQ10" s="573"/>
      <c r="NAR10" s="573"/>
      <c r="NAS10" s="573"/>
      <c r="NAT10" s="573"/>
      <c r="NAU10" s="573"/>
      <c r="NAV10" s="573"/>
      <c r="NAW10" s="573"/>
      <c r="NAX10" s="573"/>
      <c r="NAY10" s="573"/>
      <c r="NAZ10" s="573"/>
      <c r="NBA10" s="573"/>
      <c r="NBB10" s="573"/>
      <c r="NBC10" s="573"/>
      <c r="NBD10" s="573"/>
      <c r="NBE10" s="573"/>
      <c r="NBF10" s="573"/>
      <c r="NBG10" s="573"/>
      <c r="NBH10" s="573"/>
      <c r="NBI10" s="573"/>
      <c r="NBJ10" s="573"/>
      <c r="NBK10" s="573"/>
      <c r="NBL10" s="573"/>
      <c r="NBM10" s="573"/>
      <c r="NBN10" s="573"/>
      <c r="NBO10" s="573"/>
      <c r="NBP10" s="573"/>
      <c r="NBQ10" s="573"/>
      <c r="NBR10" s="573"/>
      <c r="NBS10" s="573"/>
      <c r="NBT10" s="573"/>
      <c r="NBU10" s="573"/>
      <c r="NBV10" s="573"/>
      <c r="NBW10" s="573"/>
      <c r="NBX10" s="573"/>
      <c r="NBY10" s="573"/>
      <c r="NBZ10" s="573"/>
      <c r="NCA10" s="573"/>
      <c r="NCB10" s="573"/>
      <c r="NCC10" s="573"/>
      <c r="NCD10" s="573"/>
      <c r="NCE10" s="573"/>
      <c r="NCF10" s="573"/>
      <c r="NCG10" s="573"/>
      <c r="NCH10" s="573"/>
      <c r="NCI10" s="573"/>
      <c r="NCJ10" s="573"/>
      <c r="NCK10" s="573"/>
      <c r="NCL10" s="573"/>
      <c r="NCM10" s="573"/>
      <c r="NCN10" s="573"/>
      <c r="NCO10" s="573"/>
      <c r="NCP10" s="573"/>
      <c r="NCQ10" s="573"/>
      <c r="NCR10" s="573"/>
      <c r="NCS10" s="573"/>
      <c r="NCT10" s="573"/>
      <c r="NCU10" s="573"/>
      <c r="NCV10" s="573"/>
      <c r="NCW10" s="573"/>
      <c r="NCX10" s="573"/>
      <c r="NCY10" s="573"/>
      <c r="NCZ10" s="573"/>
      <c r="NDA10" s="573"/>
      <c r="NDB10" s="573"/>
      <c r="NDC10" s="573"/>
      <c r="NDD10" s="573"/>
      <c r="NDE10" s="573"/>
      <c r="NDF10" s="573"/>
      <c r="NDG10" s="573"/>
      <c r="NDH10" s="573"/>
      <c r="NDI10" s="573"/>
      <c r="NDJ10" s="573"/>
      <c r="NDK10" s="573"/>
      <c r="NDL10" s="573"/>
      <c r="NDM10" s="573"/>
      <c r="NDN10" s="573"/>
      <c r="NDO10" s="573"/>
      <c r="NDP10" s="573"/>
      <c r="NDQ10" s="573"/>
      <c r="NDR10" s="573"/>
      <c r="NDS10" s="573"/>
      <c r="NDT10" s="573"/>
      <c r="NDU10" s="573"/>
      <c r="NDV10" s="573"/>
      <c r="NDW10" s="573"/>
      <c r="NDX10" s="573"/>
      <c r="NDY10" s="573"/>
      <c r="NDZ10" s="573"/>
      <c r="NEA10" s="573"/>
      <c r="NEB10" s="573"/>
      <c r="NEC10" s="573"/>
      <c r="NED10" s="573"/>
      <c r="NEE10" s="573"/>
      <c r="NEF10" s="573"/>
      <c r="NEG10" s="573"/>
      <c r="NEH10" s="573"/>
      <c r="NEI10" s="573"/>
      <c r="NEJ10" s="573"/>
      <c r="NEK10" s="573"/>
      <c r="NEL10" s="573"/>
      <c r="NEM10" s="573"/>
      <c r="NEN10" s="573"/>
      <c r="NEO10" s="573"/>
      <c r="NEP10" s="573"/>
      <c r="NEQ10" s="573"/>
      <c r="NER10" s="573"/>
      <c r="NES10" s="573"/>
      <c r="NET10" s="573"/>
      <c r="NEU10" s="573"/>
      <c r="NEV10" s="573"/>
      <c r="NEW10" s="573"/>
      <c r="NEX10" s="573"/>
      <c r="NEY10" s="573"/>
      <c r="NEZ10" s="573"/>
      <c r="NFA10" s="573"/>
      <c r="NFB10" s="573"/>
      <c r="NFC10" s="573"/>
      <c r="NFD10" s="573"/>
      <c r="NFE10" s="573"/>
      <c r="NFF10" s="573"/>
      <c r="NFG10" s="573"/>
      <c r="NFH10" s="573"/>
      <c r="NFI10" s="573"/>
      <c r="NFJ10" s="573"/>
      <c r="NFK10" s="573"/>
      <c r="NFL10" s="573"/>
      <c r="NFM10" s="573"/>
      <c r="NFN10" s="573"/>
      <c r="NFO10" s="573"/>
      <c r="NFP10" s="573"/>
      <c r="NFQ10" s="573"/>
      <c r="NFR10" s="573"/>
      <c r="NFS10" s="573"/>
      <c r="NFT10" s="573"/>
      <c r="NFU10" s="573"/>
      <c r="NFV10" s="573"/>
      <c r="NFW10" s="573"/>
      <c r="NFX10" s="573"/>
      <c r="NFY10" s="573"/>
      <c r="NFZ10" s="573"/>
      <c r="NGA10" s="573"/>
      <c r="NGB10" s="573"/>
      <c r="NGC10" s="573"/>
      <c r="NGD10" s="573"/>
      <c r="NGE10" s="573"/>
      <c r="NGF10" s="573"/>
      <c r="NGG10" s="573"/>
      <c r="NGH10" s="573"/>
      <c r="NGI10" s="573"/>
      <c r="NGJ10" s="573"/>
      <c r="NGK10" s="573"/>
      <c r="NGL10" s="573"/>
      <c r="NGM10" s="573"/>
      <c r="NGN10" s="573"/>
      <c r="NGO10" s="573"/>
      <c r="NGP10" s="573"/>
      <c r="NGQ10" s="573"/>
      <c r="NGR10" s="573"/>
      <c r="NGS10" s="573"/>
      <c r="NGT10" s="573"/>
      <c r="NGU10" s="573"/>
      <c r="NGV10" s="573"/>
      <c r="NGW10" s="573"/>
      <c r="NGX10" s="573"/>
      <c r="NGY10" s="573"/>
      <c r="NGZ10" s="573"/>
      <c r="NHA10" s="573"/>
      <c r="NHB10" s="573"/>
      <c r="NHC10" s="573"/>
      <c r="NHD10" s="573"/>
      <c r="NHE10" s="573"/>
      <c r="NHF10" s="573"/>
      <c r="NHG10" s="573"/>
      <c r="NHH10" s="573"/>
      <c r="NHI10" s="573"/>
      <c r="NHJ10" s="573"/>
      <c r="NHK10" s="573"/>
      <c r="NHL10" s="573"/>
      <c r="NHM10" s="573"/>
      <c r="NHN10" s="573"/>
      <c r="NHO10" s="573"/>
      <c r="NHP10" s="573"/>
      <c r="NHQ10" s="573"/>
      <c r="NHR10" s="573"/>
      <c r="NHS10" s="573"/>
      <c r="NHT10" s="573"/>
      <c r="NHU10" s="573"/>
      <c r="NHV10" s="573"/>
      <c r="NHW10" s="573"/>
      <c r="NHX10" s="573"/>
      <c r="NHY10" s="573"/>
      <c r="NHZ10" s="573"/>
      <c r="NIA10" s="573"/>
      <c r="NIB10" s="573"/>
      <c r="NIC10" s="573"/>
      <c r="NID10" s="573"/>
      <c r="NIE10" s="573"/>
      <c r="NIF10" s="573"/>
      <c r="NIG10" s="573"/>
      <c r="NIH10" s="573"/>
      <c r="NII10" s="573"/>
      <c r="NIJ10" s="573"/>
      <c r="NIK10" s="573"/>
      <c r="NIL10" s="573"/>
      <c r="NIM10" s="573"/>
      <c r="NIN10" s="573"/>
      <c r="NIO10" s="573"/>
      <c r="NIP10" s="573"/>
      <c r="NIQ10" s="573"/>
      <c r="NIR10" s="573"/>
      <c r="NIS10" s="573"/>
      <c r="NIT10" s="573"/>
      <c r="NIU10" s="573"/>
      <c r="NIV10" s="573"/>
      <c r="NIW10" s="573"/>
      <c r="NIX10" s="573"/>
      <c r="NIY10" s="573"/>
      <c r="NIZ10" s="573"/>
      <c r="NJA10" s="573"/>
      <c r="NJB10" s="573"/>
      <c r="NJC10" s="573"/>
      <c r="NJD10" s="573"/>
      <c r="NJE10" s="573"/>
      <c r="NJF10" s="573"/>
      <c r="NJG10" s="573"/>
      <c r="NJH10" s="573"/>
      <c r="NJI10" s="573"/>
      <c r="NJJ10" s="573"/>
      <c r="NJK10" s="573"/>
      <c r="NJL10" s="573"/>
      <c r="NJM10" s="573"/>
      <c r="NJN10" s="573"/>
      <c r="NJO10" s="573"/>
      <c r="NJP10" s="573"/>
      <c r="NJQ10" s="573"/>
      <c r="NJR10" s="573"/>
      <c r="NJS10" s="573"/>
      <c r="NJT10" s="573"/>
      <c r="NJU10" s="573"/>
      <c r="NJV10" s="573"/>
      <c r="NJW10" s="573"/>
      <c r="NJX10" s="573"/>
      <c r="NJY10" s="573"/>
      <c r="NJZ10" s="573"/>
      <c r="NKA10" s="573"/>
      <c r="NKB10" s="573"/>
      <c r="NKC10" s="573"/>
      <c r="NKD10" s="573"/>
      <c r="NKE10" s="573"/>
      <c r="NKF10" s="573"/>
      <c r="NKG10" s="573"/>
      <c r="NKH10" s="573"/>
      <c r="NKI10" s="573"/>
      <c r="NKJ10" s="573"/>
      <c r="NKK10" s="573"/>
      <c r="NKL10" s="573"/>
      <c r="NKM10" s="573"/>
      <c r="NKN10" s="573"/>
      <c r="NKO10" s="573"/>
      <c r="NKP10" s="573"/>
      <c r="NKQ10" s="573"/>
      <c r="NKR10" s="573"/>
      <c r="NKS10" s="573"/>
      <c r="NKT10" s="573"/>
      <c r="NKU10" s="573"/>
      <c r="NKV10" s="573"/>
      <c r="NKW10" s="573"/>
      <c r="NKX10" s="573"/>
      <c r="NKY10" s="573"/>
      <c r="NKZ10" s="573"/>
      <c r="NLA10" s="573"/>
      <c r="NLB10" s="573"/>
      <c r="NLC10" s="573"/>
      <c r="NLD10" s="573"/>
      <c r="NLE10" s="573"/>
      <c r="NLF10" s="573"/>
      <c r="NLG10" s="573"/>
      <c r="NLH10" s="573"/>
      <c r="NLI10" s="573"/>
      <c r="NLJ10" s="573"/>
      <c r="NLK10" s="573"/>
      <c r="NLL10" s="573"/>
      <c r="NLM10" s="573"/>
      <c r="NLN10" s="573"/>
      <c r="NLO10" s="573"/>
      <c r="NLP10" s="573"/>
      <c r="NLQ10" s="573"/>
      <c r="NLR10" s="573"/>
      <c r="NLS10" s="573"/>
      <c r="NLT10" s="573"/>
      <c r="NLU10" s="573"/>
      <c r="NLV10" s="573"/>
      <c r="NLW10" s="573"/>
      <c r="NLX10" s="573"/>
      <c r="NLY10" s="573"/>
      <c r="NLZ10" s="573"/>
      <c r="NMA10" s="573"/>
      <c r="NMB10" s="573"/>
      <c r="NMC10" s="573"/>
      <c r="NMD10" s="573"/>
      <c r="NME10" s="573"/>
      <c r="NMF10" s="573"/>
      <c r="NMG10" s="573"/>
      <c r="NMH10" s="573"/>
      <c r="NMI10" s="573"/>
      <c r="NMJ10" s="573"/>
      <c r="NMK10" s="573"/>
      <c r="NML10" s="573"/>
      <c r="NMM10" s="573"/>
      <c r="NMN10" s="573"/>
      <c r="NMO10" s="573"/>
      <c r="NMP10" s="573"/>
      <c r="NMQ10" s="573"/>
      <c r="NMR10" s="573"/>
      <c r="NMS10" s="573"/>
      <c r="NMT10" s="573"/>
      <c r="NMU10" s="573"/>
      <c r="NMV10" s="573"/>
      <c r="NMW10" s="573"/>
      <c r="NMX10" s="573"/>
      <c r="NMY10" s="573"/>
      <c r="NMZ10" s="573"/>
      <c r="NNA10" s="573"/>
      <c r="NNB10" s="573"/>
      <c r="NNC10" s="573"/>
      <c r="NND10" s="573"/>
      <c r="NNE10" s="573"/>
      <c r="NNF10" s="573"/>
      <c r="NNG10" s="573"/>
      <c r="NNH10" s="573"/>
      <c r="NNI10" s="573"/>
      <c r="NNJ10" s="573"/>
      <c r="NNK10" s="573"/>
      <c r="NNL10" s="573"/>
      <c r="NNM10" s="573"/>
      <c r="NNN10" s="573"/>
      <c r="NNO10" s="573"/>
      <c r="NNP10" s="573"/>
      <c r="NNQ10" s="573"/>
      <c r="NNR10" s="573"/>
      <c r="NNS10" s="573"/>
      <c r="NNT10" s="573"/>
      <c r="NNU10" s="573"/>
      <c r="NNV10" s="573"/>
      <c r="NNW10" s="573"/>
      <c r="NNX10" s="573"/>
      <c r="NNY10" s="573"/>
      <c r="NNZ10" s="573"/>
      <c r="NOA10" s="573"/>
      <c r="NOB10" s="573"/>
      <c r="NOC10" s="573"/>
      <c r="NOD10" s="573"/>
      <c r="NOE10" s="573"/>
      <c r="NOF10" s="573"/>
      <c r="NOG10" s="573"/>
      <c r="NOH10" s="573"/>
      <c r="NOI10" s="573"/>
      <c r="NOJ10" s="573"/>
      <c r="NOK10" s="573"/>
      <c r="NOL10" s="573"/>
      <c r="NOM10" s="573"/>
      <c r="NON10" s="573"/>
      <c r="NOO10" s="573"/>
      <c r="NOP10" s="573"/>
      <c r="NOQ10" s="573"/>
      <c r="NOR10" s="573"/>
      <c r="NOS10" s="573"/>
      <c r="NOT10" s="573"/>
      <c r="NOU10" s="573"/>
      <c r="NOV10" s="573"/>
      <c r="NOW10" s="573"/>
      <c r="NOX10" s="573"/>
      <c r="NOY10" s="573"/>
      <c r="NOZ10" s="573"/>
      <c r="NPA10" s="573"/>
      <c r="NPB10" s="573"/>
      <c r="NPC10" s="573"/>
      <c r="NPD10" s="573"/>
      <c r="NPE10" s="573"/>
      <c r="NPF10" s="573"/>
      <c r="NPG10" s="573"/>
      <c r="NPH10" s="573"/>
      <c r="NPI10" s="573"/>
      <c r="NPJ10" s="573"/>
      <c r="NPK10" s="573"/>
      <c r="NPL10" s="573"/>
      <c r="NPM10" s="573"/>
      <c r="NPN10" s="573"/>
      <c r="NPO10" s="573"/>
      <c r="NPP10" s="573"/>
      <c r="NPQ10" s="573"/>
      <c r="NPR10" s="573"/>
      <c r="NPS10" s="573"/>
      <c r="NPT10" s="573"/>
      <c r="NPU10" s="573"/>
      <c r="NPV10" s="573"/>
      <c r="NPW10" s="573"/>
      <c r="NPX10" s="573"/>
      <c r="NPY10" s="573"/>
      <c r="NPZ10" s="573"/>
      <c r="NQA10" s="573"/>
      <c r="NQB10" s="573"/>
      <c r="NQC10" s="573"/>
      <c r="NQD10" s="573"/>
      <c r="NQE10" s="573"/>
      <c r="NQF10" s="573"/>
      <c r="NQG10" s="573"/>
      <c r="NQH10" s="573"/>
      <c r="NQI10" s="573"/>
      <c r="NQJ10" s="573"/>
      <c r="NQK10" s="573"/>
      <c r="NQL10" s="573"/>
      <c r="NQM10" s="573"/>
      <c r="NQN10" s="573"/>
      <c r="NQO10" s="573"/>
      <c r="NQP10" s="573"/>
      <c r="NQQ10" s="573"/>
      <c r="NQR10" s="573"/>
      <c r="NQS10" s="573"/>
      <c r="NQT10" s="573"/>
      <c r="NQU10" s="573"/>
      <c r="NQV10" s="573"/>
      <c r="NQW10" s="573"/>
      <c r="NQX10" s="573"/>
      <c r="NQY10" s="573"/>
      <c r="NQZ10" s="573"/>
      <c r="NRA10" s="573"/>
      <c r="NRB10" s="573"/>
      <c r="NRC10" s="573"/>
      <c r="NRD10" s="573"/>
      <c r="NRE10" s="573"/>
      <c r="NRF10" s="573"/>
      <c r="NRG10" s="573"/>
      <c r="NRH10" s="573"/>
      <c r="NRI10" s="573"/>
      <c r="NRJ10" s="573"/>
      <c r="NRK10" s="573"/>
      <c r="NRL10" s="573"/>
      <c r="NRM10" s="573"/>
      <c r="NRN10" s="573"/>
      <c r="NRO10" s="573"/>
      <c r="NRP10" s="573"/>
      <c r="NRQ10" s="573"/>
      <c r="NRR10" s="573"/>
      <c r="NRS10" s="573"/>
      <c r="NRT10" s="573"/>
      <c r="NRU10" s="573"/>
      <c r="NRV10" s="573"/>
      <c r="NRW10" s="573"/>
      <c r="NRX10" s="573"/>
      <c r="NRY10" s="573"/>
      <c r="NRZ10" s="573"/>
      <c r="NSA10" s="573"/>
      <c r="NSB10" s="573"/>
      <c r="NSC10" s="573"/>
      <c r="NSD10" s="573"/>
      <c r="NSE10" s="573"/>
      <c r="NSF10" s="573"/>
      <c r="NSG10" s="573"/>
      <c r="NSH10" s="573"/>
      <c r="NSI10" s="573"/>
      <c r="NSJ10" s="573"/>
      <c r="NSK10" s="573"/>
      <c r="NSL10" s="573"/>
      <c r="NSM10" s="573"/>
      <c r="NSN10" s="573"/>
      <c r="NSO10" s="573"/>
      <c r="NSP10" s="573"/>
      <c r="NSQ10" s="573"/>
      <c r="NSR10" s="573"/>
      <c r="NSS10" s="573"/>
      <c r="NST10" s="573"/>
      <c r="NSU10" s="573"/>
      <c r="NSV10" s="573"/>
      <c r="NSW10" s="573"/>
      <c r="NSX10" s="573"/>
      <c r="NSY10" s="573"/>
      <c r="NSZ10" s="573"/>
      <c r="NTA10" s="573"/>
      <c r="NTB10" s="573"/>
      <c r="NTC10" s="573"/>
      <c r="NTD10" s="573"/>
      <c r="NTE10" s="573"/>
      <c r="NTF10" s="573"/>
      <c r="NTG10" s="573"/>
      <c r="NTH10" s="573"/>
      <c r="NTI10" s="573"/>
      <c r="NTJ10" s="573"/>
      <c r="NTK10" s="573"/>
      <c r="NTL10" s="573"/>
      <c r="NTM10" s="573"/>
      <c r="NTN10" s="573"/>
      <c r="NTO10" s="573"/>
      <c r="NTP10" s="573"/>
      <c r="NTQ10" s="573"/>
      <c r="NTR10" s="573"/>
      <c r="NTS10" s="573"/>
      <c r="NTT10" s="573"/>
      <c r="NTU10" s="573"/>
      <c r="NTV10" s="573"/>
      <c r="NTW10" s="573"/>
      <c r="NTX10" s="573"/>
      <c r="NTY10" s="573"/>
      <c r="NTZ10" s="573"/>
      <c r="NUA10" s="573"/>
      <c r="NUB10" s="573"/>
      <c r="NUC10" s="573"/>
      <c r="NUD10" s="573"/>
      <c r="NUE10" s="573"/>
      <c r="NUF10" s="573"/>
      <c r="NUG10" s="573"/>
      <c r="NUH10" s="573"/>
      <c r="NUI10" s="573"/>
      <c r="NUJ10" s="573"/>
      <c r="NUK10" s="573"/>
      <c r="NUL10" s="573"/>
      <c r="NUM10" s="573"/>
      <c r="NUN10" s="573"/>
      <c r="NUO10" s="573"/>
      <c r="NUP10" s="573"/>
      <c r="NUQ10" s="573"/>
      <c r="NUR10" s="573"/>
      <c r="NUS10" s="573"/>
      <c r="NUT10" s="573"/>
      <c r="NUU10" s="573"/>
      <c r="NUV10" s="573"/>
      <c r="NUW10" s="573"/>
      <c r="NUX10" s="573"/>
      <c r="NUY10" s="573"/>
      <c r="NUZ10" s="573"/>
      <c r="NVA10" s="573"/>
      <c r="NVB10" s="573"/>
      <c r="NVC10" s="573"/>
      <c r="NVD10" s="573"/>
      <c r="NVE10" s="573"/>
      <c r="NVF10" s="573"/>
      <c r="NVG10" s="573"/>
      <c r="NVH10" s="573"/>
      <c r="NVI10" s="573"/>
      <c r="NVJ10" s="573"/>
      <c r="NVK10" s="573"/>
      <c r="NVL10" s="573"/>
      <c r="NVM10" s="573"/>
      <c r="NVN10" s="573"/>
      <c r="NVO10" s="573"/>
      <c r="NVP10" s="573"/>
      <c r="NVQ10" s="573"/>
      <c r="NVR10" s="573"/>
      <c r="NVS10" s="573"/>
      <c r="NVT10" s="573"/>
      <c r="NVU10" s="573"/>
      <c r="NVV10" s="573"/>
      <c r="NVW10" s="573"/>
      <c r="NVX10" s="573"/>
      <c r="NVY10" s="573"/>
      <c r="NVZ10" s="573"/>
      <c r="NWA10" s="573"/>
      <c r="NWB10" s="573"/>
      <c r="NWC10" s="573"/>
      <c r="NWD10" s="573"/>
      <c r="NWE10" s="573"/>
      <c r="NWF10" s="573"/>
      <c r="NWG10" s="573"/>
      <c r="NWH10" s="573"/>
      <c r="NWI10" s="573"/>
      <c r="NWJ10" s="573"/>
      <c r="NWK10" s="573"/>
      <c r="NWL10" s="573"/>
      <c r="NWM10" s="573"/>
      <c r="NWN10" s="573"/>
      <c r="NWO10" s="573"/>
      <c r="NWP10" s="573"/>
      <c r="NWQ10" s="573"/>
      <c r="NWR10" s="573"/>
      <c r="NWS10" s="573"/>
      <c r="NWT10" s="573"/>
      <c r="NWU10" s="573"/>
      <c r="NWV10" s="573"/>
      <c r="NWW10" s="573"/>
      <c r="NWX10" s="573"/>
      <c r="NWY10" s="573"/>
      <c r="NWZ10" s="573"/>
      <c r="NXA10" s="573"/>
      <c r="NXB10" s="573"/>
      <c r="NXC10" s="573"/>
      <c r="NXD10" s="573"/>
      <c r="NXE10" s="573"/>
      <c r="NXF10" s="573"/>
      <c r="NXG10" s="573"/>
      <c r="NXH10" s="573"/>
      <c r="NXI10" s="573"/>
      <c r="NXJ10" s="573"/>
      <c r="NXK10" s="573"/>
      <c r="NXL10" s="573"/>
      <c r="NXM10" s="573"/>
      <c r="NXN10" s="573"/>
      <c r="NXO10" s="573"/>
      <c r="NXP10" s="573"/>
      <c r="NXQ10" s="573"/>
      <c r="NXR10" s="573"/>
      <c r="NXS10" s="573"/>
      <c r="NXT10" s="573"/>
      <c r="NXU10" s="573"/>
      <c r="NXV10" s="573"/>
      <c r="NXW10" s="573"/>
      <c r="NXX10" s="573"/>
      <c r="NXY10" s="573"/>
      <c r="NXZ10" s="573"/>
      <c r="NYA10" s="573"/>
      <c r="NYB10" s="573"/>
      <c r="NYC10" s="573"/>
      <c r="NYD10" s="573"/>
      <c r="NYE10" s="573"/>
      <c r="NYF10" s="573"/>
      <c r="NYG10" s="573"/>
      <c r="NYH10" s="573"/>
      <c r="NYI10" s="573"/>
      <c r="NYJ10" s="573"/>
      <c r="NYK10" s="573"/>
      <c r="NYL10" s="573"/>
      <c r="NYM10" s="573"/>
      <c r="NYN10" s="573"/>
      <c r="NYO10" s="573"/>
      <c r="NYP10" s="573"/>
      <c r="NYQ10" s="573"/>
      <c r="NYR10" s="573"/>
      <c r="NYS10" s="573"/>
      <c r="NYT10" s="573"/>
      <c r="NYU10" s="573"/>
      <c r="NYV10" s="573"/>
      <c r="NYW10" s="573"/>
      <c r="NYX10" s="573"/>
      <c r="NYY10" s="573"/>
      <c r="NYZ10" s="573"/>
      <c r="NZA10" s="573"/>
      <c r="NZB10" s="573"/>
      <c r="NZC10" s="573"/>
      <c r="NZD10" s="573"/>
      <c r="NZE10" s="573"/>
      <c r="NZF10" s="573"/>
      <c r="NZG10" s="573"/>
      <c r="NZH10" s="573"/>
      <c r="NZI10" s="573"/>
      <c r="NZJ10" s="573"/>
      <c r="NZK10" s="573"/>
      <c r="NZL10" s="573"/>
      <c r="NZM10" s="573"/>
      <c r="NZN10" s="573"/>
      <c r="NZO10" s="573"/>
      <c r="NZP10" s="573"/>
      <c r="NZQ10" s="573"/>
      <c r="NZR10" s="573"/>
      <c r="NZS10" s="573"/>
      <c r="NZT10" s="573"/>
      <c r="NZU10" s="573"/>
      <c r="NZV10" s="573"/>
      <c r="NZW10" s="573"/>
      <c r="NZX10" s="573"/>
      <c r="NZY10" s="573"/>
      <c r="NZZ10" s="573"/>
      <c r="OAA10" s="573"/>
      <c r="OAB10" s="573"/>
      <c r="OAC10" s="573"/>
      <c r="OAD10" s="573"/>
      <c r="OAE10" s="573"/>
      <c r="OAF10" s="573"/>
      <c r="OAG10" s="573"/>
      <c r="OAH10" s="573"/>
      <c r="OAI10" s="573"/>
      <c r="OAJ10" s="573"/>
      <c r="OAK10" s="573"/>
      <c r="OAL10" s="573"/>
      <c r="OAM10" s="573"/>
      <c r="OAN10" s="573"/>
      <c r="OAO10" s="573"/>
      <c r="OAP10" s="573"/>
      <c r="OAQ10" s="573"/>
      <c r="OAR10" s="573"/>
      <c r="OAS10" s="573"/>
      <c r="OAT10" s="573"/>
      <c r="OAU10" s="573"/>
      <c r="OAV10" s="573"/>
      <c r="OAW10" s="573"/>
      <c r="OAX10" s="573"/>
      <c r="OAY10" s="573"/>
      <c r="OAZ10" s="573"/>
      <c r="OBA10" s="573"/>
      <c r="OBB10" s="573"/>
      <c r="OBC10" s="573"/>
      <c r="OBD10" s="573"/>
      <c r="OBE10" s="573"/>
      <c r="OBF10" s="573"/>
      <c r="OBG10" s="573"/>
      <c r="OBH10" s="573"/>
      <c r="OBI10" s="573"/>
      <c r="OBJ10" s="573"/>
      <c r="OBK10" s="573"/>
      <c r="OBL10" s="573"/>
      <c r="OBM10" s="573"/>
      <c r="OBN10" s="573"/>
      <c r="OBO10" s="573"/>
      <c r="OBP10" s="573"/>
      <c r="OBQ10" s="573"/>
      <c r="OBR10" s="573"/>
      <c r="OBS10" s="573"/>
      <c r="OBT10" s="573"/>
      <c r="OBU10" s="573"/>
      <c r="OBV10" s="573"/>
      <c r="OBW10" s="573"/>
      <c r="OBX10" s="573"/>
      <c r="OBY10" s="573"/>
      <c r="OBZ10" s="573"/>
      <c r="OCA10" s="573"/>
      <c r="OCB10" s="573"/>
      <c r="OCC10" s="573"/>
      <c r="OCD10" s="573"/>
      <c r="OCE10" s="573"/>
      <c r="OCF10" s="573"/>
      <c r="OCG10" s="573"/>
      <c r="OCH10" s="573"/>
      <c r="OCI10" s="573"/>
      <c r="OCJ10" s="573"/>
      <c r="OCK10" s="573"/>
      <c r="OCL10" s="573"/>
      <c r="OCM10" s="573"/>
      <c r="OCN10" s="573"/>
      <c r="OCO10" s="573"/>
      <c r="OCP10" s="573"/>
      <c r="OCQ10" s="573"/>
      <c r="OCR10" s="573"/>
      <c r="OCS10" s="573"/>
      <c r="OCT10" s="573"/>
      <c r="OCU10" s="573"/>
      <c r="OCV10" s="573"/>
      <c r="OCW10" s="573"/>
      <c r="OCX10" s="573"/>
      <c r="OCY10" s="573"/>
      <c r="OCZ10" s="573"/>
      <c r="ODA10" s="573"/>
      <c r="ODB10" s="573"/>
      <c r="ODC10" s="573"/>
      <c r="ODD10" s="573"/>
      <c r="ODE10" s="573"/>
      <c r="ODF10" s="573"/>
      <c r="ODG10" s="573"/>
      <c r="ODH10" s="573"/>
      <c r="ODI10" s="573"/>
      <c r="ODJ10" s="573"/>
      <c r="ODK10" s="573"/>
      <c r="ODL10" s="573"/>
      <c r="ODM10" s="573"/>
      <c r="ODN10" s="573"/>
      <c r="ODO10" s="573"/>
      <c r="ODP10" s="573"/>
      <c r="ODQ10" s="573"/>
      <c r="ODR10" s="573"/>
      <c r="ODS10" s="573"/>
      <c r="ODT10" s="573"/>
      <c r="ODU10" s="573"/>
      <c r="ODV10" s="573"/>
      <c r="ODW10" s="573"/>
      <c r="ODX10" s="573"/>
      <c r="ODY10" s="573"/>
      <c r="ODZ10" s="573"/>
      <c r="OEA10" s="573"/>
      <c r="OEB10" s="573"/>
      <c r="OEC10" s="573"/>
      <c r="OED10" s="573"/>
      <c r="OEE10" s="573"/>
      <c r="OEF10" s="573"/>
      <c r="OEG10" s="573"/>
      <c r="OEH10" s="573"/>
      <c r="OEI10" s="573"/>
      <c r="OEJ10" s="573"/>
      <c r="OEK10" s="573"/>
      <c r="OEL10" s="573"/>
      <c r="OEM10" s="573"/>
      <c r="OEN10" s="573"/>
      <c r="OEO10" s="573"/>
      <c r="OEP10" s="573"/>
      <c r="OEQ10" s="573"/>
      <c r="OER10" s="573"/>
      <c r="OES10" s="573"/>
      <c r="OET10" s="573"/>
      <c r="OEU10" s="573"/>
      <c r="OEV10" s="573"/>
      <c r="OEW10" s="573"/>
      <c r="OEX10" s="573"/>
      <c r="OEY10" s="573"/>
      <c r="OEZ10" s="573"/>
      <c r="OFA10" s="573"/>
      <c r="OFB10" s="573"/>
      <c r="OFC10" s="573"/>
      <c r="OFD10" s="573"/>
      <c r="OFE10" s="573"/>
      <c r="OFF10" s="573"/>
      <c r="OFG10" s="573"/>
      <c r="OFH10" s="573"/>
      <c r="OFI10" s="573"/>
      <c r="OFJ10" s="573"/>
      <c r="OFK10" s="573"/>
      <c r="OFL10" s="573"/>
      <c r="OFM10" s="573"/>
      <c r="OFN10" s="573"/>
      <c r="OFO10" s="573"/>
      <c r="OFP10" s="573"/>
      <c r="OFQ10" s="573"/>
      <c r="OFR10" s="573"/>
      <c r="OFS10" s="573"/>
      <c r="OFT10" s="573"/>
      <c r="OFU10" s="573"/>
      <c r="OFV10" s="573"/>
      <c r="OFW10" s="573"/>
      <c r="OFX10" s="573"/>
      <c r="OFY10" s="573"/>
      <c r="OFZ10" s="573"/>
      <c r="OGA10" s="573"/>
      <c r="OGB10" s="573"/>
      <c r="OGC10" s="573"/>
      <c r="OGD10" s="573"/>
      <c r="OGE10" s="573"/>
      <c r="OGF10" s="573"/>
      <c r="OGG10" s="573"/>
      <c r="OGH10" s="573"/>
      <c r="OGI10" s="573"/>
      <c r="OGJ10" s="573"/>
      <c r="OGK10" s="573"/>
      <c r="OGL10" s="573"/>
      <c r="OGM10" s="573"/>
      <c r="OGN10" s="573"/>
      <c r="OGO10" s="573"/>
      <c r="OGP10" s="573"/>
      <c r="OGQ10" s="573"/>
      <c r="OGR10" s="573"/>
      <c r="OGS10" s="573"/>
      <c r="OGT10" s="573"/>
      <c r="OGU10" s="573"/>
      <c r="OGV10" s="573"/>
      <c r="OGW10" s="573"/>
      <c r="OGX10" s="573"/>
      <c r="OGY10" s="573"/>
      <c r="OGZ10" s="573"/>
      <c r="OHA10" s="573"/>
      <c r="OHB10" s="573"/>
      <c r="OHC10" s="573"/>
      <c r="OHD10" s="573"/>
      <c r="OHE10" s="573"/>
      <c r="OHF10" s="573"/>
      <c r="OHG10" s="573"/>
      <c r="OHH10" s="573"/>
      <c r="OHI10" s="573"/>
      <c r="OHJ10" s="573"/>
      <c r="OHK10" s="573"/>
      <c r="OHL10" s="573"/>
      <c r="OHM10" s="573"/>
      <c r="OHN10" s="573"/>
      <c r="OHO10" s="573"/>
      <c r="OHP10" s="573"/>
      <c r="OHQ10" s="573"/>
      <c r="OHR10" s="573"/>
      <c r="OHS10" s="573"/>
      <c r="OHT10" s="573"/>
      <c r="OHU10" s="573"/>
      <c r="OHV10" s="573"/>
      <c r="OHW10" s="573"/>
      <c r="OHX10" s="573"/>
      <c r="OHY10" s="573"/>
      <c r="OHZ10" s="573"/>
      <c r="OIA10" s="573"/>
      <c r="OIB10" s="573"/>
      <c r="OIC10" s="573"/>
      <c r="OID10" s="573"/>
      <c r="OIE10" s="573"/>
      <c r="OIF10" s="573"/>
      <c r="OIG10" s="573"/>
      <c r="OIH10" s="573"/>
      <c r="OII10" s="573"/>
      <c r="OIJ10" s="573"/>
      <c r="OIK10" s="573"/>
      <c r="OIL10" s="573"/>
      <c r="OIM10" s="573"/>
      <c r="OIN10" s="573"/>
      <c r="OIO10" s="573"/>
      <c r="OIP10" s="573"/>
      <c r="OIQ10" s="573"/>
      <c r="OIR10" s="573"/>
      <c r="OIS10" s="573"/>
      <c r="OIT10" s="573"/>
      <c r="OIU10" s="573"/>
      <c r="OIV10" s="573"/>
      <c r="OIW10" s="573"/>
      <c r="OIX10" s="573"/>
      <c r="OIY10" s="573"/>
      <c r="OIZ10" s="573"/>
      <c r="OJA10" s="573"/>
      <c r="OJB10" s="573"/>
      <c r="OJC10" s="573"/>
      <c r="OJD10" s="573"/>
      <c r="OJE10" s="573"/>
      <c r="OJF10" s="573"/>
      <c r="OJG10" s="573"/>
      <c r="OJH10" s="573"/>
      <c r="OJI10" s="573"/>
      <c r="OJJ10" s="573"/>
      <c r="OJK10" s="573"/>
      <c r="OJL10" s="573"/>
      <c r="OJM10" s="573"/>
      <c r="OJN10" s="573"/>
      <c r="OJO10" s="573"/>
      <c r="OJP10" s="573"/>
      <c r="OJQ10" s="573"/>
      <c r="OJR10" s="573"/>
      <c r="OJS10" s="573"/>
      <c r="OJT10" s="573"/>
      <c r="OJU10" s="573"/>
      <c r="OJV10" s="573"/>
      <c r="OJW10" s="573"/>
      <c r="OJX10" s="573"/>
      <c r="OJY10" s="573"/>
      <c r="OJZ10" s="573"/>
      <c r="OKA10" s="573"/>
      <c r="OKB10" s="573"/>
      <c r="OKC10" s="573"/>
      <c r="OKD10" s="573"/>
      <c r="OKE10" s="573"/>
      <c r="OKF10" s="573"/>
      <c r="OKG10" s="573"/>
      <c r="OKH10" s="573"/>
      <c r="OKI10" s="573"/>
      <c r="OKJ10" s="573"/>
      <c r="OKK10" s="573"/>
      <c r="OKL10" s="573"/>
      <c r="OKM10" s="573"/>
      <c r="OKN10" s="573"/>
      <c r="OKO10" s="573"/>
      <c r="OKP10" s="573"/>
      <c r="OKQ10" s="573"/>
      <c r="OKR10" s="573"/>
      <c r="OKS10" s="573"/>
      <c r="OKT10" s="573"/>
      <c r="OKU10" s="573"/>
      <c r="OKV10" s="573"/>
      <c r="OKW10" s="573"/>
      <c r="OKX10" s="573"/>
      <c r="OKY10" s="573"/>
      <c r="OKZ10" s="573"/>
      <c r="OLA10" s="573"/>
      <c r="OLB10" s="573"/>
      <c r="OLC10" s="573"/>
      <c r="OLD10" s="573"/>
      <c r="OLE10" s="573"/>
      <c r="OLF10" s="573"/>
      <c r="OLG10" s="573"/>
      <c r="OLH10" s="573"/>
      <c r="OLI10" s="573"/>
      <c r="OLJ10" s="573"/>
      <c r="OLK10" s="573"/>
      <c r="OLL10" s="573"/>
      <c r="OLM10" s="573"/>
      <c r="OLN10" s="573"/>
      <c r="OLO10" s="573"/>
      <c r="OLP10" s="573"/>
      <c r="OLQ10" s="573"/>
      <c r="OLR10" s="573"/>
      <c r="OLS10" s="573"/>
      <c r="OLT10" s="573"/>
      <c r="OLU10" s="573"/>
      <c r="OLV10" s="573"/>
      <c r="OLW10" s="573"/>
      <c r="OLX10" s="573"/>
      <c r="OLY10" s="573"/>
      <c r="OLZ10" s="573"/>
      <c r="OMA10" s="573"/>
      <c r="OMB10" s="573"/>
      <c r="OMC10" s="573"/>
      <c r="OMD10" s="573"/>
      <c r="OME10" s="573"/>
      <c r="OMF10" s="573"/>
      <c r="OMG10" s="573"/>
      <c r="OMH10" s="573"/>
      <c r="OMI10" s="573"/>
      <c r="OMJ10" s="573"/>
      <c r="OMK10" s="573"/>
      <c r="OML10" s="573"/>
      <c r="OMM10" s="573"/>
      <c r="OMN10" s="573"/>
      <c r="OMO10" s="573"/>
      <c r="OMP10" s="573"/>
      <c r="OMQ10" s="573"/>
      <c r="OMR10" s="573"/>
      <c r="OMS10" s="573"/>
      <c r="OMT10" s="573"/>
      <c r="OMU10" s="573"/>
      <c r="OMV10" s="573"/>
      <c r="OMW10" s="573"/>
      <c r="OMX10" s="573"/>
      <c r="OMY10" s="573"/>
      <c r="OMZ10" s="573"/>
      <c r="ONA10" s="573"/>
      <c r="ONB10" s="573"/>
      <c r="ONC10" s="573"/>
      <c r="OND10" s="573"/>
      <c r="ONE10" s="573"/>
      <c r="ONF10" s="573"/>
      <c r="ONG10" s="573"/>
      <c r="ONH10" s="573"/>
      <c r="ONI10" s="573"/>
      <c r="ONJ10" s="573"/>
      <c r="ONK10" s="573"/>
      <c r="ONL10" s="573"/>
      <c r="ONM10" s="573"/>
      <c r="ONN10" s="573"/>
      <c r="ONO10" s="573"/>
      <c r="ONP10" s="573"/>
      <c r="ONQ10" s="573"/>
      <c r="ONR10" s="573"/>
      <c r="ONS10" s="573"/>
      <c r="ONT10" s="573"/>
      <c r="ONU10" s="573"/>
      <c r="ONV10" s="573"/>
      <c r="ONW10" s="573"/>
      <c r="ONX10" s="573"/>
      <c r="ONY10" s="573"/>
      <c r="ONZ10" s="573"/>
      <c r="OOA10" s="573"/>
      <c r="OOB10" s="573"/>
      <c r="OOC10" s="573"/>
      <c r="OOD10" s="573"/>
      <c r="OOE10" s="573"/>
      <c r="OOF10" s="573"/>
      <c r="OOG10" s="573"/>
      <c r="OOH10" s="573"/>
      <c r="OOI10" s="573"/>
      <c r="OOJ10" s="573"/>
      <c r="OOK10" s="573"/>
      <c r="OOL10" s="573"/>
      <c r="OOM10" s="573"/>
      <c r="OON10" s="573"/>
      <c r="OOO10" s="573"/>
      <c r="OOP10" s="573"/>
      <c r="OOQ10" s="573"/>
      <c r="OOR10" s="573"/>
      <c r="OOS10" s="573"/>
      <c r="OOT10" s="573"/>
      <c r="OOU10" s="573"/>
      <c r="OOV10" s="573"/>
      <c r="OOW10" s="573"/>
      <c r="OOX10" s="573"/>
      <c r="OOY10" s="573"/>
      <c r="OOZ10" s="573"/>
      <c r="OPA10" s="573"/>
      <c r="OPB10" s="573"/>
      <c r="OPC10" s="573"/>
      <c r="OPD10" s="573"/>
      <c r="OPE10" s="573"/>
      <c r="OPF10" s="573"/>
      <c r="OPG10" s="573"/>
      <c r="OPH10" s="573"/>
      <c r="OPI10" s="573"/>
      <c r="OPJ10" s="573"/>
      <c r="OPK10" s="573"/>
      <c r="OPL10" s="573"/>
      <c r="OPM10" s="573"/>
      <c r="OPN10" s="573"/>
      <c r="OPO10" s="573"/>
      <c r="OPP10" s="573"/>
      <c r="OPQ10" s="573"/>
      <c r="OPR10" s="573"/>
      <c r="OPS10" s="573"/>
      <c r="OPT10" s="573"/>
      <c r="OPU10" s="573"/>
      <c r="OPV10" s="573"/>
      <c r="OPW10" s="573"/>
      <c r="OPX10" s="573"/>
      <c r="OPY10" s="573"/>
      <c r="OPZ10" s="573"/>
      <c r="OQA10" s="573"/>
      <c r="OQB10" s="573"/>
      <c r="OQC10" s="573"/>
      <c r="OQD10" s="573"/>
      <c r="OQE10" s="573"/>
      <c r="OQF10" s="573"/>
      <c r="OQG10" s="573"/>
      <c r="OQH10" s="573"/>
      <c r="OQI10" s="573"/>
      <c r="OQJ10" s="573"/>
      <c r="OQK10" s="573"/>
      <c r="OQL10" s="573"/>
      <c r="OQM10" s="573"/>
      <c r="OQN10" s="573"/>
      <c r="OQO10" s="573"/>
      <c r="OQP10" s="573"/>
      <c r="OQQ10" s="573"/>
      <c r="OQR10" s="573"/>
      <c r="OQS10" s="573"/>
      <c r="OQT10" s="573"/>
      <c r="OQU10" s="573"/>
      <c r="OQV10" s="573"/>
      <c r="OQW10" s="573"/>
      <c r="OQX10" s="573"/>
      <c r="OQY10" s="573"/>
      <c r="OQZ10" s="573"/>
      <c r="ORA10" s="573"/>
      <c r="ORB10" s="573"/>
      <c r="ORC10" s="573"/>
      <c r="ORD10" s="573"/>
      <c r="ORE10" s="573"/>
      <c r="ORF10" s="573"/>
      <c r="ORG10" s="573"/>
      <c r="ORH10" s="573"/>
      <c r="ORI10" s="573"/>
      <c r="ORJ10" s="573"/>
      <c r="ORK10" s="573"/>
      <c r="ORL10" s="573"/>
      <c r="ORM10" s="573"/>
      <c r="ORN10" s="573"/>
      <c r="ORO10" s="573"/>
      <c r="ORP10" s="573"/>
      <c r="ORQ10" s="573"/>
      <c r="ORR10" s="573"/>
      <c r="ORS10" s="573"/>
      <c r="ORT10" s="573"/>
      <c r="ORU10" s="573"/>
      <c r="ORV10" s="573"/>
      <c r="ORW10" s="573"/>
      <c r="ORX10" s="573"/>
      <c r="ORY10" s="573"/>
      <c r="ORZ10" s="573"/>
      <c r="OSA10" s="573"/>
      <c r="OSB10" s="573"/>
      <c r="OSC10" s="573"/>
      <c r="OSD10" s="573"/>
      <c r="OSE10" s="573"/>
      <c r="OSF10" s="573"/>
      <c r="OSG10" s="573"/>
      <c r="OSH10" s="573"/>
      <c r="OSI10" s="573"/>
      <c r="OSJ10" s="573"/>
      <c r="OSK10" s="573"/>
      <c r="OSL10" s="573"/>
      <c r="OSM10" s="573"/>
      <c r="OSN10" s="573"/>
      <c r="OSO10" s="573"/>
      <c r="OSP10" s="573"/>
      <c r="OSQ10" s="573"/>
      <c r="OSR10" s="573"/>
      <c r="OSS10" s="573"/>
      <c r="OST10" s="573"/>
      <c r="OSU10" s="573"/>
      <c r="OSV10" s="573"/>
      <c r="OSW10" s="573"/>
      <c r="OSX10" s="573"/>
      <c r="OSY10" s="573"/>
      <c r="OSZ10" s="573"/>
      <c r="OTA10" s="573"/>
      <c r="OTB10" s="573"/>
      <c r="OTC10" s="573"/>
      <c r="OTD10" s="573"/>
      <c r="OTE10" s="573"/>
      <c r="OTF10" s="573"/>
      <c r="OTG10" s="573"/>
      <c r="OTH10" s="573"/>
      <c r="OTI10" s="573"/>
      <c r="OTJ10" s="573"/>
      <c r="OTK10" s="573"/>
      <c r="OTL10" s="573"/>
      <c r="OTM10" s="573"/>
      <c r="OTN10" s="573"/>
      <c r="OTO10" s="573"/>
      <c r="OTP10" s="573"/>
      <c r="OTQ10" s="573"/>
      <c r="OTR10" s="573"/>
      <c r="OTS10" s="573"/>
      <c r="OTT10" s="573"/>
      <c r="OTU10" s="573"/>
      <c r="OTV10" s="573"/>
      <c r="OTW10" s="573"/>
      <c r="OTX10" s="573"/>
      <c r="OTY10" s="573"/>
      <c r="OTZ10" s="573"/>
      <c r="OUA10" s="573"/>
      <c r="OUB10" s="573"/>
      <c r="OUC10" s="573"/>
      <c r="OUD10" s="573"/>
      <c r="OUE10" s="573"/>
      <c r="OUF10" s="573"/>
      <c r="OUG10" s="573"/>
      <c r="OUH10" s="573"/>
      <c r="OUI10" s="573"/>
      <c r="OUJ10" s="573"/>
      <c r="OUK10" s="573"/>
      <c r="OUL10" s="573"/>
      <c r="OUM10" s="573"/>
      <c r="OUN10" s="573"/>
      <c r="OUO10" s="573"/>
      <c r="OUP10" s="573"/>
      <c r="OUQ10" s="573"/>
      <c r="OUR10" s="573"/>
      <c r="OUS10" s="573"/>
      <c r="OUT10" s="573"/>
      <c r="OUU10" s="573"/>
      <c r="OUV10" s="573"/>
      <c r="OUW10" s="573"/>
      <c r="OUX10" s="573"/>
      <c r="OUY10" s="573"/>
      <c r="OUZ10" s="573"/>
      <c r="OVA10" s="573"/>
      <c r="OVB10" s="573"/>
      <c r="OVC10" s="573"/>
      <c r="OVD10" s="573"/>
      <c r="OVE10" s="573"/>
      <c r="OVF10" s="573"/>
      <c r="OVG10" s="573"/>
      <c r="OVH10" s="573"/>
      <c r="OVI10" s="573"/>
      <c r="OVJ10" s="573"/>
      <c r="OVK10" s="573"/>
      <c r="OVL10" s="573"/>
      <c r="OVM10" s="573"/>
      <c r="OVN10" s="573"/>
      <c r="OVO10" s="573"/>
      <c r="OVP10" s="573"/>
      <c r="OVQ10" s="573"/>
      <c r="OVR10" s="573"/>
      <c r="OVS10" s="573"/>
      <c r="OVT10" s="573"/>
      <c r="OVU10" s="573"/>
      <c r="OVV10" s="573"/>
      <c r="OVW10" s="573"/>
      <c r="OVX10" s="573"/>
      <c r="OVY10" s="573"/>
      <c r="OVZ10" s="573"/>
      <c r="OWA10" s="573"/>
      <c r="OWB10" s="573"/>
      <c r="OWC10" s="573"/>
      <c r="OWD10" s="573"/>
      <c r="OWE10" s="573"/>
      <c r="OWF10" s="573"/>
      <c r="OWG10" s="573"/>
      <c r="OWH10" s="573"/>
      <c r="OWI10" s="573"/>
      <c r="OWJ10" s="573"/>
      <c r="OWK10" s="573"/>
      <c r="OWL10" s="573"/>
      <c r="OWM10" s="573"/>
      <c r="OWN10" s="573"/>
      <c r="OWO10" s="573"/>
      <c r="OWP10" s="573"/>
      <c r="OWQ10" s="573"/>
      <c r="OWR10" s="573"/>
      <c r="OWS10" s="573"/>
      <c r="OWT10" s="573"/>
      <c r="OWU10" s="573"/>
      <c r="OWV10" s="573"/>
      <c r="OWW10" s="573"/>
      <c r="OWX10" s="573"/>
      <c r="OWY10" s="573"/>
      <c r="OWZ10" s="573"/>
      <c r="OXA10" s="573"/>
      <c r="OXB10" s="573"/>
      <c r="OXC10" s="573"/>
      <c r="OXD10" s="573"/>
      <c r="OXE10" s="573"/>
      <c r="OXF10" s="573"/>
      <c r="OXG10" s="573"/>
      <c r="OXH10" s="573"/>
      <c r="OXI10" s="573"/>
      <c r="OXJ10" s="573"/>
      <c r="OXK10" s="573"/>
      <c r="OXL10" s="573"/>
      <c r="OXM10" s="573"/>
      <c r="OXN10" s="573"/>
      <c r="OXO10" s="573"/>
      <c r="OXP10" s="573"/>
      <c r="OXQ10" s="573"/>
      <c r="OXR10" s="573"/>
      <c r="OXS10" s="573"/>
      <c r="OXT10" s="573"/>
      <c r="OXU10" s="573"/>
      <c r="OXV10" s="573"/>
      <c r="OXW10" s="573"/>
      <c r="OXX10" s="573"/>
      <c r="OXY10" s="573"/>
      <c r="OXZ10" s="573"/>
      <c r="OYA10" s="573"/>
      <c r="OYB10" s="573"/>
      <c r="OYC10" s="573"/>
      <c r="OYD10" s="573"/>
      <c r="OYE10" s="573"/>
      <c r="OYF10" s="573"/>
      <c r="OYG10" s="573"/>
      <c r="OYH10" s="573"/>
      <c r="OYI10" s="573"/>
      <c r="OYJ10" s="573"/>
      <c r="OYK10" s="573"/>
      <c r="OYL10" s="573"/>
      <c r="OYM10" s="573"/>
      <c r="OYN10" s="573"/>
      <c r="OYO10" s="573"/>
      <c r="OYP10" s="573"/>
      <c r="OYQ10" s="573"/>
      <c r="OYR10" s="573"/>
      <c r="OYS10" s="573"/>
      <c r="OYT10" s="573"/>
      <c r="OYU10" s="573"/>
      <c r="OYV10" s="573"/>
      <c r="OYW10" s="573"/>
      <c r="OYX10" s="573"/>
      <c r="OYY10" s="573"/>
      <c r="OYZ10" s="573"/>
      <c r="OZA10" s="573"/>
      <c r="OZB10" s="573"/>
      <c r="OZC10" s="573"/>
      <c r="OZD10" s="573"/>
      <c r="OZE10" s="573"/>
      <c r="OZF10" s="573"/>
      <c r="OZG10" s="573"/>
      <c r="OZH10" s="573"/>
      <c r="OZI10" s="573"/>
      <c r="OZJ10" s="573"/>
      <c r="OZK10" s="573"/>
      <c r="OZL10" s="573"/>
      <c r="OZM10" s="573"/>
      <c r="OZN10" s="573"/>
      <c r="OZO10" s="573"/>
      <c r="OZP10" s="573"/>
      <c r="OZQ10" s="573"/>
      <c r="OZR10" s="573"/>
      <c r="OZS10" s="573"/>
      <c r="OZT10" s="573"/>
      <c r="OZU10" s="573"/>
      <c r="OZV10" s="573"/>
      <c r="OZW10" s="573"/>
      <c r="OZX10" s="573"/>
      <c r="OZY10" s="573"/>
      <c r="OZZ10" s="573"/>
      <c r="PAA10" s="573"/>
      <c r="PAB10" s="573"/>
      <c r="PAC10" s="573"/>
      <c r="PAD10" s="573"/>
      <c r="PAE10" s="573"/>
      <c r="PAF10" s="573"/>
      <c r="PAG10" s="573"/>
      <c r="PAH10" s="573"/>
      <c r="PAI10" s="573"/>
      <c r="PAJ10" s="573"/>
      <c r="PAK10" s="573"/>
      <c r="PAL10" s="573"/>
      <c r="PAM10" s="573"/>
      <c r="PAN10" s="573"/>
      <c r="PAO10" s="573"/>
      <c r="PAP10" s="573"/>
      <c r="PAQ10" s="573"/>
      <c r="PAR10" s="573"/>
      <c r="PAS10" s="573"/>
      <c r="PAT10" s="573"/>
      <c r="PAU10" s="573"/>
      <c r="PAV10" s="573"/>
      <c r="PAW10" s="573"/>
      <c r="PAX10" s="573"/>
      <c r="PAY10" s="573"/>
      <c r="PAZ10" s="573"/>
      <c r="PBA10" s="573"/>
      <c r="PBB10" s="573"/>
      <c r="PBC10" s="573"/>
      <c r="PBD10" s="573"/>
      <c r="PBE10" s="573"/>
      <c r="PBF10" s="573"/>
      <c r="PBG10" s="573"/>
      <c r="PBH10" s="573"/>
      <c r="PBI10" s="573"/>
      <c r="PBJ10" s="573"/>
      <c r="PBK10" s="573"/>
      <c r="PBL10" s="573"/>
      <c r="PBM10" s="573"/>
      <c r="PBN10" s="573"/>
      <c r="PBO10" s="573"/>
      <c r="PBP10" s="573"/>
      <c r="PBQ10" s="573"/>
      <c r="PBR10" s="573"/>
      <c r="PBS10" s="573"/>
      <c r="PBT10" s="573"/>
      <c r="PBU10" s="573"/>
      <c r="PBV10" s="573"/>
      <c r="PBW10" s="573"/>
      <c r="PBX10" s="573"/>
      <c r="PBY10" s="573"/>
      <c r="PBZ10" s="573"/>
      <c r="PCA10" s="573"/>
      <c r="PCB10" s="573"/>
      <c r="PCC10" s="573"/>
      <c r="PCD10" s="573"/>
      <c r="PCE10" s="573"/>
      <c r="PCF10" s="573"/>
      <c r="PCG10" s="573"/>
      <c r="PCH10" s="573"/>
      <c r="PCI10" s="573"/>
      <c r="PCJ10" s="573"/>
      <c r="PCK10" s="573"/>
      <c r="PCL10" s="573"/>
      <c r="PCM10" s="573"/>
      <c r="PCN10" s="573"/>
      <c r="PCO10" s="573"/>
      <c r="PCP10" s="573"/>
      <c r="PCQ10" s="573"/>
      <c r="PCR10" s="573"/>
      <c r="PCS10" s="573"/>
      <c r="PCT10" s="573"/>
      <c r="PCU10" s="573"/>
      <c r="PCV10" s="573"/>
      <c r="PCW10" s="573"/>
      <c r="PCX10" s="573"/>
      <c r="PCY10" s="573"/>
      <c r="PCZ10" s="573"/>
      <c r="PDA10" s="573"/>
      <c r="PDB10" s="573"/>
      <c r="PDC10" s="573"/>
      <c r="PDD10" s="573"/>
      <c r="PDE10" s="573"/>
      <c r="PDF10" s="573"/>
      <c r="PDG10" s="573"/>
      <c r="PDH10" s="573"/>
      <c r="PDI10" s="573"/>
      <c r="PDJ10" s="573"/>
      <c r="PDK10" s="573"/>
      <c r="PDL10" s="573"/>
      <c r="PDM10" s="573"/>
      <c r="PDN10" s="573"/>
      <c r="PDO10" s="573"/>
      <c r="PDP10" s="573"/>
      <c r="PDQ10" s="573"/>
      <c r="PDR10" s="573"/>
      <c r="PDS10" s="573"/>
      <c r="PDT10" s="573"/>
      <c r="PDU10" s="573"/>
      <c r="PDV10" s="573"/>
      <c r="PDW10" s="573"/>
      <c r="PDX10" s="573"/>
      <c r="PDY10" s="573"/>
      <c r="PDZ10" s="573"/>
      <c r="PEA10" s="573"/>
      <c r="PEB10" s="573"/>
      <c r="PEC10" s="573"/>
      <c r="PED10" s="573"/>
      <c r="PEE10" s="573"/>
      <c r="PEF10" s="573"/>
      <c r="PEG10" s="573"/>
      <c r="PEH10" s="573"/>
      <c r="PEI10" s="573"/>
      <c r="PEJ10" s="573"/>
      <c r="PEK10" s="573"/>
      <c r="PEL10" s="573"/>
      <c r="PEM10" s="573"/>
      <c r="PEN10" s="573"/>
      <c r="PEO10" s="573"/>
      <c r="PEP10" s="573"/>
      <c r="PEQ10" s="573"/>
      <c r="PER10" s="573"/>
      <c r="PES10" s="573"/>
      <c r="PET10" s="573"/>
      <c r="PEU10" s="573"/>
      <c r="PEV10" s="573"/>
      <c r="PEW10" s="573"/>
      <c r="PEX10" s="573"/>
      <c r="PEY10" s="573"/>
      <c r="PEZ10" s="573"/>
      <c r="PFA10" s="573"/>
      <c r="PFB10" s="573"/>
      <c r="PFC10" s="573"/>
      <c r="PFD10" s="573"/>
      <c r="PFE10" s="573"/>
      <c r="PFF10" s="573"/>
      <c r="PFG10" s="573"/>
      <c r="PFH10" s="573"/>
      <c r="PFI10" s="573"/>
      <c r="PFJ10" s="573"/>
      <c r="PFK10" s="573"/>
      <c r="PFL10" s="573"/>
      <c r="PFM10" s="573"/>
      <c r="PFN10" s="573"/>
      <c r="PFO10" s="573"/>
      <c r="PFP10" s="573"/>
      <c r="PFQ10" s="573"/>
      <c r="PFR10" s="573"/>
      <c r="PFS10" s="573"/>
      <c r="PFT10" s="573"/>
      <c r="PFU10" s="573"/>
      <c r="PFV10" s="573"/>
      <c r="PFW10" s="573"/>
      <c r="PFX10" s="573"/>
      <c r="PFY10" s="573"/>
      <c r="PFZ10" s="573"/>
      <c r="PGA10" s="573"/>
      <c r="PGB10" s="573"/>
      <c r="PGC10" s="573"/>
      <c r="PGD10" s="573"/>
      <c r="PGE10" s="573"/>
      <c r="PGF10" s="573"/>
      <c r="PGG10" s="573"/>
      <c r="PGH10" s="573"/>
      <c r="PGI10" s="573"/>
      <c r="PGJ10" s="573"/>
      <c r="PGK10" s="573"/>
      <c r="PGL10" s="573"/>
      <c r="PGM10" s="573"/>
      <c r="PGN10" s="573"/>
      <c r="PGO10" s="573"/>
      <c r="PGP10" s="573"/>
      <c r="PGQ10" s="573"/>
      <c r="PGR10" s="573"/>
      <c r="PGS10" s="573"/>
      <c r="PGT10" s="573"/>
      <c r="PGU10" s="573"/>
      <c r="PGV10" s="573"/>
      <c r="PGW10" s="573"/>
      <c r="PGX10" s="573"/>
      <c r="PGY10" s="573"/>
      <c r="PGZ10" s="573"/>
      <c r="PHA10" s="573"/>
      <c r="PHB10" s="573"/>
      <c r="PHC10" s="573"/>
      <c r="PHD10" s="573"/>
      <c r="PHE10" s="573"/>
      <c r="PHF10" s="573"/>
      <c r="PHG10" s="573"/>
      <c r="PHH10" s="573"/>
      <c r="PHI10" s="573"/>
      <c r="PHJ10" s="573"/>
      <c r="PHK10" s="573"/>
      <c r="PHL10" s="573"/>
      <c r="PHM10" s="573"/>
      <c r="PHN10" s="573"/>
      <c r="PHO10" s="573"/>
      <c r="PHP10" s="573"/>
      <c r="PHQ10" s="573"/>
      <c r="PHR10" s="573"/>
      <c r="PHS10" s="573"/>
      <c r="PHT10" s="573"/>
      <c r="PHU10" s="573"/>
      <c r="PHV10" s="573"/>
      <c r="PHW10" s="573"/>
      <c r="PHX10" s="573"/>
      <c r="PHY10" s="573"/>
      <c r="PHZ10" s="573"/>
      <c r="PIA10" s="573"/>
      <c r="PIB10" s="573"/>
      <c r="PIC10" s="573"/>
      <c r="PID10" s="573"/>
      <c r="PIE10" s="573"/>
      <c r="PIF10" s="573"/>
      <c r="PIG10" s="573"/>
      <c r="PIH10" s="573"/>
      <c r="PII10" s="573"/>
      <c r="PIJ10" s="573"/>
      <c r="PIK10" s="573"/>
      <c r="PIL10" s="573"/>
      <c r="PIM10" s="573"/>
      <c r="PIN10" s="573"/>
      <c r="PIO10" s="573"/>
      <c r="PIP10" s="573"/>
      <c r="PIQ10" s="573"/>
      <c r="PIR10" s="573"/>
      <c r="PIS10" s="573"/>
      <c r="PIT10" s="573"/>
      <c r="PIU10" s="573"/>
      <c r="PIV10" s="573"/>
      <c r="PIW10" s="573"/>
      <c r="PIX10" s="573"/>
      <c r="PIY10" s="573"/>
      <c r="PIZ10" s="573"/>
      <c r="PJA10" s="573"/>
      <c r="PJB10" s="573"/>
      <c r="PJC10" s="573"/>
      <c r="PJD10" s="573"/>
      <c r="PJE10" s="573"/>
      <c r="PJF10" s="573"/>
      <c r="PJG10" s="573"/>
      <c r="PJH10" s="573"/>
      <c r="PJI10" s="573"/>
      <c r="PJJ10" s="573"/>
      <c r="PJK10" s="573"/>
      <c r="PJL10" s="573"/>
      <c r="PJM10" s="573"/>
      <c r="PJN10" s="573"/>
      <c r="PJO10" s="573"/>
      <c r="PJP10" s="573"/>
      <c r="PJQ10" s="573"/>
      <c r="PJR10" s="573"/>
      <c r="PJS10" s="573"/>
      <c r="PJT10" s="573"/>
      <c r="PJU10" s="573"/>
      <c r="PJV10" s="573"/>
      <c r="PJW10" s="573"/>
      <c r="PJX10" s="573"/>
      <c r="PJY10" s="573"/>
      <c r="PJZ10" s="573"/>
      <c r="PKA10" s="573"/>
      <c r="PKB10" s="573"/>
      <c r="PKC10" s="573"/>
      <c r="PKD10" s="573"/>
      <c r="PKE10" s="573"/>
      <c r="PKF10" s="573"/>
      <c r="PKG10" s="573"/>
      <c r="PKH10" s="573"/>
      <c r="PKI10" s="573"/>
      <c r="PKJ10" s="573"/>
      <c r="PKK10" s="573"/>
      <c r="PKL10" s="573"/>
      <c r="PKM10" s="573"/>
      <c r="PKN10" s="573"/>
      <c r="PKO10" s="573"/>
      <c r="PKP10" s="573"/>
      <c r="PKQ10" s="573"/>
      <c r="PKR10" s="573"/>
      <c r="PKS10" s="573"/>
      <c r="PKT10" s="573"/>
      <c r="PKU10" s="573"/>
      <c r="PKV10" s="573"/>
      <c r="PKW10" s="573"/>
      <c r="PKX10" s="573"/>
      <c r="PKY10" s="573"/>
      <c r="PKZ10" s="573"/>
      <c r="PLA10" s="573"/>
      <c r="PLB10" s="573"/>
      <c r="PLC10" s="573"/>
      <c r="PLD10" s="573"/>
      <c r="PLE10" s="573"/>
      <c r="PLF10" s="573"/>
      <c r="PLG10" s="573"/>
      <c r="PLH10" s="573"/>
      <c r="PLI10" s="573"/>
      <c r="PLJ10" s="573"/>
      <c r="PLK10" s="573"/>
      <c r="PLL10" s="573"/>
      <c r="PLM10" s="573"/>
      <c r="PLN10" s="573"/>
      <c r="PLO10" s="573"/>
      <c r="PLP10" s="573"/>
      <c r="PLQ10" s="573"/>
      <c r="PLR10" s="573"/>
      <c r="PLS10" s="573"/>
      <c r="PLT10" s="573"/>
      <c r="PLU10" s="573"/>
      <c r="PLV10" s="573"/>
      <c r="PLW10" s="573"/>
      <c r="PLX10" s="573"/>
      <c r="PLY10" s="573"/>
      <c r="PLZ10" s="573"/>
      <c r="PMA10" s="573"/>
      <c r="PMB10" s="573"/>
      <c r="PMC10" s="573"/>
      <c r="PMD10" s="573"/>
      <c r="PME10" s="573"/>
      <c r="PMF10" s="573"/>
      <c r="PMG10" s="573"/>
      <c r="PMH10" s="573"/>
      <c r="PMI10" s="573"/>
      <c r="PMJ10" s="573"/>
      <c r="PMK10" s="573"/>
      <c r="PML10" s="573"/>
      <c r="PMM10" s="573"/>
      <c r="PMN10" s="573"/>
      <c r="PMO10" s="573"/>
      <c r="PMP10" s="573"/>
      <c r="PMQ10" s="573"/>
      <c r="PMR10" s="573"/>
      <c r="PMS10" s="573"/>
      <c r="PMT10" s="573"/>
      <c r="PMU10" s="573"/>
      <c r="PMV10" s="573"/>
      <c r="PMW10" s="573"/>
      <c r="PMX10" s="573"/>
      <c r="PMY10" s="573"/>
      <c r="PMZ10" s="573"/>
      <c r="PNA10" s="573"/>
      <c r="PNB10" s="573"/>
      <c r="PNC10" s="573"/>
      <c r="PND10" s="573"/>
      <c r="PNE10" s="573"/>
      <c r="PNF10" s="573"/>
      <c r="PNG10" s="573"/>
      <c r="PNH10" s="573"/>
      <c r="PNI10" s="573"/>
      <c r="PNJ10" s="573"/>
      <c r="PNK10" s="573"/>
      <c r="PNL10" s="573"/>
      <c r="PNM10" s="573"/>
      <c r="PNN10" s="573"/>
      <c r="PNO10" s="573"/>
      <c r="PNP10" s="573"/>
      <c r="PNQ10" s="573"/>
      <c r="PNR10" s="573"/>
      <c r="PNS10" s="573"/>
      <c r="PNT10" s="573"/>
      <c r="PNU10" s="573"/>
      <c r="PNV10" s="573"/>
      <c r="PNW10" s="573"/>
      <c r="PNX10" s="573"/>
      <c r="PNY10" s="573"/>
      <c r="PNZ10" s="573"/>
      <c r="POA10" s="573"/>
      <c r="POB10" s="573"/>
      <c r="POC10" s="573"/>
      <c r="POD10" s="573"/>
      <c r="POE10" s="573"/>
      <c r="POF10" s="573"/>
      <c r="POG10" s="573"/>
      <c r="POH10" s="573"/>
      <c r="POI10" s="573"/>
      <c r="POJ10" s="573"/>
      <c r="POK10" s="573"/>
      <c r="POL10" s="573"/>
      <c r="POM10" s="573"/>
      <c r="PON10" s="573"/>
      <c r="POO10" s="573"/>
      <c r="POP10" s="573"/>
      <c r="POQ10" s="573"/>
      <c r="POR10" s="573"/>
      <c r="POS10" s="573"/>
      <c r="POT10" s="573"/>
      <c r="POU10" s="573"/>
      <c r="POV10" s="573"/>
      <c r="POW10" s="573"/>
      <c r="POX10" s="573"/>
      <c r="POY10" s="573"/>
      <c r="POZ10" s="573"/>
      <c r="PPA10" s="573"/>
      <c r="PPB10" s="573"/>
      <c r="PPC10" s="573"/>
      <c r="PPD10" s="573"/>
      <c r="PPE10" s="573"/>
      <c r="PPF10" s="573"/>
      <c r="PPG10" s="573"/>
      <c r="PPH10" s="573"/>
      <c r="PPI10" s="573"/>
      <c r="PPJ10" s="573"/>
      <c r="PPK10" s="573"/>
      <c r="PPL10" s="573"/>
      <c r="PPM10" s="573"/>
      <c r="PPN10" s="573"/>
      <c r="PPO10" s="573"/>
      <c r="PPP10" s="573"/>
      <c r="PPQ10" s="573"/>
      <c r="PPR10" s="573"/>
      <c r="PPS10" s="573"/>
      <c r="PPT10" s="573"/>
      <c r="PPU10" s="573"/>
      <c r="PPV10" s="573"/>
      <c r="PPW10" s="573"/>
      <c r="PPX10" s="573"/>
      <c r="PPY10" s="573"/>
      <c r="PPZ10" s="573"/>
      <c r="PQA10" s="573"/>
      <c r="PQB10" s="573"/>
      <c r="PQC10" s="573"/>
      <c r="PQD10" s="573"/>
      <c r="PQE10" s="573"/>
      <c r="PQF10" s="573"/>
      <c r="PQG10" s="573"/>
      <c r="PQH10" s="573"/>
      <c r="PQI10" s="573"/>
      <c r="PQJ10" s="573"/>
      <c r="PQK10" s="573"/>
      <c r="PQL10" s="573"/>
      <c r="PQM10" s="573"/>
      <c r="PQN10" s="573"/>
      <c r="PQO10" s="573"/>
      <c r="PQP10" s="573"/>
      <c r="PQQ10" s="573"/>
      <c r="PQR10" s="573"/>
      <c r="PQS10" s="573"/>
      <c r="PQT10" s="573"/>
      <c r="PQU10" s="573"/>
      <c r="PQV10" s="573"/>
      <c r="PQW10" s="573"/>
      <c r="PQX10" s="573"/>
      <c r="PQY10" s="573"/>
      <c r="PQZ10" s="573"/>
      <c r="PRA10" s="573"/>
      <c r="PRB10" s="573"/>
      <c r="PRC10" s="573"/>
      <c r="PRD10" s="573"/>
      <c r="PRE10" s="573"/>
      <c r="PRF10" s="573"/>
      <c r="PRG10" s="573"/>
      <c r="PRH10" s="573"/>
      <c r="PRI10" s="573"/>
      <c r="PRJ10" s="573"/>
      <c r="PRK10" s="573"/>
      <c r="PRL10" s="573"/>
      <c r="PRM10" s="573"/>
      <c r="PRN10" s="573"/>
      <c r="PRO10" s="573"/>
      <c r="PRP10" s="573"/>
      <c r="PRQ10" s="573"/>
      <c r="PRR10" s="573"/>
      <c r="PRS10" s="573"/>
      <c r="PRT10" s="573"/>
      <c r="PRU10" s="573"/>
      <c r="PRV10" s="573"/>
      <c r="PRW10" s="573"/>
      <c r="PRX10" s="573"/>
      <c r="PRY10" s="573"/>
      <c r="PRZ10" s="573"/>
      <c r="PSA10" s="573"/>
      <c r="PSB10" s="573"/>
      <c r="PSC10" s="573"/>
      <c r="PSD10" s="573"/>
      <c r="PSE10" s="573"/>
      <c r="PSF10" s="573"/>
      <c r="PSG10" s="573"/>
      <c r="PSH10" s="573"/>
      <c r="PSI10" s="573"/>
      <c r="PSJ10" s="573"/>
      <c r="PSK10" s="573"/>
      <c r="PSL10" s="573"/>
      <c r="PSM10" s="573"/>
      <c r="PSN10" s="573"/>
      <c r="PSO10" s="573"/>
      <c r="PSP10" s="573"/>
      <c r="PSQ10" s="573"/>
      <c r="PSR10" s="573"/>
      <c r="PSS10" s="573"/>
      <c r="PST10" s="573"/>
      <c r="PSU10" s="573"/>
      <c r="PSV10" s="573"/>
      <c r="PSW10" s="573"/>
      <c r="PSX10" s="573"/>
      <c r="PSY10" s="573"/>
      <c r="PSZ10" s="573"/>
      <c r="PTA10" s="573"/>
      <c r="PTB10" s="573"/>
      <c r="PTC10" s="573"/>
      <c r="PTD10" s="573"/>
      <c r="PTE10" s="573"/>
      <c r="PTF10" s="573"/>
      <c r="PTG10" s="573"/>
      <c r="PTH10" s="573"/>
      <c r="PTI10" s="573"/>
      <c r="PTJ10" s="573"/>
      <c r="PTK10" s="573"/>
      <c r="PTL10" s="573"/>
      <c r="PTM10" s="573"/>
      <c r="PTN10" s="573"/>
      <c r="PTO10" s="573"/>
      <c r="PTP10" s="573"/>
      <c r="PTQ10" s="573"/>
      <c r="PTR10" s="573"/>
      <c r="PTS10" s="573"/>
      <c r="PTT10" s="573"/>
      <c r="PTU10" s="573"/>
      <c r="PTV10" s="573"/>
      <c r="PTW10" s="573"/>
      <c r="PTX10" s="573"/>
      <c r="PTY10" s="573"/>
      <c r="PTZ10" s="573"/>
      <c r="PUA10" s="573"/>
      <c r="PUB10" s="573"/>
      <c r="PUC10" s="573"/>
      <c r="PUD10" s="573"/>
      <c r="PUE10" s="573"/>
      <c r="PUF10" s="573"/>
      <c r="PUG10" s="573"/>
      <c r="PUH10" s="573"/>
      <c r="PUI10" s="573"/>
      <c r="PUJ10" s="573"/>
      <c r="PUK10" s="573"/>
      <c r="PUL10" s="573"/>
      <c r="PUM10" s="573"/>
      <c r="PUN10" s="573"/>
      <c r="PUO10" s="573"/>
      <c r="PUP10" s="573"/>
      <c r="PUQ10" s="573"/>
      <c r="PUR10" s="573"/>
      <c r="PUS10" s="573"/>
      <c r="PUT10" s="573"/>
      <c r="PUU10" s="573"/>
      <c r="PUV10" s="573"/>
      <c r="PUW10" s="573"/>
      <c r="PUX10" s="573"/>
      <c r="PUY10" s="573"/>
      <c r="PUZ10" s="573"/>
      <c r="PVA10" s="573"/>
      <c r="PVB10" s="573"/>
      <c r="PVC10" s="573"/>
      <c r="PVD10" s="573"/>
      <c r="PVE10" s="573"/>
      <c r="PVF10" s="573"/>
      <c r="PVG10" s="573"/>
      <c r="PVH10" s="573"/>
      <c r="PVI10" s="573"/>
      <c r="PVJ10" s="573"/>
      <c r="PVK10" s="573"/>
      <c r="PVL10" s="573"/>
      <c r="PVM10" s="573"/>
      <c r="PVN10" s="573"/>
      <c r="PVO10" s="573"/>
      <c r="PVP10" s="573"/>
      <c r="PVQ10" s="573"/>
      <c r="PVR10" s="573"/>
      <c r="PVS10" s="573"/>
      <c r="PVT10" s="573"/>
      <c r="PVU10" s="573"/>
      <c r="PVV10" s="573"/>
      <c r="PVW10" s="573"/>
      <c r="PVX10" s="573"/>
      <c r="PVY10" s="573"/>
      <c r="PVZ10" s="573"/>
      <c r="PWA10" s="573"/>
      <c r="PWB10" s="573"/>
      <c r="PWC10" s="573"/>
      <c r="PWD10" s="573"/>
      <c r="PWE10" s="573"/>
      <c r="PWF10" s="573"/>
      <c r="PWG10" s="573"/>
      <c r="PWH10" s="573"/>
      <c r="PWI10" s="573"/>
      <c r="PWJ10" s="573"/>
      <c r="PWK10" s="573"/>
      <c r="PWL10" s="573"/>
      <c r="PWM10" s="573"/>
      <c r="PWN10" s="573"/>
      <c r="PWO10" s="573"/>
      <c r="PWP10" s="573"/>
      <c r="PWQ10" s="573"/>
      <c r="PWR10" s="573"/>
      <c r="PWS10" s="573"/>
      <c r="PWT10" s="573"/>
      <c r="PWU10" s="573"/>
      <c r="PWV10" s="573"/>
      <c r="PWW10" s="573"/>
      <c r="PWX10" s="573"/>
      <c r="PWY10" s="573"/>
      <c r="PWZ10" s="573"/>
      <c r="PXA10" s="573"/>
      <c r="PXB10" s="573"/>
      <c r="PXC10" s="573"/>
      <c r="PXD10" s="573"/>
      <c r="PXE10" s="573"/>
      <c r="PXF10" s="573"/>
      <c r="PXG10" s="573"/>
      <c r="PXH10" s="573"/>
      <c r="PXI10" s="573"/>
      <c r="PXJ10" s="573"/>
      <c r="PXK10" s="573"/>
      <c r="PXL10" s="573"/>
      <c r="PXM10" s="573"/>
      <c r="PXN10" s="573"/>
      <c r="PXO10" s="573"/>
      <c r="PXP10" s="573"/>
      <c r="PXQ10" s="573"/>
      <c r="PXR10" s="573"/>
      <c r="PXS10" s="573"/>
      <c r="PXT10" s="573"/>
      <c r="PXU10" s="573"/>
      <c r="PXV10" s="573"/>
      <c r="PXW10" s="573"/>
      <c r="PXX10" s="573"/>
      <c r="PXY10" s="573"/>
      <c r="PXZ10" s="573"/>
      <c r="PYA10" s="573"/>
      <c r="PYB10" s="573"/>
      <c r="PYC10" s="573"/>
      <c r="PYD10" s="573"/>
      <c r="PYE10" s="573"/>
      <c r="PYF10" s="573"/>
      <c r="PYG10" s="573"/>
      <c r="PYH10" s="573"/>
      <c r="PYI10" s="573"/>
      <c r="PYJ10" s="573"/>
      <c r="PYK10" s="573"/>
      <c r="PYL10" s="573"/>
      <c r="PYM10" s="573"/>
      <c r="PYN10" s="573"/>
      <c r="PYO10" s="573"/>
      <c r="PYP10" s="573"/>
      <c r="PYQ10" s="573"/>
      <c r="PYR10" s="573"/>
      <c r="PYS10" s="573"/>
      <c r="PYT10" s="573"/>
      <c r="PYU10" s="573"/>
      <c r="PYV10" s="573"/>
      <c r="PYW10" s="573"/>
      <c r="PYX10" s="573"/>
      <c r="PYY10" s="573"/>
      <c r="PYZ10" s="573"/>
      <c r="PZA10" s="573"/>
      <c r="PZB10" s="573"/>
      <c r="PZC10" s="573"/>
      <c r="PZD10" s="573"/>
      <c r="PZE10" s="573"/>
      <c r="PZF10" s="573"/>
      <c r="PZG10" s="573"/>
      <c r="PZH10" s="573"/>
      <c r="PZI10" s="573"/>
      <c r="PZJ10" s="573"/>
      <c r="PZK10" s="573"/>
      <c r="PZL10" s="573"/>
      <c r="PZM10" s="573"/>
      <c r="PZN10" s="573"/>
      <c r="PZO10" s="573"/>
      <c r="PZP10" s="573"/>
      <c r="PZQ10" s="573"/>
      <c r="PZR10" s="573"/>
      <c r="PZS10" s="573"/>
      <c r="PZT10" s="573"/>
      <c r="PZU10" s="573"/>
      <c r="PZV10" s="573"/>
      <c r="PZW10" s="573"/>
      <c r="PZX10" s="573"/>
      <c r="PZY10" s="573"/>
      <c r="PZZ10" s="573"/>
      <c r="QAA10" s="573"/>
      <c r="QAB10" s="573"/>
      <c r="QAC10" s="573"/>
      <c r="QAD10" s="573"/>
      <c r="QAE10" s="573"/>
      <c r="QAF10" s="573"/>
      <c r="QAG10" s="573"/>
      <c r="QAH10" s="573"/>
      <c r="QAI10" s="573"/>
      <c r="QAJ10" s="573"/>
      <c r="QAK10" s="573"/>
      <c r="QAL10" s="573"/>
      <c r="QAM10" s="573"/>
      <c r="QAN10" s="573"/>
      <c r="QAO10" s="573"/>
      <c r="QAP10" s="573"/>
      <c r="QAQ10" s="573"/>
      <c r="QAR10" s="573"/>
      <c r="QAS10" s="573"/>
      <c r="QAT10" s="573"/>
      <c r="QAU10" s="573"/>
      <c r="QAV10" s="573"/>
      <c r="QAW10" s="573"/>
      <c r="QAX10" s="573"/>
      <c r="QAY10" s="573"/>
      <c r="QAZ10" s="573"/>
      <c r="QBA10" s="573"/>
      <c r="QBB10" s="573"/>
      <c r="QBC10" s="573"/>
      <c r="QBD10" s="573"/>
      <c r="QBE10" s="573"/>
      <c r="QBF10" s="573"/>
      <c r="QBG10" s="573"/>
      <c r="QBH10" s="573"/>
      <c r="QBI10" s="573"/>
      <c r="QBJ10" s="573"/>
      <c r="QBK10" s="573"/>
      <c r="QBL10" s="573"/>
      <c r="QBM10" s="573"/>
      <c r="QBN10" s="573"/>
      <c r="QBO10" s="573"/>
      <c r="QBP10" s="573"/>
      <c r="QBQ10" s="573"/>
      <c r="QBR10" s="573"/>
      <c r="QBS10" s="573"/>
      <c r="QBT10" s="573"/>
      <c r="QBU10" s="573"/>
      <c r="QBV10" s="573"/>
      <c r="QBW10" s="573"/>
      <c r="QBX10" s="573"/>
      <c r="QBY10" s="573"/>
      <c r="QBZ10" s="573"/>
      <c r="QCA10" s="573"/>
      <c r="QCB10" s="573"/>
      <c r="QCC10" s="573"/>
      <c r="QCD10" s="573"/>
      <c r="QCE10" s="573"/>
      <c r="QCF10" s="573"/>
      <c r="QCG10" s="573"/>
      <c r="QCH10" s="573"/>
      <c r="QCI10" s="573"/>
      <c r="QCJ10" s="573"/>
      <c r="QCK10" s="573"/>
      <c r="QCL10" s="573"/>
      <c r="QCM10" s="573"/>
      <c r="QCN10" s="573"/>
      <c r="QCO10" s="573"/>
      <c r="QCP10" s="573"/>
      <c r="QCQ10" s="573"/>
      <c r="QCR10" s="573"/>
      <c r="QCS10" s="573"/>
      <c r="QCT10" s="573"/>
      <c r="QCU10" s="573"/>
      <c r="QCV10" s="573"/>
      <c r="QCW10" s="573"/>
      <c r="QCX10" s="573"/>
      <c r="QCY10" s="573"/>
      <c r="QCZ10" s="573"/>
      <c r="QDA10" s="573"/>
      <c r="QDB10" s="573"/>
      <c r="QDC10" s="573"/>
      <c r="QDD10" s="573"/>
      <c r="QDE10" s="573"/>
      <c r="QDF10" s="573"/>
      <c r="QDG10" s="573"/>
      <c r="QDH10" s="573"/>
      <c r="QDI10" s="573"/>
      <c r="QDJ10" s="573"/>
      <c r="QDK10" s="573"/>
      <c r="QDL10" s="573"/>
      <c r="QDM10" s="573"/>
      <c r="QDN10" s="573"/>
      <c r="QDO10" s="573"/>
      <c r="QDP10" s="573"/>
      <c r="QDQ10" s="573"/>
      <c r="QDR10" s="573"/>
      <c r="QDS10" s="573"/>
      <c r="QDT10" s="573"/>
      <c r="QDU10" s="573"/>
      <c r="QDV10" s="573"/>
      <c r="QDW10" s="573"/>
      <c r="QDX10" s="573"/>
      <c r="QDY10" s="573"/>
      <c r="QDZ10" s="573"/>
      <c r="QEA10" s="573"/>
      <c r="QEB10" s="573"/>
      <c r="QEC10" s="573"/>
      <c r="QED10" s="573"/>
      <c r="QEE10" s="573"/>
      <c r="QEF10" s="573"/>
      <c r="QEG10" s="573"/>
      <c r="QEH10" s="573"/>
      <c r="QEI10" s="573"/>
      <c r="QEJ10" s="573"/>
      <c r="QEK10" s="573"/>
      <c r="QEL10" s="573"/>
      <c r="QEM10" s="573"/>
      <c r="QEN10" s="573"/>
      <c r="QEO10" s="573"/>
      <c r="QEP10" s="573"/>
      <c r="QEQ10" s="573"/>
      <c r="QER10" s="573"/>
      <c r="QES10" s="573"/>
      <c r="QET10" s="573"/>
      <c r="QEU10" s="573"/>
      <c r="QEV10" s="573"/>
      <c r="QEW10" s="573"/>
      <c r="QEX10" s="573"/>
      <c r="QEY10" s="573"/>
      <c r="QEZ10" s="573"/>
      <c r="QFA10" s="573"/>
      <c r="QFB10" s="573"/>
      <c r="QFC10" s="573"/>
      <c r="QFD10" s="573"/>
      <c r="QFE10" s="573"/>
      <c r="QFF10" s="573"/>
      <c r="QFG10" s="573"/>
      <c r="QFH10" s="573"/>
      <c r="QFI10" s="573"/>
      <c r="QFJ10" s="573"/>
      <c r="QFK10" s="573"/>
      <c r="QFL10" s="573"/>
      <c r="QFM10" s="573"/>
      <c r="QFN10" s="573"/>
      <c r="QFO10" s="573"/>
      <c r="QFP10" s="573"/>
      <c r="QFQ10" s="573"/>
      <c r="QFR10" s="573"/>
      <c r="QFS10" s="573"/>
      <c r="QFT10" s="573"/>
      <c r="QFU10" s="573"/>
      <c r="QFV10" s="573"/>
      <c r="QFW10" s="573"/>
      <c r="QFX10" s="573"/>
      <c r="QFY10" s="573"/>
      <c r="QFZ10" s="573"/>
      <c r="QGA10" s="573"/>
      <c r="QGB10" s="573"/>
      <c r="QGC10" s="573"/>
      <c r="QGD10" s="573"/>
      <c r="QGE10" s="573"/>
      <c r="QGF10" s="573"/>
      <c r="QGG10" s="573"/>
      <c r="QGH10" s="573"/>
      <c r="QGI10" s="573"/>
      <c r="QGJ10" s="573"/>
      <c r="QGK10" s="573"/>
      <c r="QGL10" s="573"/>
      <c r="QGM10" s="573"/>
      <c r="QGN10" s="573"/>
      <c r="QGO10" s="573"/>
      <c r="QGP10" s="573"/>
      <c r="QGQ10" s="573"/>
      <c r="QGR10" s="573"/>
      <c r="QGS10" s="573"/>
      <c r="QGT10" s="573"/>
      <c r="QGU10" s="573"/>
      <c r="QGV10" s="573"/>
      <c r="QGW10" s="573"/>
      <c r="QGX10" s="573"/>
      <c r="QGY10" s="573"/>
      <c r="QGZ10" s="573"/>
      <c r="QHA10" s="573"/>
      <c r="QHB10" s="573"/>
      <c r="QHC10" s="573"/>
      <c r="QHD10" s="573"/>
      <c r="QHE10" s="573"/>
      <c r="QHF10" s="573"/>
      <c r="QHG10" s="573"/>
      <c r="QHH10" s="573"/>
      <c r="QHI10" s="573"/>
      <c r="QHJ10" s="573"/>
      <c r="QHK10" s="573"/>
      <c r="QHL10" s="573"/>
      <c r="QHM10" s="573"/>
      <c r="QHN10" s="573"/>
      <c r="QHO10" s="573"/>
      <c r="QHP10" s="573"/>
      <c r="QHQ10" s="573"/>
      <c r="QHR10" s="573"/>
      <c r="QHS10" s="573"/>
      <c r="QHT10" s="573"/>
      <c r="QHU10" s="573"/>
      <c r="QHV10" s="573"/>
      <c r="QHW10" s="573"/>
      <c r="QHX10" s="573"/>
      <c r="QHY10" s="573"/>
      <c r="QHZ10" s="573"/>
      <c r="QIA10" s="573"/>
      <c r="QIB10" s="573"/>
      <c r="QIC10" s="573"/>
      <c r="QID10" s="573"/>
      <c r="QIE10" s="573"/>
      <c r="QIF10" s="573"/>
      <c r="QIG10" s="573"/>
      <c r="QIH10" s="573"/>
      <c r="QII10" s="573"/>
      <c r="QIJ10" s="573"/>
      <c r="QIK10" s="573"/>
      <c r="QIL10" s="573"/>
      <c r="QIM10" s="573"/>
      <c r="QIN10" s="573"/>
      <c r="QIO10" s="573"/>
      <c r="QIP10" s="573"/>
      <c r="QIQ10" s="573"/>
      <c r="QIR10" s="573"/>
      <c r="QIS10" s="573"/>
      <c r="QIT10" s="573"/>
      <c r="QIU10" s="573"/>
      <c r="QIV10" s="573"/>
      <c r="QIW10" s="573"/>
      <c r="QIX10" s="573"/>
      <c r="QIY10" s="573"/>
      <c r="QIZ10" s="573"/>
      <c r="QJA10" s="573"/>
      <c r="QJB10" s="573"/>
      <c r="QJC10" s="573"/>
      <c r="QJD10" s="573"/>
      <c r="QJE10" s="573"/>
      <c r="QJF10" s="573"/>
      <c r="QJG10" s="573"/>
      <c r="QJH10" s="573"/>
      <c r="QJI10" s="573"/>
      <c r="QJJ10" s="573"/>
      <c r="QJK10" s="573"/>
      <c r="QJL10" s="573"/>
      <c r="QJM10" s="573"/>
      <c r="QJN10" s="573"/>
      <c r="QJO10" s="573"/>
      <c r="QJP10" s="573"/>
      <c r="QJQ10" s="573"/>
      <c r="QJR10" s="573"/>
      <c r="QJS10" s="573"/>
      <c r="QJT10" s="573"/>
      <c r="QJU10" s="573"/>
      <c r="QJV10" s="573"/>
      <c r="QJW10" s="573"/>
      <c r="QJX10" s="573"/>
      <c r="QJY10" s="573"/>
      <c r="QJZ10" s="573"/>
      <c r="QKA10" s="573"/>
      <c r="QKB10" s="573"/>
      <c r="QKC10" s="573"/>
      <c r="QKD10" s="573"/>
      <c r="QKE10" s="573"/>
      <c r="QKF10" s="573"/>
      <c r="QKG10" s="573"/>
      <c r="QKH10" s="573"/>
      <c r="QKI10" s="573"/>
      <c r="QKJ10" s="573"/>
      <c r="QKK10" s="573"/>
      <c r="QKL10" s="573"/>
      <c r="QKM10" s="573"/>
      <c r="QKN10" s="573"/>
      <c r="QKO10" s="573"/>
      <c r="QKP10" s="573"/>
      <c r="QKQ10" s="573"/>
      <c r="QKR10" s="573"/>
      <c r="QKS10" s="573"/>
      <c r="QKT10" s="573"/>
      <c r="QKU10" s="573"/>
      <c r="QKV10" s="573"/>
      <c r="QKW10" s="573"/>
      <c r="QKX10" s="573"/>
      <c r="QKY10" s="573"/>
      <c r="QKZ10" s="573"/>
      <c r="QLA10" s="573"/>
      <c r="QLB10" s="573"/>
      <c r="QLC10" s="573"/>
      <c r="QLD10" s="573"/>
      <c r="QLE10" s="573"/>
      <c r="QLF10" s="573"/>
      <c r="QLG10" s="573"/>
      <c r="QLH10" s="573"/>
      <c r="QLI10" s="573"/>
      <c r="QLJ10" s="573"/>
      <c r="QLK10" s="573"/>
      <c r="QLL10" s="573"/>
      <c r="QLM10" s="573"/>
      <c r="QLN10" s="573"/>
      <c r="QLO10" s="573"/>
      <c r="QLP10" s="573"/>
      <c r="QLQ10" s="573"/>
      <c r="QLR10" s="573"/>
      <c r="QLS10" s="573"/>
      <c r="QLT10" s="573"/>
      <c r="QLU10" s="573"/>
      <c r="QLV10" s="573"/>
      <c r="QLW10" s="573"/>
      <c r="QLX10" s="573"/>
      <c r="QLY10" s="573"/>
      <c r="QLZ10" s="573"/>
      <c r="QMA10" s="573"/>
      <c r="QMB10" s="573"/>
      <c r="QMC10" s="573"/>
      <c r="QMD10" s="573"/>
      <c r="QME10" s="573"/>
      <c r="QMF10" s="573"/>
      <c r="QMG10" s="573"/>
      <c r="QMH10" s="573"/>
      <c r="QMI10" s="573"/>
      <c r="QMJ10" s="573"/>
      <c r="QMK10" s="573"/>
      <c r="QML10" s="573"/>
      <c r="QMM10" s="573"/>
      <c r="QMN10" s="573"/>
      <c r="QMO10" s="573"/>
      <c r="QMP10" s="573"/>
      <c r="QMQ10" s="573"/>
      <c r="QMR10" s="573"/>
      <c r="QMS10" s="573"/>
      <c r="QMT10" s="573"/>
      <c r="QMU10" s="573"/>
      <c r="QMV10" s="573"/>
      <c r="QMW10" s="573"/>
      <c r="QMX10" s="573"/>
      <c r="QMY10" s="573"/>
      <c r="QMZ10" s="573"/>
      <c r="QNA10" s="573"/>
      <c r="QNB10" s="573"/>
      <c r="QNC10" s="573"/>
      <c r="QND10" s="573"/>
      <c r="QNE10" s="573"/>
      <c r="QNF10" s="573"/>
      <c r="QNG10" s="573"/>
      <c r="QNH10" s="573"/>
      <c r="QNI10" s="573"/>
      <c r="QNJ10" s="573"/>
      <c r="QNK10" s="573"/>
      <c r="QNL10" s="573"/>
      <c r="QNM10" s="573"/>
      <c r="QNN10" s="573"/>
      <c r="QNO10" s="573"/>
      <c r="QNP10" s="573"/>
      <c r="QNQ10" s="573"/>
      <c r="QNR10" s="573"/>
      <c r="QNS10" s="573"/>
      <c r="QNT10" s="573"/>
      <c r="QNU10" s="573"/>
      <c r="QNV10" s="573"/>
      <c r="QNW10" s="573"/>
      <c r="QNX10" s="573"/>
      <c r="QNY10" s="573"/>
      <c r="QNZ10" s="573"/>
      <c r="QOA10" s="573"/>
      <c r="QOB10" s="573"/>
      <c r="QOC10" s="573"/>
      <c r="QOD10" s="573"/>
      <c r="QOE10" s="573"/>
      <c r="QOF10" s="573"/>
      <c r="QOG10" s="573"/>
      <c r="QOH10" s="573"/>
      <c r="QOI10" s="573"/>
      <c r="QOJ10" s="573"/>
      <c r="QOK10" s="573"/>
      <c r="QOL10" s="573"/>
      <c r="QOM10" s="573"/>
      <c r="QON10" s="573"/>
      <c r="QOO10" s="573"/>
      <c r="QOP10" s="573"/>
      <c r="QOQ10" s="573"/>
      <c r="QOR10" s="573"/>
      <c r="QOS10" s="573"/>
      <c r="QOT10" s="573"/>
      <c r="QOU10" s="573"/>
      <c r="QOV10" s="573"/>
      <c r="QOW10" s="573"/>
      <c r="QOX10" s="573"/>
      <c r="QOY10" s="573"/>
      <c r="QOZ10" s="573"/>
      <c r="QPA10" s="573"/>
      <c r="QPB10" s="573"/>
      <c r="QPC10" s="573"/>
      <c r="QPD10" s="573"/>
      <c r="QPE10" s="573"/>
      <c r="QPF10" s="573"/>
      <c r="QPG10" s="573"/>
      <c r="QPH10" s="573"/>
      <c r="QPI10" s="573"/>
      <c r="QPJ10" s="573"/>
      <c r="QPK10" s="573"/>
      <c r="QPL10" s="573"/>
      <c r="QPM10" s="573"/>
      <c r="QPN10" s="573"/>
      <c r="QPO10" s="573"/>
      <c r="QPP10" s="573"/>
      <c r="QPQ10" s="573"/>
      <c r="QPR10" s="573"/>
      <c r="QPS10" s="573"/>
      <c r="QPT10" s="573"/>
      <c r="QPU10" s="573"/>
      <c r="QPV10" s="573"/>
      <c r="QPW10" s="573"/>
      <c r="QPX10" s="573"/>
      <c r="QPY10" s="573"/>
      <c r="QPZ10" s="573"/>
      <c r="QQA10" s="573"/>
      <c r="QQB10" s="573"/>
      <c r="QQC10" s="573"/>
      <c r="QQD10" s="573"/>
      <c r="QQE10" s="573"/>
      <c r="QQF10" s="573"/>
      <c r="QQG10" s="573"/>
      <c r="QQH10" s="573"/>
      <c r="QQI10" s="573"/>
      <c r="QQJ10" s="573"/>
      <c r="QQK10" s="573"/>
      <c r="QQL10" s="573"/>
      <c r="QQM10" s="573"/>
      <c r="QQN10" s="573"/>
      <c r="QQO10" s="573"/>
      <c r="QQP10" s="573"/>
      <c r="QQQ10" s="573"/>
      <c r="QQR10" s="573"/>
      <c r="QQS10" s="573"/>
      <c r="QQT10" s="573"/>
      <c r="QQU10" s="573"/>
      <c r="QQV10" s="573"/>
      <c r="QQW10" s="573"/>
      <c r="QQX10" s="573"/>
      <c r="QQY10" s="573"/>
      <c r="QQZ10" s="573"/>
      <c r="QRA10" s="573"/>
      <c r="QRB10" s="573"/>
      <c r="QRC10" s="573"/>
      <c r="QRD10" s="573"/>
      <c r="QRE10" s="573"/>
      <c r="QRF10" s="573"/>
      <c r="QRG10" s="573"/>
      <c r="QRH10" s="573"/>
      <c r="QRI10" s="573"/>
      <c r="QRJ10" s="573"/>
      <c r="QRK10" s="573"/>
      <c r="QRL10" s="573"/>
      <c r="QRM10" s="573"/>
      <c r="QRN10" s="573"/>
      <c r="QRO10" s="573"/>
      <c r="QRP10" s="573"/>
      <c r="QRQ10" s="573"/>
      <c r="QRR10" s="573"/>
      <c r="QRS10" s="573"/>
      <c r="QRT10" s="573"/>
      <c r="QRU10" s="573"/>
      <c r="QRV10" s="573"/>
      <c r="QRW10" s="573"/>
      <c r="QRX10" s="573"/>
      <c r="QRY10" s="573"/>
      <c r="QRZ10" s="573"/>
      <c r="QSA10" s="573"/>
      <c r="QSB10" s="573"/>
      <c r="QSC10" s="573"/>
      <c r="QSD10" s="573"/>
      <c r="QSE10" s="573"/>
      <c r="QSF10" s="573"/>
      <c r="QSG10" s="573"/>
      <c r="QSH10" s="573"/>
      <c r="QSI10" s="573"/>
      <c r="QSJ10" s="573"/>
      <c r="QSK10" s="573"/>
      <c r="QSL10" s="573"/>
      <c r="QSM10" s="573"/>
      <c r="QSN10" s="573"/>
      <c r="QSO10" s="573"/>
      <c r="QSP10" s="573"/>
      <c r="QSQ10" s="573"/>
      <c r="QSR10" s="573"/>
      <c r="QSS10" s="573"/>
      <c r="QST10" s="573"/>
      <c r="QSU10" s="573"/>
      <c r="QSV10" s="573"/>
      <c r="QSW10" s="573"/>
      <c r="QSX10" s="573"/>
      <c r="QSY10" s="573"/>
      <c r="QSZ10" s="573"/>
      <c r="QTA10" s="573"/>
      <c r="QTB10" s="573"/>
      <c r="QTC10" s="573"/>
      <c r="QTD10" s="573"/>
      <c r="QTE10" s="573"/>
      <c r="QTF10" s="573"/>
      <c r="QTG10" s="573"/>
      <c r="QTH10" s="573"/>
      <c r="QTI10" s="573"/>
      <c r="QTJ10" s="573"/>
      <c r="QTK10" s="573"/>
      <c r="QTL10" s="573"/>
      <c r="QTM10" s="573"/>
      <c r="QTN10" s="573"/>
      <c r="QTO10" s="573"/>
      <c r="QTP10" s="573"/>
      <c r="QTQ10" s="573"/>
      <c r="QTR10" s="573"/>
      <c r="QTS10" s="573"/>
      <c r="QTT10" s="573"/>
      <c r="QTU10" s="573"/>
      <c r="QTV10" s="573"/>
      <c r="QTW10" s="573"/>
      <c r="QTX10" s="573"/>
      <c r="QTY10" s="573"/>
      <c r="QTZ10" s="573"/>
      <c r="QUA10" s="573"/>
      <c r="QUB10" s="573"/>
      <c r="QUC10" s="573"/>
      <c r="QUD10" s="573"/>
      <c r="QUE10" s="573"/>
      <c r="QUF10" s="573"/>
      <c r="QUG10" s="573"/>
      <c r="QUH10" s="573"/>
      <c r="QUI10" s="573"/>
      <c r="QUJ10" s="573"/>
      <c r="QUK10" s="573"/>
      <c r="QUL10" s="573"/>
      <c r="QUM10" s="573"/>
      <c r="QUN10" s="573"/>
      <c r="QUO10" s="573"/>
      <c r="QUP10" s="573"/>
      <c r="QUQ10" s="573"/>
      <c r="QUR10" s="573"/>
      <c r="QUS10" s="573"/>
      <c r="QUT10" s="573"/>
      <c r="QUU10" s="573"/>
      <c r="QUV10" s="573"/>
      <c r="QUW10" s="573"/>
      <c r="QUX10" s="573"/>
      <c r="QUY10" s="573"/>
      <c r="QUZ10" s="573"/>
      <c r="QVA10" s="573"/>
      <c r="QVB10" s="573"/>
      <c r="QVC10" s="573"/>
      <c r="QVD10" s="573"/>
      <c r="QVE10" s="573"/>
      <c r="QVF10" s="573"/>
      <c r="QVG10" s="573"/>
      <c r="QVH10" s="573"/>
      <c r="QVI10" s="573"/>
      <c r="QVJ10" s="573"/>
      <c r="QVK10" s="573"/>
      <c r="QVL10" s="573"/>
      <c r="QVM10" s="573"/>
      <c r="QVN10" s="573"/>
      <c r="QVO10" s="573"/>
      <c r="QVP10" s="573"/>
      <c r="QVQ10" s="573"/>
      <c r="QVR10" s="573"/>
      <c r="QVS10" s="573"/>
      <c r="QVT10" s="573"/>
      <c r="QVU10" s="573"/>
      <c r="QVV10" s="573"/>
      <c r="QVW10" s="573"/>
      <c r="QVX10" s="573"/>
      <c r="QVY10" s="573"/>
      <c r="QVZ10" s="573"/>
      <c r="QWA10" s="573"/>
      <c r="QWB10" s="573"/>
      <c r="QWC10" s="573"/>
      <c r="QWD10" s="573"/>
      <c r="QWE10" s="573"/>
      <c r="QWF10" s="573"/>
      <c r="QWG10" s="573"/>
      <c r="QWH10" s="573"/>
      <c r="QWI10" s="573"/>
      <c r="QWJ10" s="573"/>
      <c r="QWK10" s="573"/>
      <c r="QWL10" s="573"/>
      <c r="QWM10" s="573"/>
      <c r="QWN10" s="573"/>
      <c r="QWO10" s="573"/>
      <c r="QWP10" s="573"/>
      <c r="QWQ10" s="573"/>
      <c r="QWR10" s="573"/>
      <c r="QWS10" s="573"/>
      <c r="QWT10" s="573"/>
      <c r="QWU10" s="573"/>
      <c r="QWV10" s="573"/>
      <c r="QWW10" s="573"/>
      <c r="QWX10" s="573"/>
      <c r="QWY10" s="573"/>
      <c r="QWZ10" s="573"/>
      <c r="QXA10" s="573"/>
      <c r="QXB10" s="573"/>
      <c r="QXC10" s="573"/>
      <c r="QXD10" s="573"/>
      <c r="QXE10" s="573"/>
      <c r="QXF10" s="573"/>
      <c r="QXG10" s="573"/>
      <c r="QXH10" s="573"/>
      <c r="QXI10" s="573"/>
      <c r="QXJ10" s="573"/>
      <c r="QXK10" s="573"/>
      <c r="QXL10" s="573"/>
      <c r="QXM10" s="573"/>
      <c r="QXN10" s="573"/>
      <c r="QXO10" s="573"/>
      <c r="QXP10" s="573"/>
      <c r="QXQ10" s="573"/>
      <c r="QXR10" s="573"/>
      <c r="QXS10" s="573"/>
      <c r="QXT10" s="573"/>
      <c r="QXU10" s="573"/>
      <c r="QXV10" s="573"/>
      <c r="QXW10" s="573"/>
      <c r="QXX10" s="573"/>
      <c r="QXY10" s="573"/>
      <c r="QXZ10" s="573"/>
      <c r="QYA10" s="573"/>
      <c r="QYB10" s="573"/>
      <c r="QYC10" s="573"/>
      <c r="QYD10" s="573"/>
      <c r="QYE10" s="573"/>
      <c r="QYF10" s="573"/>
      <c r="QYG10" s="573"/>
      <c r="QYH10" s="573"/>
      <c r="QYI10" s="573"/>
      <c r="QYJ10" s="573"/>
      <c r="QYK10" s="573"/>
      <c r="QYL10" s="573"/>
      <c r="QYM10" s="573"/>
      <c r="QYN10" s="573"/>
      <c r="QYO10" s="573"/>
      <c r="QYP10" s="573"/>
      <c r="QYQ10" s="573"/>
      <c r="QYR10" s="573"/>
      <c r="QYS10" s="573"/>
      <c r="QYT10" s="573"/>
      <c r="QYU10" s="573"/>
      <c r="QYV10" s="573"/>
      <c r="QYW10" s="573"/>
      <c r="QYX10" s="573"/>
      <c r="QYY10" s="573"/>
      <c r="QYZ10" s="573"/>
      <c r="QZA10" s="573"/>
      <c r="QZB10" s="573"/>
      <c r="QZC10" s="573"/>
      <c r="QZD10" s="573"/>
      <c r="QZE10" s="573"/>
      <c r="QZF10" s="573"/>
      <c r="QZG10" s="573"/>
      <c r="QZH10" s="573"/>
      <c r="QZI10" s="573"/>
      <c r="QZJ10" s="573"/>
      <c r="QZK10" s="573"/>
      <c r="QZL10" s="573"/>
      <c r="QZM10" s="573"/>
      <c r="QZN10" s="573"/>
      <c r="QZO10" s="573"/>
      <c r="QZP10" s="573"/>
      <c r="QZQ10" s="573"/>
      <c r="QZR10" s="573"/>
      <c r="QZS10" s="573"/>
      <c r="QZT10" s="573"/>
      <c r="QZU10" s="573"/>
      <c r="QZV10" s="573"/>
      <c r="QZW10" s="573"/>
      <c r="QZX10" s="573"/>
      <c r="QZY10" s="573"/>
      <c r="QZZ10" s="573"/>
      <c r="RAA10" s="573"/>
      <c r="RAB10" s="573"/>
      <c r="RAC10" s="573"/>
      <c r="RAD10" s="573"/>
      <c r="RAE10" s="573"/>
      <c r="RAF10" s="573"/>
      <c r="RAG10" s="573"/>
      <c r="RAH10" s="573"/>
      <c r="RAI10" s="573"/>
      <c r="RAJ10" s="573"/>
      <c r="RAK10" s="573"/>
      <c r="RAL10" s="573"/>
      <c r="RAM10" s="573"/>
      <c r="RAN10" s="573"/>
      <c r="RAO10" s="573"/>
      <c r="RAP10" s="573"/>
      <c r="RAQ10" s="573"/>
      <c r="RAR10" s="573"/>
      <c r="RAS10" s="573"/>
      <c r="RAT10" s="573"/>
      <c r="RAU10" s="573"/>
      <c r="RAV10" s="573"/>
      <c r="RAW10" s="573"/>
      <c r="RAX10" s="573"/>
      <c r="RAY10" s="573"/>
      <c r="RAZ10" s="573"/>
      <c r="RBA10" s="573"/>
      <c r="RBB10" s="573"/>
      <c r="RBC10" s="573"/>
      <c r="RBD10" s="573"/>
      <c r="RBE10" s="573"/>
      <c r="RBF10" s="573"/>
      <c r="RBG10" s="573"/>
      <c r="RBH10" s="573"/>
      <c r="RBI10" s="573"/>
      <c r="RBJ10" s="573"/>
      <c r="RBK10" s="573"/>
      <c r="RBL10" s="573"/>
      <c r="RBM10" s="573"/>
      <c r="RBN10" s="573"/>
      <c r="RBO10" s="573"/>
      <c r="RBP10" s="573"/>
      <c r="RBQ10" s="573"/>
      <c r="RBR10" s="573"/>
      <c r="RBS10" s="573"/>
      <c r="RBT10" s="573"/>
      <c r="RBU10" s="573"/>
      <c r="RBV10" s="573"/>
      <c r="RBW10" s="573"/>
      <c r="RBX10" s="573"/>
      <c r="RBY10" s="573"/>
      <c r="RBZ10" s="573"/>
      <c r="RCA10" s="573"/>
      <c r="RCB10" s="573"/>
      <c r="RCC10" s="573"/>
      <c r="RCD10" s="573"/>
      <c r="RCE10" s="573"/>
      <c r="RCF10" s="573"/>
      <c r="RCG10" s="573"/>
      <c r="RCH10" s="573"/>
      <c r="RCI10" s="573"/>
      <c r="RCJ10" s="573"/>
      <c r="RCK10" s="573"/>
      <c r="RCL10" s="573"/>
      <c r="RCM10" s="573"/>
      <c r="RCN10" s="573"/>
      <c r="RCO10" s="573"/>
      <c r="RCP10" s="573"/>
      <c r="RCQ10" s="573"/>
      <c r="RCR10" s="573"/>
      <c r="RCS10" s="573"/>
      <c r="RCT10" s="573"/>
      <c r="RCU10" s="573"/>
      <c r="RCV10" s="573"/>
      <c r="RCW10" s="573"/>
      <c r="RCX10" s="573"/>
      <c r="RCY10" s="573"/>
      <c r="RCZ10" s="573"/>
      <c r="RDA10" s="573"/>
      <c r="RDB10" s="573"/>
      <c r="RDC10" s="573"/>
      <c r="RDD10" s="573"/>
      <c r="RDE10" s="573"/>
      <c r="RDF10" s="573"/>
      <c r="RDG10" s="573"/>
      <c r="RDH10" s="573"/>
      <c r="RDI10" s="573"/>
      <c r="RDJ10" s="573"/>
      <c r="RDK10" s="573"/>
      <c r="RDL10" s="573"/>
      <c r="RDM10" s="573"/>
      <c r="RDN10" s="573"/>
      <c r="RDO10" s="573"/>
      <c r="RDP10" s="573"/>
      <c r="RDQ10" s="573"/>
      <c r="RDR10" s="573"/>
      <c r="RDS10" s="573"/>
      <c r="RDT10" s="573"/>
      <c r="RDU10" s="573"/>
      <c r="RDV10" s="573"/>
      <c r="RDW10" s="573"/>
      <c r="RDX10" s="573"/>
      <c r="RDY10" s="573"/>
      <c r="RDZ10" s="573"/>
      <c r="REA10" s="573"/>
      <c r="REB10" s="573"/>
      <c r="REC10" s="573"/>
      <c r="RED10" s="573"/>
      <c r="REE10" s="573"/>
      <c r="REF10" s="573"/>
      <c r="REG10" s="573"/>
      <c r="REH10" s="573"/>
      <c r="REI10" s="573"/>
      <c r="REJ10" s="573"/>
      <c r="REK10" s="573"/>
      <c r="REL10" s="573"/>
      <c r="REM10" s="573"/>
      <c r="REN10" s="573"/>
      <c r="REO10" s="573"/>
      <c r="REP10" s="573"/>
      <c r="REQ10" s="573"/>
      <c r="RER10" s="573"/>
      <c r="RES10" s="573"/>
      <c r="RET10" s="573"/>
      <c r="REU10" s="573"/>
      <c r="REV10" s="573"/>
      <c r="REW10" s="573"/>
      <c r="REX10" s="573"/>
      <c r="REY10" s="573"/>
      <c r="REZ10" s="573"/>
      <c r="RFA10" s="573"/>
      <c r="RFB10" s="573"/>
      <c r="RFC10" s="573"/>
      <c r="RFD10" s="573"/>
      <c r="RFE10" s="573"/>
      <c r="RFF10" s="573"/>
      <c r="RFG10" s="573"/>
      <c r="RFH10" s="573"/>
      <c r="RFI10" s="573"/>
      <c r="RFJ10" s="573"/>
      <c r="RFK10" s="573"/>
      <c r="RFL10" s="573"/>
      <c r="RFM10" s="573"/>
      <c r="RFN10" s="573"/>
      <c r="RFO10" s="573"/>
      <c r="RFP10" s="573"/>
      <c r="RFQ10" s="573"/>
      <c r="RFR10" s="573"/>
      <c r="RFS10" s="573"/>
      <c r="RFT10" s="573"/>
      <c r="RFU10" s="573"/>
      <c r="RFV10" s="573"/>
      <c r="RFW10" s="573"/>
      <c r="RFX10" s="573"/>
      <c r="RFY10" s="573"/>
      <c r="RFZ10" s="573"/>
      <c r="RGA10" s="573"/>
      <c r="RGB10" s="573"/>
      <c r="RGC10" s="573"/>
      <c r="RGD10" s="573"/>
      <c r="RGE10" s="573"/>
      <c r="RGF10" s="573"/>
      <c r="RGG10" s="573"/>
      <c r="RGH10" s="573"/>
      <c r="RGI10" s="573"/>
      <c r="RGJ10" s="573"/>
      <c r="RGK10" s="573"/>
      <c r="RGL10" s="573"/>
      <c r="RGM10" s="573"/>
      <c r="RGN10" s="573"/>
      <c r="RGO10" s="573"/>
      <c r="RGP10" s="573"/>
      <c r="RGQ10" s="573"/>
      <c r="RGR10" s="573"/>
      <c r="RGS10" s="573"/>
      <c r="RGT10" s="573"/>
      <c r="RGU10" s="573"/>
      <c r="RGV10" s="573"/>
      <c r="RGW10" s="573"/>
      <c r="RGX10" s="573"/>
      <c r="RGY10" s="573"/>
      <c r="RGZ10" s="573"/>
      <c r="RHA10" s="573"/>
      <c r="RHB10" s="573"/>
      <c r="RHC10" s="573"/>
      <c r="RHD10" s="573"/>
      <c r="RHE10" s="573"/>
      <c r="RHF10" s="573"/>
      <c r="RHG10" s="573"/>
      <c r="RHH10" s="573"/>
      <c r="RHI10" s="573"/>
      <c r="RHJ10" s="573"/>
      <c r="RHK10" s="573"/>
      <c r="RHL10" s="573"/>
      <c r="RHM10" s="573"/>
      <c r="RHN10" s="573"/>
      <c r="RHO10" s="573"/>
      <c r="RHP10" s="573"/>
      <c r="RHQ10" s="573"/>
      <c r="RHR10" s="573"/>
      <c r="RHS10" s="573"/>
      <c r="RHT10" s="573"/>
      <c r="RHU10" s="573"/>
      <c r="RHV10" s="573"/>
      <c r="RHW10" s="573"/>
      <c r="RHX10" s="573"/>
      <c r="RHY10" s="573"/>
      <c r="RHZ10" s="573"/>
      <c r="RIA10" s="573"/>
      <c r="RIB10" s="573"/>
      <c r="RIC10" s="573"/>
      <c r="RID10" s="573"/>
      <c r="RIE10" s="573"/>
      <c r="RIF10" s="573"/>
      <c r="RIG10" s="573"/>
      <c r="RIH10" s="573"/>
      <c r="RII10" s="573"/>
      <c r="RIJ10" s="573"/>
      <c r="RIK10" s="573"/>
      <c r="RIL10" s="573"/>
      <c r="RIM10" s="573"/>
      <c r="RIN10" s="573"/>
      <c r="RIO10" s="573"/>
      <c r="RIP10" s="573"/>
      <c r="RIQ10" s="573"/>
      <c r="RIR10" s="573"/>
      <c r="RIS10" s="573"/>
      <c r="RIT10" s="573"/>
      <c r="RIU10" s="573"/>
      <c r="RIV10" s="573"/>
      <c r="RIW10" s="573"/>
      <c r="RIX10" s="573"/>
      <c r="RIY10" s="573"/>
      <c r="RIZ10" s="573"/>
      <c r="RJA10" s="573"/>
      <c r="RJB10" s="573"/>
      <c r="RJC10" s="573"/>
      <c r="RJD10" s="573"/>
      <c r="RJE10" s="573"/>
      <c r="RJF10" s="573"/>
      <c r="RJG10" s="573"/>
      <c r="RJH10" s="573"/>
      <c r="RJI10" s="573"/>
      <c r="RJJ10" s="573"/>
      <c r="RJK10" s="573"/>
      <c r="RJL10" s="573"/>
      <c r="RJM10" s="573"/>
      <c r="RJN10" s="573"/>
      <c r="RJO10" s="573"/>
      <c r="RJP10" s="573"/>
      <c r="RJQ10" s="573"/>
      <c r="RJR10" s="573"/>
      <c r="RJS10" s="573"/>
      <c r="RJT10" s="573"/>
      <c r="RJU10" s="573"/>
      <c r="RJV10" s="573"/>
      <c r="RJW10" s="573"/>
      <c r="RJX10" s="573"/>
      <c r="RJY10" s="573"/>
      <c r="RJZ10" s="573"/>
      <c r="RKA10" s="573"/>
      <c r="RKB10" s="573"/>
      <c r="RKC10" s="573"/>
      <c r="RKD10" s="573"/>
      <c r="RKE10" s="573"/>
      <c r="RKF10" s="573"/>
      <c r="RKG10" s="573"/>
      <c r="RKH10" s="573"/>
      <c r="RKI10" s="573"/>
      <c r="RKJ10" s="573"/>
      <c r="RKK10" s="573"/>
      <c r="RKL10" s="573"/>
      <c r="RKM10" s="573"/>
      <c r="RKN10" s="573"/>
      <c r="RKO10" s="573"/>
      <c r="RKP10" s="573"/>
      <c r="RKQ10" s="573"/>
      <c r="RKR10" s="573"/>
      <c r="RKS10" s="573"/>
      <c r="RKT10" s="573"/>
      <c r="RKU10" s="573"/>
      <c r="RKV10" s="573"/>
      <c r="RKW10" s="573"/>
      <c r="RKX10" s="573"/>
      <c r="RKY10" s="573"/>
      <c r="RKZ10" s="573"/>
      <c r="RLA10" s="573"/>
      <c r="RLB10" s="573"/>
      <c r="RLC10" s="573"/>
      <c r="RLD10" s="573"/>
      <c r="RLE10" s="573"/>
      <c r="RLF10" s="573"/>
      <c r="RLG10" s="573"/>
      <c r="RLH10" s="573"/>
      <c r="RLI10" s="573"/>
      <c r="RLJ10" s="573"/>
      <c r="RLK10" s="573"/>
      <c r="RLL10" s="573"/>
      <c r="RLM10" s="573"/>
      <c r="RLN10" s="573"/>
      <c r="RLO10" s="573"/>
      <c r="RLP10" s="573"/>
      <c r="RLQ10" s="573"/>
      <c r="RLR10" s="573"/>
      <c r="RLS10" s="573"/>
      <c r="RLT10" s="573"/>
      <c r="RLU10" s="573"/>
      <c r="RLV10" s="573"/>
      <c r="RLW10" s="573"/>
      <c r="RLX10" s="573"/>
      <c r="RLY10" s="573"/>
      <c r="RLZ10" s="573"/>
      <c r="RMA10" s="573"/>
      <c r="RMB10" s="573"/>
      <c r="RMC10" s="573"/>
      <c r="RMD10" s="573"/>
      <c r="RME10" s="573"/>
      <c r="RMF10" s="573"/>
      <c r="RMG10" s="573"/>
      <c r="RMH10" s="573"/>
      <c r="RMI10" s="573"/>
      <c r="RMJ10" s="573"/>
      <c r="RMK10" s="573"/>
      <c r="RML10" s="573"/>
      <c r="RMM10" s="573"/>
      <c r="RMN10" s="573"/>
      <c r="RMO10" s="573"/>
      <c r="RMP10" s="573"/>
      <c r="RMQ10" s="573"/>
      <c r="RMR10" s="573"/>
      <c r="RMS10" s="573"/>
      <c r="RMT10" s="573"/>
      <c r="RMU10" s="573"/>
      <c r="RMV10" s="573"/>
      <c r="RMW10" s="573"/>
      <c r="RMX10" s="573"/>
      <c r="RMY10" s="573"/>
      <c r="RMZ10" s="573"/>
      <c r="RNA10" s="573"/>
      <c r="RNB10" s="573"/>
      <c r="RNC10" s="573"/>
      <c r="RND10" s="573"/>
      <c r="RNE10" s="573"/>
      <c r="RNF10" s="573"/>
      <c r="RNG10" s="573"/>
      <c r="RNH10" s="573"/>
      <c r="RNI10" s="573"/>
      <c r="RNJ10" s="573"/>
      <c r="RNK10" s="573"/>
      <c r="RNL10" s="573"/>
      <c r="RNM10" s="573"/>
      <c r="RNN10" s="573"/>
      <c r="RNO10" s="573"/>
      <c r="RNP10" s="573"/>
      <c r="RNQ10" s="573"/>
      <c r="RNR10" s="573"/>
      <c r="RNS10" s="573"/>
      <c r="RNT10" s="573"/>
      <c r="RNU10" s="573"/>
      <c r="RNV10" s="573"/>
      <c r="RNW10" s="573"/>
      <c r="RNX10" s="573"/>
      <c r="RNY10" s="573"/>
      <c r="RNZ10" s="573"/>
      <c r="ROA10" s="573"/>
      <c r="ROB10" s="573"/>
      <c r="ROC10" s="573"/>
      <c r="ROD10" s="573"/>
      <c r="ROE10" s="573"/>
      <c r="ROF10" s="573"/>
      <c r="ROG10" s="573"/>
      <c r="ROH10" s="573"/>
      <c r="ROI10" s="573"/>
      <c r="ROJ10" s="573"/>
      <c r="ROK10" s="573"/>
      <c r="ROL10" s="573"/>
      <c r="ROM10" s="573"/>
      <c r="RON10" s="573"/>
      <c r="ROO10" s="573"/>
      <c r="ROP10" s="573"/>
      <c r="ROQ10" s="573"/>
      <c r="ROR10" s="573"/>
      <c r="ROS10" s="573"/>
      <c r="ROT10" s="573"/>
      <c r="ROU10" s="573"/>
      <c r="ROV10" s="573"/>
      <c r="ROW10" s="573"/>
      <c r="ROX10" s="573"/>
      <c r="ROY10" s="573"/>
      <c r="ROZ10" s="573"/>
      <c r="RPA10" s="573"/>
      <c r="RPB10" s="573"/>
      <c r="RPC10" s="573"/>
      <c r="RPD10" s="573"/>
      <c r="RPE10" s="573"/>
      <c r="RPF10" s="573"/>
      <c r="RPG10" s="573"/>
      <c r="RPH10" s="573"/>
      <c r="RPI10" s="573"/>
      <c r="RPJ10" s="573"/>
      <c r="RPK10" s="573"/>
      <c r="RPL10" s="573"/>
      <c r="RPM10" s="573"/>
      <c r="RPN10" s="573"/>
      <c r="RPO10" s="573"/>
      <c r="RPP10" s="573"/>
      <c r="RPQ10" s="573"/>
      <c r="RPR10" s="573"/>
      <c r="RPS10" s="573"/>
      <c r="RPT10" s="573"/>
      <c r="RPU10" s="573"/>
      <c r="RPV10" s="573"/>
      <c r="RPW10" s="573"/>
      <c r="RPX10" s="573"/>
      <c r="RPY10" s="573"/>
      <c r="RPZ10" s="573"/>
      <c r="RQA10" s="573"/>
      <c r="RQB10" s="573"/>
      <c r="RQC10" s="573"/>
      <c r="RQD10" s="573"/>
      <c r="RQE10" s="573"/>
      <c r="RQF10" s="573"/>
      <c r="RQG10" s="573"/>
      <c r="RQH10" s="573"/>
      <c r="RQI10" s="573"/>
      <c r="RQJ10" s="573"/>
      <c r="RQK10" s="573"/>
      <c r="RQL10" s="573"/>
      <c r="RQM10" s="573"/>
      <c r="RQN10" s="573"/>
      <c r="RQO10" s="573"/>
      <c r="RQP10" s="573"/>
      <c r="RQQ10" s="573"/>
      <c r="RQR10" s="573"/>
      <c r="RQS10" s="573"/>
      <c r="RQT10" s="573"/>
      <c r="RQU10" s="573"/>
      <c r="RQV10" s="573"/>
      <c r="RQW10" s="573"/>
      <c r="RQX10" s="573"/>
      <c r="RQY10" s="573"/>
      <c r="RQZ10" s="573"/>
      <c r="RRA10" s="573"/>
      <c r="RRB10" s="573"/>
      <c r="RRC10" s="573"/>
      <c r="RRD10" s="573"/>
      <c r="RRE10" s="573"/>
      <c r="RRF10" s="573"/>
      <c r="RRG10" s="573"/>
      <c r="RRH10" s="573"/>
      <c r="RRI10" s="573"/>
      <c r="RRJ10" s="573"/>
      <c r="RRK10" s="573"/>
      <c r="RRL10" s="573"/>
      <c r="RRM10" s="573"/>
      <c r="RRN10" s="573"/>
      <c r="RRO10" s="573"/>
      <c r="RRP10" s="573"/>
      <c r="RRQ10" s="573"/>
      <c r="RRR10" s="573"/>
      <c r="RRS10" s="573"/>
      <c r="RRT10" s="573"/>
      <c r="RRU10" s="573"/>
      <c r="RRV10" s="573"/>
      <c r="RRW10" s="573"/>
      <c r="RRX10" s="573"/>
      <c r="RRY10" s="573"/>
      <c r="RRZ10" s="573"/>
      <c r="RSA10" s="573"/>
      <c r="RSB10" s="573"/>
      <c r="RSC10" s="573"/>
      <c r="RSD10" s="573"/>
      <c r="RSE10" s="573"/>
      <c r="RSF10" s="573"/>
      <c r="RSG10" s="573"/>
      <c r="RSH10" s="573"/>
      <c r="RSI10" s="573"/>
      <c r="RSJ10" s="573"/>
      <c r="RSK10" s="573"/>
      <c r="RSL10" s="573"/>
      <c r="RSM10" s="573"/>
      <c r="RSN10" s="573"/>
      <c r="RSO10" s="573"/>
      <c r="RSP10" s="573"/>
      <c r="RSQ10" s="573"/>
      <c r="RSR10" s="573"/>
      <c r="RSS10" s="573"/>
      <c r="RST10" s="573"/>
      <c r="RSU10" s="573"/>
      <c r="RSV10" s="573"/>
      <c r="RSW10" s="573"/>
      <c r="RSX10" s="573"/>
      <c r="RSY10" s="573"/>
      <c r="RSZ10" s="573"/>
      <c r="RTA10" s="573"/>
      <c r="RTB10" s="573"/>
      <c r="RTC10" s="573"/>
      <c r="RTD10" s="573"/>
      <c r="RTE10" s="573"/>
      <c r="RTF10" s="573"/>
      <c r="RTG10" s="573"/>
      <c r="RTH10" s="573"/>
      <c r="RTI10" s="573"/>
      <c r="RTJ10" s="573"/>
      <c r="RTK10" s="573"/>
      <c r="RTL10" s="573"/>
      <c r="RTM10" s="573"/>
      <c r="RTN10" s="573"/>
      <c r="RTO10" s="573"/>
      <c r="RTP10" s="573"/>
      <c r="RTQ10" s="573"/>
      <c r="RTR10" s="573"/>
      <c r="RTS10" s="573"/>
      <c r="RTT10" s="573"/>
      <c r="RTU10" s="573"/>
      <c r="RTV10" s="573"/>
      <c r="RTW10" s="573"/>
      <c r="RTX10" s="573"/>
      <c r="RTY10" s="573"/>
      <c r="RTZ10" s="573"/>
      <c r="RUA10" s="573"/>
      <c r="RUB10" s="573"/>
      <c r="RUC10" s="573"/>
      <c r="RUD10" s="573"/>
      <c r="RUE10" s="573"/>
      <c r="RUF10" s="573"/>
      <c r="RUG10" s="573"/>
      <c r="RUH10" s="573"/>
      <c r="RUI10" s="573"/>
      <c r="RUJ10" s="573"/>
      <c r="RUK10" s="573"/>
      <c r="RUL10" s="573"/>
      <c r="RUM10" s="573"/>
      <c r="RUN10" s="573"/>
      <c r="RUO10" s="573"/>
      <c r="RUP10" s="573"/>
      <c r="RUQ10" s="573"/>
      <c r="RUR10" s="573"/>
      <c r="RUS10" s="573"/>
      <c r="RUT10" s="573"/>
      <c r="RUU10" s="573"/>
      <c r="RUV10" s="573"/>
      <c r="RUW10" s="573"/>
      <c r="RUX10" s="573"/>
      <c r="RUY10" s="573"/>
      <c r="RUZ10" s="573"/>
      <c r="RVA10" s="573"/>
      <c r="RVB10" s="573"/>
      <c r="RVC10" s="573"/>
      <c r="RVD10" s="573"/>
      <c r="RVE10" s="573"/>
      <c r="RVF10" s="573"/>
      <c r="RVG10" s="573"/>
      <c r="RVH10" s="573"/>
      <c r="RVI10" s="573"/>
      <c r="RVJ10" s="573"/>
      <c r="RVK10" s="573"/>
      <c r="RVL10" s="573"/>
      <c r="RVM10" s="573"/>
      <c r="RVN10" s="573"/>
      <c r="RVO10" s="573"/>
      <c r="RVP10" s="573"/>
      <c r="RVQ10" s="573"/>
      <c r="RVR10" s="573"/>
      <c r="RVS10" s="573"/>
      <c r="RVT10" s="573"/>
      <c r="RVU10" s="573"/>
      <c r="RVV10" s="573"/>
      <c r="RVW10" s="573"/>
      <c r="RVX10" s="573"/>
      <c r="RVY10" s="573"/>
      <c r="RVZ10" s="573"/>
      <c r="RWA10" s="573"/>
      <c r="RWB10" s="573"/>
      <c r="RWC10" s="573"/>
      <c r="RWD10" s="573"/>
      <c r="RWE10" s="573"/>
      <c r="RWF10" s="573"/>
      <c r="RWG10" s="573"/>
      <c r="RWH10" s="573"/>
      <c r="RWI10" s="573"/>
      <c r="RWJ10" s="573"/>
      <c r="RWK10" s="573"/>
      <c r="RWL10" s="573"/>
      <c r="RWM10" s="573"/>
      <c r="RWN10" s="573"/>
      <c r="RWO10" s="573"/>
      <c r="RWP10" s="573"/>
      <c r="RWQ10" s="573"/>
      <c r="RWR10" s="573"/>
      <c r="RWS10" s="573"/>
      <c r="RWT10" s="573"/>
      <c r="RWU10" s="573"/>
      <c r="RWV10" s="573"/>
      <c r="RWW10" s="573"/>
      <c r="RWX10" s="573"/>
      <c r="RWY10" s="573"/>
      <c r="RWZ10" s="573"/>
      <c r="RXA10" s="573"/>
      <c r="RXB10" s="573"/>
      <c r="RXC10" s="573"/>
      <c r="RXD10" s="573"/>
      <c r="RXE10" s="573"/>
      <c r="RXF10" s="573"/>
      <c r="RXG10" s="573"/>
      <c r="RXH10" s="573"/>
      <c r="RXI10" s="573"/>
      <c r="RXJ10" s="573"/>
      <c r="RXK10" s="573"/>
      <c r="RXL10" s="573"/>
      <c r="RXM10" s="573"/>
      <c r="RXN10" s="573"/>
      <c r="RXO10" s="573"/>
      <c r="RXP10" s="573"/>
      <c r="RXQ10" s="573"/>
      <c r="RXR10" s="573"/>
      <c r="RXS10" s="573"/>
      <c r="RXT10" s="573"/>
      <c r="RXU10" s="573"/>
      <c r="RXV10" s="573"/>
      <c r="RXW10" s="573"/>
      <c r="RXX10" s="573"/>
      <c r="RXY10" s="573"/>
      <c r="RXZ10" s="573"/>
      <c r="RYA10" s="573"/>
      <c r="RYB10" s="573"/>
      <c r="RYC10" s="573"/>
      <c r="RYD10" s="573"/>
      <c r="RYE10" s="573"/>
      <c r="RYF10" s="573"/>
      <c r="RYG10" s="573"/>
      <c r="RYH10" s="573"/>
      <c r="RYI10" s="573"/>
      <c r="RYJ10" s="573"/>
      <c r="RYK10" s="573"/>
      <c r="RYL10" s="573"/>
      <c r="RYM10" s="573"/>
      <c r="RYN10" s="573"/>
      <c r="RYO10" s="573"/>
      <c r="RYP10" s="573"/>
      <c r="RYQ10" s="573"/>
      <c r="RYR10" s="573"/>
      <c r="RYS10" s="573"/>
      <c r="RYT10" s="573"/>
      <c r="RYU10" s="573"/>
      <c r="RYV10" s="573"/>
      <c r="RYW10" s="573"/>
      <c r="RYX10" s="573"/>
      <c r="RYY10" s="573"/>
      <c r="RYZ10" s="573"/>
      <c r="RZA10" s="573"/>
      <c r="RZB10" s="573"/>
      <c r="RZC10" s="573"/>
      <c r="RZD10" s="573"/>
      <c r="RZE10" s="573"/>
      <c r="RZF10" s="573"/>
      <c r="RZG10" s="573"/>
      <c r="RZH10" s="573"/>
      <c r="RZI10" s="573"/>
      <c r="RZJ10" s="573"/>
      <c r="RZK10" s="573"/>
      <c r="RZL10" s="573"/>
      <c r="RZM10" s="573"/>
      <c r="RZN10" s="573"/>
      <c r="RZO10" s="573"/>
      <c r="RZP10" s="573"/>
      <c r="RZQ10" s="573"/>
      <c r="RZR10" s="573"/>
      <c r="RZS10" s="573"/>
      <c r="RZT10" s="573"/>
      <c r="RZU10" s="573"/>
      <c r="RZV10" s="573"/>
      <c r="RZW10" s="573"/>
      <c r="RZX10" s="573"/>
      <c r="RZY10" s="573"/>
      <c r="RZZ10" s="573"/>
      <c r="SAA10" s="573"/>
      <c r="SAB10" s="573"/>
      <c r="SAC10" s="573"/>
      <c r="SAD10" s="573"/>
      <c r="SAE10" s="573"/>
      <c r="SAF10" s="573"/>
      <c r="SAG10" s="573"/>
      <c r="SAH10" s="573"/>
      <c r="SAI10" s="573"/>
      <c r="SAJ10" s="573"/>
      <c r="SAK10" s="573"/>
      <c r="SAL10" s="573"/>
      <c r="SAM10" s="573"/>
      <c r="SAN10" s="573"/>
      <c r="SAO10" s="573"/>
      <c r="SAP10" s="573"/>
      <c r="SAQ10" s="573"/>
      <c r="SAR10" s="573"/>
      <c r="SAS10" s="573"/>
      <c r="SAT10" s="573"/>
      <c r="SAU10" s="573"/>
      <c r="SAV10" s="573"/>
      <c r="SAW10" s="573"/>
      <c r="SAX10" s="573"/>
      <c r="SAY10" s="573"/>
      <c r="SAZ10" s="573"/>
      <c r="SBA10" s="573"/>
      <c r="SBB10" s="573"/>
      <c r="SBC10" s="573"/>
      <c r="SBD10" s="573"/>
      <c r="SBE10" s="573"/>
      <c r="SBF10" s="573"/>
      <c r="SBG10" s="573"/>
      <c r="SBH10" s="573"/>
      <c r="SBI10" s="573"/>
      <c r="SBJ10" s="573"/>
      <c r="SBK10" s="573"/>
      <c r="SBL10" s="573"/>
      <c r="SBM10" s="573"/>
      <c r="SBN10" s="573"/>
      <c r="SBO10" s="573"/>
      <c r="SBP10" s="573"/>
      <c r="SBQ10" s="573"/>
      <c r="SBR10" s="573"/>
      <c r="SBS10" s="573"/>
      <c r="SBT10" s="573"/>
      <c r="SBU10" s="573"/>
      <c r="SBV10" s="573"/>
      <c r="SBW10" s="573"/>
      <c r="SBX10" s="573"/>
      <c r="SBY10" s="573"/>
      <c r="SBZ10" s="573"/>
      <c r="SCA10" s="573"/>
      <c r="SCB10" s="573"/>
      <c r="SCC10" s="573"/>
      <c r="SCD10" s="573"/>
      <c r="SCE10" s="573"/>
      <c r="SCF10" s="573"/>
      <c r="SCG10" s="573"/>
      <c r="SCH10" s="573"/>
      <c r="SCI10" s="573"/>
      <c r="SCJ10" s="573"/>
      <c r="SCK10" s="573"/>
      <c r="SCL10" s="573"/>
      <c r="SCM10" s="573"/>
      <c r="SCN10" s="573"/>
      <c r="SCO10" s="573"/>
      <c r="SCP10" s="573"/>
      <c r="SCQ10" s="573"/>
      <c r="SCR10" s="573"/>
      <c r="SCS10" s="573"/>
      <c r="SCT10" s="573"/>
      <c r="SCU10" s="573"/>
      <c r="SCV10" s="573"/>
      <c r="SCW10" s="573"/>
      <c r="SCX10" s="573"/>
      <c r="SCY10" s="573"/>
      <c r="SCZ10" s="573"/>
      <c r="SDA10" s="573"/>
      <c r="SDB10" s="573"/>
      <c r="SDC10" s="573"/>
      <c r="SDD10" s="573"/>
      <c r="SDE10" s="573"/>
      <c r="SDF10" s="573"/>
      <c r="SDG10" s="573"/>
      <c r="SDH10" s="573"/>
      <c r="SDI10" s="573"/>
      <c r="SDJ10" s="573"/>
      <c r="SDK10" s="573"/>
      <c r="SDL10" s="573"/>
      <c r="SDM10" s="573"/>
      <c r="SDN10" s="573"/>
      <c r="SDO10" s="573"/>
      <c r="SDP10" s="573"/>
      <c r="SDQ10" s="573"/>
      <c r="SDR10" s="573"/>
      <c r="SDS10" s="573"/>
      <c r="SDT10" s="573"/>
      <c r="SDU10" s="573"/>
      <c r="SDV10" s="573"/>
      <c r="SDW10" s="573"/>
      <c r="SDX10" s="573"/>
      <c r="SDY10" s="573"/>
      <c r="SDZ10" s="573"/>
      <c r="SEA10" s="573"/>
      <c r="SEB10" s="573"/>
      <c r="SEC10" s="573"/>
      <c r="SED10" s="573"/>
      <c r="SEE10" s="573"/>
      <c r="SEF10" s="573"/>
      <c r="SEG10" s="573"/>
      <c r="SEH10" s="573"/>
      <c r="SEI10" s="573"/>
      <c r="SEJ10" s="573"/>
      <c r="SEK10" s="573"/>
      <c r="SEL10" s="573"/>
      <c r="SEM10" s="573"/>
      <c r="SEN10" s="573"/>
      <c r="SEO10" s="573"/>
      <c r="SEP10" s="573"/>
      <c r="SEQ10" s="573"/>
      <c r="SER10" s="573"/>
      <c r="SES10" s="573"/>
      <c r="SET10" s="573"/>
      <c r="SEU10" s="573"/>
      <c r="SEV10" s="573"/>
      <c r="SEW10" s="573"/>
      <c r="SEX10" s="573"/>
      <c r="SEY10" s="573"/>
      <c r="SEZ10" s="573"/>
      <c r="SFA10" s="573"/>
      <c r="SFB10" s="573"/>
      <c r="SFC10" s="573"/>
      <c r="SFD10" s="573"/>
      <c r="SFE10" s="573"/>
      <c r="SFF10" s="573"/>
      <c r="SFG10" s="573"/>
      <c r="SFH10" s="573"/>
      <c r="SFI10" s="573"/>
      <c r="SFJ10" s="573"/>
      <c r="SFK10" s="573"/>
      <c r="SFL10" s="573"/>
      <c r="SFM10" s="573"/>
      <c r="SFN10" s="573"/>
      <c r="SFO10" s="573"/>
      <c r="SFP10" s="573"/>
      <c r="SFQ10" s="573"/>
      <c r="SFR10" s="573"/>
      <c r="SFS10" s="573"/>
      <c r="SFT10" s="573"/>
      <c r="SFU10" s="573"/>
      <c r="SFV10" s="573"/>
      <c r="SFW10" s="573"/>
      <c r="SFX10" s="573"/>
      <c r="SFY10" s="573"/>
      <c r="SFZ10" s="573"/>
      <c r="SGA10" s="573"/>
      <c r="SGB10" s="573"/>
      <c r="SGC10" s="573"/>
      <c r="SGD10" s="573"/>
      <c r="SGE10" s="573"/>
      <c r="SGF10" s="573"/>
      <c r="SGG10" s="573"/>
      <c r="SGH10" s="573"/>
      <c r="SGI10" s="573"/>
      <c r="SGJ10" s="573"/>
      <c r="SGK10" s="573"/>
      <c r="SGL10" s="573"/>
      <c r="SGM10" s="573"/>
      <c r="SGN10" s="573"/>
      <c r="SGO10" s="573"/>
      <c r="SGP10" s="573"/>
      <c r="SGQ10" s="573"/>
      <c r="SGR10" s="573"/>
      <c r="SGS10" s="573"/>
      <c r="SGT10" s="573"/>
      <c r="SGU10" s="573"/>
      <c r="SGV10" s="573"/>
      <c r="SGW10" s="573"/>
      <c r="SGX10" s="573"/>
      <c r="SGY10" s="573"/>
      <c r="SGZ10" s="573"/>
      <c r="SHA10" s="573"/>
      <c r="SHB10" s="573"/>
      <c r="SHC10" s="573"/>
      <c r="SHD10" s="573"/>
      <c r="SHE10" s="573"/>
      <c r="SHF10" s="573"/>
      <c r="SHG10" s="573"/>
      <c r="SHH10" s="573"/>
      <c r="SHI10" s="573"/>
      <c r="SHJ10" s="573"/>
      <c r="SHK10" s="573"/>
      <c r="SHL10" s="573"/>
      <c r="SHM10" s="573"/>
      <c r="SHN10" s="573"/>
      <c r="SHO10" s="573"/>
      <c r="SHP10" s="573"/>
      <c r="SHQ10" s="573"/>
      <c r="SHR10" s="573"/>
      <c r="SHS10" s="573"/>
      <c r="SHT10" s="573"/>
      <c r="SHU10" s="573"/>
      <c r="SHV10" s="573"/>
      <c r="SHW10" s="573"/>
      <c r="SHX10" s="573"/>
      <c r="SHY10" s="573"/>
      <c r="SHZ10" s="573"/>
      <c r="SIA10" s="573"/>
      <c r="SIB10" s="573"/>
      <c r="SIC10" s="573"/>
      <c r="SID10" s="573"/>
      <c r="SIE10" s="573"/>
      <c r="SIF10" s="573"/>
      <c r="SIG10" s="573"/>
      <c r="SIH10" s="573"/>
      <c r="SII10" s="573"/>
      <c r="SIJ10" s="573"/>
      <c r="SIK10" s="573"/>
      <c r="SIL10" s="573"/>
      <c r="SIM10" s="573"/>
      <c r="SIN10" s="573"/>
      <c r="SIO10" s="573"/>
      <c r="SIP10" s="573"/>
      <c r="SIQ10" s="573"/>
      <c r="SIR10" s="573"/>
      <c r="SIS10" s="573"/>
      <c r="SIT10" s="573"/>
      <c r="SIU10" s="573"/>
      <c r="SIV10" s="573"/>
      <c r="SIW10" s="573"/>
      <c r="SIX10" s="573"/>
      <c r="SIY10" s="573"/>
      <c r="SIZ10" s="573"/>
      <c r="SJA10" s="573"/>
      <c r="SJB10" s="573"/>
      <c r="SJC10" s="573"/>
      <c r="SJD10" s="573"/>
      <c r="SJE10" s="573"/>
      <c r="SJF10" s="573"/>
      <c r="SJG10" s="573"/>
      <c r="SJH10" s="573"/>
      <c r="SJI10" s="573"/>
      <c r="SJJ10" s="573"/>
      <c r="SJK10" s="573"/>
      <c r="SJL10" s="573"/>
      <c r="SJM10" s="573"/>
      <c r="SJN10" s="573"/>
      <c r="SJO10" s="573"/>
      <c r="SJP10" s="573"/>
      <c r="SJQ10" s="573"/>
      <c r="SJR10" s="573"/>
      <c r="SJS10" s="573"/>
      <c r="SJT10" s="573"/>
      <c r="SJU10" s="573"/>
      <c r="SJV10" s="573"/>
      <c r="SJW10" s="573"/>
      <c r="SJX10" s="573"/>
      <c r="SJY10" s="573"/>
      <c r="SJZ10" s="573"/>
      <c r="SKA10" s="573"/>
      <c r="SKB10" s="573"/>
      <c r="SKC10" s="573"/>
      <c r="SKD10" s="573"/>
      <c r="SKE10" s="573"/>
      <c r="SKF10" s="573"/>
      <c r="SKG10" s="573"/>
      <c r="SKH10" s="573"/>
      <c r="SKI10" s="573"/>
      <c r="SKJ10" s="573"/>
      <c r="SKK10" s="573"/>
      <c r="SKL10" s="573"/>
      <c r="SKM10" s="573"/>
      <c r="SKN10" s="573"/>
      <c r="SKO10" s="573"/>
      <c r="SKP10" s="573"/>
      <c r="SKQ10" s="573"/>
      <c r="SKR10" s="573"/>
      <c r="SKS10" s="573"/>
      <c r="SKT10" s="573"/>
      <c r="SKU10" s="573"/>
      <c r="SKV10" s="573"/>
      <c r="SKW10" s="573"/>
      <c r="SKX10" s="573"/>
      <c r="SKY10" s="573"/>
      <c r="SKZ10" s="573"/>
      <c r="SLA10" s="573"/>
      <c r="SLB10" s="573"/>
      <c r="SLC10" s="573"/>
      <c r="SLD10" s="573"/>
      <c r="SLE10" s="573"/>
      <c r="SLF10" s="573"/>
      <c r="SLG10" s="573"/>
      <c r="SLH10" s="573"/>
      <c r="SLI10" s="573"/>
      <c r="SLJ10" s="573"/>
      <c r="SLK10" s="573"/>
      <c r="SLL10" s="573"/>
      <c r="SLM10" s="573"/>
      <c r="SLN10" s="573"/>
      <c r="SLO10" s="573"/>
      <c r="SLP10" s="573"/>
      <c r="SLQ10" s="573"/>
      <c r="SLR10" s="573"/>
      <c r="SLS10" s="573"/>
      <c r="SLT10" s="573"/>
      <c r="SLU10" s="573"/>
      <c r="SLV10" s="573"/>
      <c r="SLW10" s="573"/>
      <c r="SLX10" s="573"/>
      <c r="SLY10" s="573"/>
      <c r="SLZ10" s="573"/>
      <c r="SMA10" s="573"/>
      <c r="SMB10" s="573"/>
      <c r="SMC10" s="573"/>
      <c r="SMD10" s="573"/>
      <c r="SME10" s="573"/>
      <c r="SMF10" s="573"/>
      <c r="SMG10" s="573"/>
      <c r="SMH10" s="573"/>
      <c r="SMI10" s="573"/>
      <c r="SMJ10" s="573"/>
      <c r="SMK10" s="573"/>
      <c r="SML10" s="573"/>
      <c r="SMM10" s="573"/>
      <c r="SMN10" s="573"/>
      <c r="SMO10" s="573"/>
      <c r="SMP10" s="573"/>
      <c r="SMQ10" s="573"/>
      <c r="SMR10" s="573"/>
      <c r="SMS10" s="573"/>
      <c r="SMT10" s="573"/>
      <c r="SMU10" s="573"/>
      <c r="SMV10" s="573"/>
      <c r="SMW10" s="573"/>
      <c r="SMX10" s="573"/>
      <c r="SMY10" s="573"/>
      <c r="SMZ10" s="573"/>
      <c r="SNA10" s="573"/>
      <c r="SNB10" s="573"/>
      <c r="SNC10" s="573"/>
      <c r="SND10" s="573"/>
      <c r="SNE10" s="573"/>
      <c r="SNF10" s="573"/>
      <c r="SNG10" s="573"/>
      <c r="SNH10" s="573"/>
      <c r="SNI10" s="573"/>
      <c r="SNJ10" s="573"/>
      <c r="SNK10" s="573"/>
      <c r="SNL10" s="573"/>
      <c r="SNM10" s="573"/>
      <c r="SNN10" s="573"/>
      <c r="SNO10" s="573"/>
      <c r="SNP10" s="573"/>
      <c r="SNQ10" s="573"/>
      <c r="SNR10" s="573"/>
      <c r="SNS10" s="573"/>
      <c r="SNT10" s="573"/>
      <c r="SNU10" s="573"/>
      <c r="SNV10" s="573"/>
      <c r="SNW10" s="573"/>
      <c r="SNX10" s="573"/>
      <c r="SNY10" s="573"/>
      <c r="SNZ10" s="573"/>
      <c r="SOA10" s="573"/>
      <c r="SOB10" s="573"/>
      <c r="SOC10" s="573"/>
      <c r="SOD10" s="573"/>
      <c r="SOE10" s="573"/>
      <c r="SOF10" s="573"/>
      <c r="SOG10" s="573"/>
      <c r="SOH10" s="573"/>
      <c r="SOI10" s="573"/>
      <c r="SOJ10" s="573"/>
      <c r="SOK10" s="573"/>
      <c r="SOL10" s="573"/>
      <c r="SOM10" s="573"/>
      <c r="SON10" s="573"/>
      <c r="SOO10" s="573"/>
      <c r="SOP10" s="573"/>
      <c r="SOQ10" s="573"/>
      <c r="SOR10" s="573"/>
      <c r="SOS10" s="573"/>
      <c r="SOT10" s="573"/>
      <c r="SOU10" s="573"/>
      <c r="SOV10" s="573"/>
      <c r="SOW10" s="573"/>
      <c r="SOX10" s="573"/>
      <c r="SOY10" s="573"/>
      <c r="SOZ10" s="573"/>
      <c r="SPA10" s="573"/>
      <c r="SPB10" s="573"/>
      <c r="SPC10" s="573"/>
      <c r="SPD10" s="573"/>
      <c r="SPE10" s="573"/>
      <c r="SPF10" s="573"/>
      <c r="SPG10" s="573"/>
      <c r="SPH10" s="573"/>
      <c r="SPI10" s="573"/>
      <c r="SPJ10" s="573"/>
      <c r="SPK10" s="573"/>
      <c r="SPL10" s="573"/>
      <c r="SPM10" s="573"/>
      <c r="SPN10" s="573"/>
      <c r="SPO10" s="573"/>
      <c r="SPP10" s="573"/>
      <c r="SPQ10" s="573"/>
      <c r="SPR10" s="573"/>
      <c r="SPS10" s="573"/>
      <c r="SPT10" s="573"/>
      <c r="SPU10" s="573"/>
      <c r="SPV10" s="573"/>
      <c r="SPW10" s="573"/>
      <c r="SPX10" s="573"/>
      <c r="SPY10" s="573"/>
      <c r="SPZ10" s="573"/>
      <c r="SQA10" s="573"/>
      <c r="SQB10" s="573"/>
      <c r="SQC10" s="573"/>
      <c r="SQD10" s="573"/>
      <c r="SQE10" s="573"/>
      <c r="SQF10" s="573"/>
      <c r="SQG10" s="573"/>
      <c r="SQH10" s="573"/>
      <c r="SQI10" s="573"/>
      <c r="SQJ10" s="573"/>
      <c r="SQK10" s="573"/>
      <c r="SQL10" s="573"/>
      <c r="SQM10" s="573"/>
      <c r="SQN10" s="573"/>
      <c r="SQO10" s="573"/>
      <c r="SQP10" s="573"/>
      <c r="SQQ10" s="573"/>
      <c r="SQR10" s="573"/>
      <c r="SQS10" s="573"/>
      <c r="SQT10" s="573"/>
      <c r="SQU10" s="573"/>
      <c r="SQV10" s="573"/>
      <c r="SQW10" s="573"/>
      <c r="SQX10" s="573"/>
      <c r="SQY10" s="573"/>
      <c r="SQZ10" s="573"/>
      <c r="SRA10" s="573"/>
      <c r="SRB10" s="573"/>
      <c r="SRC10" s="573"/>
      <c r="SRD10" s="573"/>
      <c r="SRE10" s="573"/>
      <c r="SRF10" s="573"/>
      <c r="SRG10" s="573"/>
      <c r="SRH10" s="573"/>
      <c r="SRI10" s="573"/>
      <c r="SRJ10" s="573"/>
      <c r="SRK10" s="573"/>
      <c r="SRL10" s="573"/>
      <c r="SRM10" s="573"/>
      <c r="SRN10" s="573"/>
      <c r="SRO10" s="573"/>
      <c r="SRP10" s="573"/>
      <c r="SRQ10" s="573"/>
      <c r="SRR10" s="573"/>
      <c r="SRS10" s="573"/>
      <c r="SRT10" s="573"/>
      <c r="SRU10" s="573"/>
      <c r="SRV10" s="573"/>
      <c r="SRW10" s="573"/>
      <c r="SRX10" s="573"/>
      <c r="SRY10" s="573"/>
      <c r="SRZ10" s="573"/>
      <c r="SSA10" s="573"/>
      <c r="SSB10" s="573"/>
      <c r="SSC10" s="573"/>
      <c r="SSD10" s="573"/>
      <c r="SSE10" s="573"/>
      <c r="SSF10" s="573"/>
      <c r="SSG10" s="573"/>
      <c r="SSH10" s="573"/>
      <c r="SSI10" s="573"/>
      <c r="SSJ10" s="573"/>
      <c r="SSK10" s="573"/>
      <c r="SSL10" s="573"/>
      <c r="SSM10" s="573"/>
      <c r="SSN10" s="573"/>
      <c r="SSO10" s="573"/>
      <c r="SSP10" s="573"/>
      <c r="SSQ10" s="573"/>
      <c r="SSR10" s="573"/>
      <c r="SSS10" s="573"/>
      <c r="SST10" s="573"/>
      <c r="SSU10" s="573"/>
      <c r="SSV10" s="573"/>
      <c r="SSW10" s="573"/>
      <c r="SSX10" s="573"/>
      <c r="SSY10" s="573"/>
      <c r="SSZ10" s="573"/>
      <c r="STA10" s="573"/>
      <c r="STB10" s="573"/>
      <c r="STC10" s="573"/>
      <c r="STD10" s="573"/>
      <c r="STE10" s="573"/>
      <c r="STF10" s="573"/>
      <c r="STG10" s="573"/>
      <c r="STH10" s="573"/>
      <c r="STI10" s="573"/>
      <c r="STJ10" s="573"/>
      <c r="STK10" s="573"/>
      <c r="STL10" s="573"/>
      <c r="STM10" s="573"/>
      <c r="STN10" s="573"/>
      <c r="STO10" s="573"/>
      <c r="STP10" s="573"/>
      <c r="STQ10" s="573"/>
      <c r="STR10" s="573"/>
      <c r="STS10" s="573"/>
      <c r="STT10" s="573"/>
      <c r="STU10" s="573"/>
      <c r="STV10" s="573"/>
      <c r="STW10" s="573"/>
      <c r="STX10" s="573"/>
      <c r="STY10" s="573"/>
      <c r="STZ10" s="573"/>
      <c r="SUA10" s="573"/>
      <c r="SUB10" s="573"/>
      <c r="SUC10" s="573"/>
      <c r="SUD10" s="573"/>
      <c r="SUE10" s="573"/>
      <c r="SUF10" s="573"/>
      <c r="SUG10" s="573"/>
      <c r="SUH10" s="573"/>
      <c r="SUI10" s="573"/>
      <c r="SUJ10" s="573"/>
      <c r="SUK10" s="573"/>
      <c r="SUL10" s="573"/>
      <c r="SUM10" s="573"/>
      <c r="SUN10" s="573"/>
      <c r="SUO10" s="573"/>
      <c r="SUP10" s="573"/>
      <c r="SUQ10" s="573"/>
      <c r="SUR10" s="573"/>
      <c r="SUS10" s="573"/>
      <c r="SUT10" s="573"/>
      <c r="SUU10" s="573"/>
      <c r="SUV10" s="573"/>
      <c r="SUW10" s="573"/>
      <c r="SUX10" s="573"/>
      <c r="SUY10" s="573"/>
      <c r="SUZ10" s="573"/>
      <c r="SVA10" s="573"/>
      <c r="SVB10" s="573"/>
      <c r="SVC10" s="573"/>
      <c r="SVD10" s="573"/>
      <c r="SVE10" s="573"/>
      <c r="SVF10" s="573"/>
      <c r="SVG10" s="573"/>
      <c r="SVH10" s="573"/>
      <c r="SVI10" s="573"/>
      <c r="SVJ10" s="573"/>
      <c r="SVK10" s="573"/>
      <c r="SVL10" s="573"/>
      <c r="SVM10" s="573"/>
      <c r="SVN10" s="573"/>
      <c r="SVO10" s="573"/>
      <c r="SVP10" s="573"/>
      <c r="SVQ10" s="573"/>
      <c r="SVR10" s="573"/>
      <c r="SVS10" s="573"/>
      <c r="SVT10" s="573"/>
      <c r="SVU10" s="573"/>
      <c r="SVV10" s="573"/>
      <c r="SVW10" s="573"/>
      <c r="SVX10" s="573"/>
      <c r="SVY10" s="573"/>
      <c r="SVZ10" s="573"/>
      <c r="SWA10" s="573"/>
      <c r="SWB10" s="573"/>
      <c r="SWC10" s="573"/>
      <c r="SWD10" s="573"/>
      <c r="SWE10" s="573"/>
      <c r="SWF10" s="573"/>
      <c r="SWG10" s="573"/>
      <c r="SWH10" s="573"/>
      <c r="SWI10" s="573"/>
      <c r="SWJ10" s="573"/>
      <c r="SWK10" s="573"/>
      <c r="SWL10" s="573"/>
      <c r="SWM10" s="573"/>
      <c r="SWN10" s="573"/>
      <c r="SWO10" s="573"/>
      <c r="SWP10" s="573"/>
      <c r="SWQ10" s="573"/>
      <c r="SWR10" s="573"/>
      <c r="SWS10" s="573"/>
      <c r="SWT10" s="573"/>
      <c r="SWU10" s="573"/>
      <c r="SWV10" s="573"/>
      <c r="SWW10" s="573"/>
      <c r="SWX10" s="573"/>
      <c r="SWY10" s="573"/>
      <c r="SWZ10" s="573"/>
      <c r="SXA10" s="573"/>
      <c r="SXB10" s="573"/>
      <c r="SXC10" s="573"/>
      <c r="SXD10" s="573"/>
      <c r="SXE10" s="573"/>
      <c r="SXF10" s="573"/>
      <c r="SXG10" s="573"/>
      <c r="SXH10" s="573"/>
      <c r="SXI10" s="573"/>
      <c r="SXJ10" s="573"/>
      <c r="SXK10" s="573"/>
      <c r="SXL10" s="573"/>
      <c r="SXM10" s="573"/>
      <c r="SXN10" s="573"/>
      <c r="SXO10" s="573"/>
      <c r="SXP10" s="573"/>
      <c r="SXQ10" s="573"/>
      <c r="SXR10" s="573"/>
      <c r="SXS10" s="573"/>
      <c r="SXT10" s="573"/>
      <c r="SXU10" s="573"/>
      <c r="SXV10" s="573"/>
      <c r="SXW10" s="573"/>
      <c r="SXX10" s="573"/>
      <c r="SXY10" s="573"/>
      <c r="SXZ10" s="573"/>
      <c r="SYA10" s="573"/>
      <c r="SYB10" s="573"/>
      <c r="SYC10" s="573"/>
      <c r="SYD10" s="573"/>
      <c r="SYE10" s="573"/>
      <c r="SYF10" s="573"/>
      <c r="SYG10" s="573"/>
      <c r="SYH10" s="573"/>
      <c r="SYI10" s="573"/>
      <c r="SYJ10" s="573"/>
      <c r="SYK10" s="573"/>
      <c r="SYL10" s="573"/>
      <c r="SYM10" s="573"/>
      <c r="SYN10" s="573"/>
      <c r="SYO10" s="573"/>
      <c r="SYP10" s="573"/>
      <c r="SYQ10" s="573"/>
      <c r="SYR10" s="573"/>
      <c r="SYS10" s="573"/>
      <c r="SYT10" s="573"/>
      <c r="SYU10" s="573"/>
      <c r="SYV10" s="573"/>
      <c r="SYW10" s="573"/>
      <c r="SYX10" s="573"/>
      <c r="SYY10" s="573"/>
      <c r="SYZ10" s="573"/>
      <c r="SZA10" s="573"/>
      <c r="SZB10" s="573"/>
      <c r="SZC10" s="573"/>
      <c r="SZD10" s="573"/>
      <c r="SZE10" s="573"/>
      <c r="SZF10" s="573"/>
      <c r="SZG10" s="573"/>
      <c r="SZH10" s="573"/>
      <c r="SZI10" s="573"/>
      <c r="SZJ10" s="573"/>
      <c r="SZK10" s="573"/>
      <c r="SZL10" s="573"/>
      <c r="SZM10" s="573"/>
      <c r="SZN10" s="573"/>
      <c r="SZO10" s="573"/>
      <c r="SZP10" s="573"/>
      <c r="SZQ10" s="573"/>
      <c r="SZR10" s="573"/>
      <c r="SZS10" s="573"/>
      <c r="SZT10" s="573"/>
      <c r="SZU10" s="573"/>
      <c r="SZV10" s="573"/>
      <c r="SZW10" s="573"/>
      <c r="SZX10" s="573"/>
      <c r="SZY10" s="573"/>
      <c r="SZZ10" s="573"/>
      <c r="TAA10" s="573"/>
      <c r="TAB10" s="573"/>
      <c r="TAC10" s="573"/>
      <c r="TAD10" s="573"/>
      <c r="TAE10" s="573"/>
      <c r="TAF10" s="573"/>
      <c r="TAG10" s="573"/>
      <c r="TAH10" s="573"/>
      <c r="TAI10" s="573"/>
      <c r="TAJ10" s="573"/>
      <c r="TAK10" s="573"/>
      <c r="TAL10" s="573"/>
      <c r="TAM10" s="573"/>
      <c r="TAN10" s="573"/>
      <c r="TAO10" s="573"/>
      <c r="TAP10" s="573"/>
      <c r="TAQ10" s="573"/>
      <c r="TAR10" s="573"/>
      <c r="TAS10" s="573"/>
      <c r="TAT10" s="573"/>
      <c r="TAU10" s="573"/>
      <c r="TAV10" s="573"/>
      <c r="TAW10" s="573"/>
      <c r="TAX10" s="573"/>
      <c r="TAY10" s="573"/>
      <c r="TAZ10" s="573"/>
      <c r="TBA10" s="573"/>
      <c r="TBB10" s="573"/>
      <c r="TBC10" s="573"/>
      <c r="TBD10" s="573"/>
      <c r="TBE10" s="573"/>
      <c r="TBF10" s="573"/>
      <c r="TBG10" s="573"/>
      <c r="TBH10" s="573"/>
      <c r="TBI10" s="573"/>
      <c r="TBJ10" s="573"/>
      <c r="TBK10" s="573"/>
      <c r="TBL10" s="573"/>
      <c r="TBM10" s="573"/>
      <c r="TBN10" s="573"/>
      <c r="TBO10" s="573"/>
      <c r="TBP10" s="573"/>
      <c r="TBQ10" s="573"/>
      <c r="TBR10" s="573"/>
      <c r="TBS10" s="573"/>
      <c r="TBT10" s="573"/>
      <c r="TBU10" s="573"/>
      <c r="TBV10" s="573"/>
      <c r="TBW10" s="573"/>
      <c r="TBX10" s="573"/>
      <c r="TBY10" s="573"/>
      <c r="TBZ10" s="573"/>
      <c r="TCA10" s="573"/>
      <c r="TCB10" s="573"/>
      <c r="TCC10" s="573"/>
      <c r="TCD10" s="573"/>
      <c r="TCE10" s="573"/>
      <c r="TCF10" s="573"/>
      <c r="TCG10" s="573"/>
      <c r="TCH10" s="573"/>
      <c r="TCI10" s="573"/>
      <c r="TCJ10" s="573"/>
      <c r="TCK10" s="573"/>
      <c r="TCL10" s="573"/>
      <c r="TCM10" s="573"/>
      <c r="TCN10" s="573"/>
      <c r="TCO10" s="573"/>
      <c r="TCP10" s="573"/>
      <c r="TCQ10" s="573"/>
      <c r="TCR10" s="573"/>
      <c r="TCS10" s="573"/>
      <c r="TCT10" s="573"/>
      <c r="TCU10" s="573"/>
      <c r="TCV10" s="573"/>
      <c r="TCW10" s="573"/>
      <c r="TCX10" s="573"/>
      <c r="TCY10" s="573"/>
      <c r="TCZ10" s="573"/>
      <c r="TDA10" s="573"/>
      <c r="TDB10" s="573"/>
      <c r="TDC10" s="573"/>
      <c r="TDD10" s="573"/>
      <c r="TDE10" s="573"/>
      <c r="TDF10" s="573"/>
      <c r="TDG10" s="573"/>
      <c r="TDH10" s="573"/>
      <c r="TDI10" s="573"/>
      <c r="TDJ10" s="573"/>
      <c r="TDK10" s="573"/>
      <c r="TDL10" s="573"/>
      <c r="TDM10" s="573"/>
      <c r="TDN10" s="573"/>
      <c r="TDO10" s="573"/>
      <c r="TDP10" s="573"/>
      <c r="TDQ10" s="573"/>
      <c r="TDR10" s="573"/>
      <c r="TDS10" s="573"/>
      <c r="TDT10" s="573"/>
      <c r="TDU10" s="573"/>
      <c r="TDV10" s="573"/>
      <c r="TDW10" s="573"/>
      <c r="TDX10" s="573"/>
      <c r="TDY10" s="573"/>
      <c r="TDZ10" s="573"/>
      <c r="TEA10" s="573"/>
      <c r="TEB10" s="573"/>
      <c r="TEC10" s="573"/>
      <c r="TED10" s="573"/>
      <c r="TEE10" s="573"/>
      <c r="TEF10" s="573"/>
      <c r="TEG10" s="573"/>
      <c r="TEH10" s="573"/>
      <c r="TEI10" s="573"/>
      <c r="TEJ10" s="573"/>
      <c r="TEK10" s="573"/>
      <c r="TEL10" s="573"/>
      <c r="TEM10" s="573"/>
      <c r="TEN10" s="573"/>
      <c r="TEO10" s="573"/>
      <c r="TEP10" s="573"/>
      <c r="TEQ10" s="573"/>
      <c r="TER10" s="573"/>
      <c r="TES10" s="573"/>
      <c r="TET10" s="573"/>
      <c r="TEU10" s="573"/>
      <c r="TEV10" s="573"/>
      <c r="TEW10" s="573"/>
      <c r="TEX10" s="573"/>
      <c r="TEY10" s="573"/>
      <c r="TEZ10" s="573"/>
      <c r="TFA10" s="573"/>
      <c r="TFB10" s="573"/>
      <c r="TFC10" s="573"/>
      <c r="TFD10" s="573"/>
      <c r="TFE10" s="573"/>
      <c r="TFF10" s="573"/>
      <c r="TFG10" s="573"/>
      <c r="TFH10" s="573"/>
      <c r="TFI10" s="573"/>
      <c r="TFJ10" s="573"/>
      <c r="TFK10" s="573"/>
      <c r="TFL10" s="573"/>
      <c r="TFM10" s="573"/>
      <c r="TFN10" s="573"/>
      <c r="TFO10" s="573"/>
      <c r="TFP10" s="573"/>
      <c r="TFQ10" s="573"/>
      <c r="TFR10" s="573"/>
      <c r="TFS10" s="573"/>
      <c r="TFT10" s="573"/>
      <c r="TFU10" s="573"/>
      <c r="TFV10" s="573"/>
      <c r="TFW10" s="573"/>
      <c r="TFX10" s="573"/>
      <c r="TFY10" s="573"/>
      <c r="TFZ10" s="573"/>
      <c r="TGA10" s="573"/>
      <c r="TGB10" s="573"/>
      <c r="TGC10" s="573"/>
      <c r="TGD10" s="573"/>
      <c r="TGE10" s="573"/>
      <c r="TGF10" s="573"/>
      <c r="TGG10" s="573"/>
      <c r="TGH10" s="573"/>
      <c r="TGI10" s="573"/>
      <c r="TGJ10" s="573"/>
      <c r="TGK10" s="573"/>
      <c r="TGL10" s="573"/>
      <c r="TGM10" s="573"/>
      <c r="TGN10" s="573"/>
      <c r="TGO10" s="573"/>
      <c r="TGP10" s="573"/>
      <c r="TGQ10" s="573"/>
      <c r="TGR10" s="573"/>
      <c r="TGS10" s="573"/>
      <c r="TGT10" s="573"/>
      <c r="TGU10" s="573"/>
      <c r="TGV10" s="573"/>
      <c r="TGW10" s="573"/>
      <c r="TGX10" s="573"/>
      <c r="TGY10" s="573"/>
      <c r="TGZ10" s="573"/>
      <c r="THA10" s="573"/>
      <c r="THB10" s="573"/>
      <c r="THC10" s="573"/>
      <c r="THD10" s="573"/>
      <c r="THE10" s="573"/>
      <c r="THF10" s="573"/>
      <c r="THG10" s="573"/>
      <c r="THH10" s="573"/>
      <c r="THI10" s="573"/>
      <c r="THJ10" s="573"/>
      <c r="THK10" s="573"/>
      <c r="THL10" s="573"/>
      <c r="THM10" s="573"/>
      <c r="THN10" s="573"/>
      <c r="THO10" s="573"/>
      <c r="THP10" s="573"/>
      <c r="THQ10" s="573"/>
      <c r="THR10" s="573"/>
      <c r="THS10" s="573"/>
      <c r="THT10" s="573"/>
      <c r="THU10" s="573"/>
      <c r="THV10" s="573"/>
      <c r="THW10" s="573"/>
      <c r="THX10" s="573"/>
      <c r="THY10" s="573"/>
      <c r="THZ10" s="573"/>
      <c r="TIA10" s="573"/>
      <c r="TIB10" s="573"/>
      <c r="TIC10" s="573"/>
      <c r="TID10" s="573"/>
      <c r="TIE10" s="573"/>
      <c r="TIF10" s="573"/>
      <c r="TIG10" s="573"/>
      <c r="TIH10" s="573"/>
      <c r="TII10" s="573"/>
      <c r="TIJ10" s="573"/>
      <c r="TIK10" s="573"/>
      <c r="TIL10" s="573"/>
      <c r="TIM10" s="573"/>
      <c r="TIN10" s="573"/>
      <c r="TIO10" s="573"/>
      <c r="TIP10" s="573"/>
      <c r="TIQ10" s="573"/>
      <c r="TIR10" s="573"/>
      <c r="TIS10" s="573"/>
      <c r="TIT10" s="573"/>
      <c r="TIU10" s="573"/>
      <c r="TIV10" s="573"/>
      <c r="TIW10" s="573"/>
      <c r="TIX10" s="573"/>
      <c r="TIY10" s="573"/>
      <c r="TIZ10" s="573"/>
      <c r="TJA10" s="573"/>
      <c r="TJB10" s="573"/>
      <c r="TJC10" s="573"/>
      <c r="TJD10" s="573"/>
      <c r="TJE10" s="573"/>
      <c r="TJF10" s="573"/>
      <c r="TJG10" s="573"/>
      <c r="TJH10" s="573"/>
      <c r="TJI10" s="573"/>
      <c r="TJJ10" s="573"/>
      <c r="TJK10" s="573"/>
      <c r="TJL10" s="573"/>
      <c r="TJM10" s="573"/>
      <c r="TJN10" s="573"/>
      <c r="TJO10" s="573"/>
      <c r="TJP10" s="573"/>
      <c r="TJQ10" s="573"/>
      <c r="TJR10" s="573"/>
      <c r="TJS10" s="573"/>
      <c r="TJT10" s="573"/>
      <c r="TJU10" s="573"/>
      <c r="TJV10" s="573"/>
      <c r="TJW10" s="573"/>
      <c r="TJX10" s="573"/>
      <c r="TJY10" s="573"/>
      <c r="TJZ10" s="573"/>
      <c r="TKA10" s="573"/>
      <c r="TKB10" s="573"/>
      <c r="TKC10" s="573"/>
      <c r="TKD10" s="573"/>
      <c r="TKE10" s="573"/>
      <c r="TKF10" s="573"/>
      <c r="TKG10" s="573"/>
      <c r="TKH10" s="573"/>
      <c r="TKI10" s="573"/>
      <c r="TKJ10" s="573"/>
      <c r="TKK10" s="573"/>
      <c r="TKL10" s="573"/>
      <c r="TKM10" s="573"/>
      <c r="TKN10" s="573"/>
      <c r="TKO10" s="573"/>
      <c r="TKP10" s="573"/>
      <c r="TKQ10" s="573"/>
      <c r="TKR10" s="573"/>
      <c r="TKS10" s="573"/>
      <c r="TKT10" s="573"/>
      <c r="TKU10" s="573"/>
      <c r="TKV10" s="573"/>
      <c r="TKW10" s="573"/>
      <c r="TKX10" s="573"/>
      <c r="TKY10" s="573"/>
      <c r="TKZ10" s="573"/>
      <c r="TLA10" s="573"/>
      <c r="TLB10" s="573"/>
      <c r="TLC10" s="573"/>
      <c r="TLD10" s="573"/>
      <c r="TLE10" s="573"/>
      <c r="TLF10" s="573"/>
      <c r="TLG10" s="573"/>
      <c r="TLH10" s="573"/>
      <c r="TLI10" s="573"/>
      <c r="TLJ10" s="573"/>
      <c r="TLK10" s="573"/>
      <c r="TLL10" s="573"/>
      <c r="TLM10" s="573"/>
      <c r="TLN10" s="573"/>
      <c r="TLO10" s="573"/>
      <c r="TLP10" s="573"/>
      <c r="TLQ10" s="573"/>
      <c r="TLR10" s="573"/>
      <c r="TLS10" s="573"/>
      <c r="TLT10" s="573"/>
      <c r="TLU10" s="573"/>
      <c r="TLV10" s="573"/>
      <c r="TLW10" s="573"/>
      <c r="TLX10" s="573"/>
      <c r="TLY10" s="573"/>
      <c r="TLZ10" s="573"/>
      <c r="TMA10" s="573"/>
      <c r="TMB10" s="573"/>
      <c r="TMC10" s="573"/>
      <c r="TMD10" s="573"/>
      <c r="TME10" s="573"/>
      <c r="TMF10" s="573"/>
      <c r="TMG10" s="573"/>
      <c r="TMH10" s="573"/>
      <c r="TMI10" s="573"/>
      <c r="TMJ10" s="573"/>
      <c r="TMK10" s="573"/>
      <c r="TML10" s="573"/>
      <c r="TMM10" s="573"/>
      <c r="TMN10" s="573"/>
      <c r="TMO10" s="573"/>
      <c r="TMP10" s="573"/>
      <c r="TMQ10" s="573"/>
      <c r="TMR10" s="573"/>
      <c r="TMS10" s="573"/>
      <c r="TMT10" s="573"/>
      <c r="TMU10" s="573"/>
      <c r="TMV10" s="573"/>
      <c r="TMW10" s="573"/>
      <c r="TMX10" s="573"/>
      <c r="TMY10" s="573"/>
      <c r="TMZ10" s="573"/>
      <c r="TNA10" s="573"/>
      <c r="TNB10" s="573"/>
      <c r="TNC10" s="573"/>
      <c r="TND10" s="573"/>
      <c r="TNE10" s="573"/>
      <c r="TNF10" s="573"/>
      <c r="TNG10" s="573"/>
      <c r="TNH10" s="573"/>
      <c r="TNI10" s="573"/>
      <c r="TNJ10" s="573"/>
      <c r="TNK10" s="573"/>
      <c r="TNL10" s="573"/>
      <c r="TNM10" s="573"/>
      <c r="TNN10" s="573"/>
      <c r="TNO10" s="573"/>
      <c r="TNP10" s="573"/>
      <c r="TNQ10" s="573"/>
      <c r="TNR10" s="573"/>
      <c r="TNS10" s="573"/>
      <c r="TNT10" s="573"/>
      <c r="TNU10" s="573"/>
      <c r="TNV10" s="573"/>
      <c r="TNW10" s="573"/>
      <c r="TNX10" s="573"/>
      <c r="TNY10" s="573"/>
      <c r="TNZ10" s="573"/>
      <c r="TOA10" s="573"/>
      <c r="TOB10" s="573"/>
      <c r="TOC10" s="573"/>
      <c r="TOD10" s="573"/>
      <c r="TOE10" s="573"/>
      <c r="TOF10" s="573"/>
      <c r="TOG10" s="573"/>
      <c r="TOH10" s="573"/>
      <c r="TOI10" s="573"/>
      <c r="TOJ10" s="573"/>
      <c r="TOK10" s="573"/>
      <c r="TOL10" s="573"/>
      <c r="TOM10" s="573"/>
      <c r="TON10" s="573"/>
      <c r="TOO10" s="573"/>
      <c r="TOP10" s="573"/>
      <c r="TOQ10" s="573"/>
      <c r="TOR10" s="573"/>
      <c r="TOS10" s="573"/>
      <c r="TOT10" s="573"/>
      <c r="TOU10" s="573"/>
      <c r="TOV10" s="573"/>
      <c r="TOW10" s="573"/>
      <c r="TOX10" s="573"/>
      <c r="TOY10" s="573"/>
      <c r="TOZ10" s="573"/>
      <c r="TPA10" s="573"/>
      <c r="TPB10" s="573"/>
      <c r="TPC10" s="573"/>
      <c r="TPD10" s="573"/>
      <c r="TPE10" s="573"/>
      <c r="TPF10" s="573"/>
      <c r="TPG10" s="573"/>
      <c r="TPH10" s="573"/>
      <c r="TPI10" s="573"/>
      <c r="TPJ10" s="573"/>
      <c r="TPK10" s="573"/>
      <c r="TPL10" s="573"/>
      <c r="TPM10" s="573"/>
      <c r="TPN10" s="573"/>
      <c r="TPO10" s="573"/>
      <c r="TPP10" s="573"/>
      <c r="TPQ10" s="573"/>
      <c r="TPR10" s="573"/>
      <c r="TPS10" s="573"/>
      <c r="TPT10" s="573"/>
      <c r="TPU10" s="573"/>
      <c r="TPV10" s="573"/>
      <c r="TPW10" s="573"/>
      <c r="TPX10" s="573"/>
      <c r="TPY10" s="573"/>
      <c r="TPZ10" s="573"/>
      <c r="TQA10" s="573"/>
      <c r="TQB10" s="573"/>
      <c r="TQC10" s="573"/>
      <c r="TQD10" s="573"/>
      <c r="TQE10" s="573"/>
      <c r="TQF10" s="573"/>
      <c r="TQG10" s="573"/>
      <c r="TQH10" s="573"/>
      <c r="TQI10" s="573"/>
      <c r="TQJ10" s="573"/>
      <c r="TQK10" s="573"/>
      <c r="TQL10" s="573"/>
      <c r="TQM10" s="573"/>
      <c r="TQN10" s="573"/>
      <c r="TQO10" s="573"/>
      <c r="TQP10" s="573"/>
      <c r="TQQ10" s="573"/>
      <c r="TQR10" s="573"/>
      <c r="TQS10" s="573"/>
      <c r="TQT10" s="573"/>
      <c r="TQU10" s="573"/>
      <c r="TQV10" s="573"/>
      <c r="TQW10" s="573"/>
      <c r="TQX10" s="573"/>
      <c r="TQY10" s="573"/>
      <c r="TQZ10" s="573"/>
      <c r="TRA10" s="573"/>
      <c r="TRB10" s="573"/>
      <c r="TRC10" s="573"/>
      <c r="TRD10" s="573"/>
      <c r="TRE10" s="573"/>
      <c r="TRF10" s="573"/>
      <c r="TRG10" s="573"/>
      <c r="TRH10" s="573"/>
      <c r="TRI10" s="573"/>
      <c r="TRJ10" s="573"/>
      <c r="TRK10" s="573"/>
      <c r="TRL10" s="573"/>
      <c r="TRM10" s="573"/>
      <c r="TRN10" s="573"/>
      <c r="TRO10" s="573"/>
      <c r="TRP10" s="573"/>
      <c r="TRQ10" s="573"/>
      <c r="TRR10" s="573"/>
      <c r="TRS10" s="573"/>
      <c r="TRT10" s="573"/>
      <c r="TRU10" s="573"/>
      <c r="TRV10" s="573"/>
      <c r="TRW10" s="573"/>
      <c r="TRX10" s="573"/>
      <c r="TRY10" s="573"/>
      <c r="TRZ10" s="573"/>
      <c r="TSA10" s="573"/>
      <c r="TSB10" s="573"/>
      <c r="TSC10" s="573"/>
      <c r="TSD10" s="573"/>
      <c r="TSE10" s="573"/>
      <c r="TSF10" s="573"/>
      <c r="TSG10" s="573"/>
      <c r="TSH10" s="573"/>
      <c r="TSI10" s="573"/>
      <c r="TSJ10" s="573"/>
      <c r="TSK10" s="573"/>
      <c r="TSL10" s="573"/>
      <c r="TSM10" s="573"/>
      <c r="TSN10" s="573"/>
      <c r="TSO10" s="573"/>
      <c r="TSP10" s="573"/>
      <c r="TSQ10" s="573"/>
      <c r="TSR10" s="573"/>
      <c r="TSS10" s="573"/>
      <c r="TST10" s="573"/>
      <c r="TSU10" s="573"/>
      <c r="TSV10" s="573"/>
      <c r="TSW10" s="573"/>
      <c r="TSX10" s="573"/>
      <c r="TSY10" s="573"/>
      <c r="TSZ10" s="573"/>
      <c r="TTA10" s="573"/>
      <c r="TTB10" s="573"/>
      <c r="TTC10" s="573"/>
      <c r="TTD10" s="573"/>
      <c r="TTE10" s="573"/>
      <c r="TTF10" s="573"/>
      <c r="TTG10" s="573"/>
      <c r="TTH10" s="573"/>
      <c r="TTI10" s="573"/>
      <c r="TTJ10" s="573"/>
      <c r="TTK10" s="573"/>
      <c r="TTL10" s="573"/>
      <c r="TTM10" s="573"/>
      <c r="TTN10" s="573"/>
      <c r="TTO10" s="573"/>
      <c r="TTP10" s="573"/>
      <c r="TTQ10" s="573"/>
      <c r="TTR10" s="573"/>
      <c r="TTS10" s="573"/>
      <c r="TTT10" s="573"/>
      <c r="TTU10" s="573"/>
      <c r="TTV10" s="573"/>
      <c r="TTW10" s="573"/>
      <c r="TTX10" s="573"/>
      <c r="TTY10" s="573"/>
      <c r="TTZ10" s="573"/>
      <c r="TUA10" s="573"/>
      <c r="TUB10" s="573"/>
      <c r="TUC10" s="573"/>
      <c r="TUD10" s="573"/>
      <c r="TUE10" s="573"/>
      <c r="TUF10" s="573"/>
      <c r="TUG10" s="573"/>
      <c r="TUH10" s="573"/>
      <c r="TUI10" s="573"/>
      <c r="TUJ10" s="573"/>
      <c r="TUK10" s="573"/>
      <c r="TUL10" s="573"/>
      <c r="TUM10" s="573"/>
      <c r="TUN10" s="573"/>
      <c r="TUO10" s="573"/>
      <c r="TUP10" s="573"/>
      <c r="TUQ10" s="573"/>
      <c r="TUR10" s="573"/>
      <c r="TUS10" s="573"/>
      <c r="TUT10" s="573"/>
      <c r="TUU10" s="573"/>
      <c r="TUV10" s="573"/>
      <c r="TUW10" s="573"/>
      <c r="TUX10" s="573"/>
      <c r="TUY10" s="573"/>
      <c r="TUZ10" s="573"/>
      <c r="TVA10" s="573"/>
      <c r="TVB10" s="573"/>
      <c r="TVC10" s="573"/>
      <c r="TVD10" s="573"/>
      <c r="TVE10" s="573"/>
      <c r="TVF10" s="573"/>
      <c r="TVG10" s="573"/>
      <c r="TVH10" s="573"/>
      <c r="TVI10" s="573"/>
      <c r="TVJ10" s="573"/>
      <c r="TVK10" s="573"/>
      <c r="TVL10" s="573"/>
      <c r="TVM10" s="573"/>
      <c r="TVN10" s="573"/>
      <c r="TVO10" s="573"/>
      <c r="TVP10" s="573"/>
      <c r="TVQ10" s="573"/>
      <c r="TVR10" s="573"/>
      <c r="TVS10" s="573"/>
      <c r="TVT10" s="573"/>
      <c r="TVU10" s="573"/>
      <c r="TVV10" s="573"/>
      <c r="TVW10" s="573"/>
      <c r="TVX10" s="573"/>
      <c r="TVY10" s="573"/>
      <c r="TVZ10" s="573"/>
      <c r="TWA10" s="573"/>
      <c r="TWB10" s="573"/>
      <c r="TWC10" s="573"/>
      <c r="TWD10" s="573"/>
      <c r="TWE10" s="573"/>
      <c r="TWF10" s="573"/>
      <c r="TWG10" s="573"/>
      <c r="TWH10" s="573"/>
      <c r="TWI10" s="573"/>
      <c r="TWJ10" s="573"/>
      <c r="TWK10" s="573"/>
      <c r="TWL10" s="573"/>
      <c r="TWM10" s="573"/>
      <c r="TWN10" s="573"/>
      <c r="TWO10" s="573"/>
      <c r="TWP10" s="573"/>
      <c r="TWQ10" s="573"/>
      <c r="TWR10" s="573"/>
      <c r="TWS10" s="573"/>
      <c r="TWT10" s="573"/>
      <c r="TWU10" s="573"/>
      <c r="TWV10" s="573"/>
      <c r="TWW10" s="573"/>
      <c r="TWX10" s="573"/>
      <c r="TWY10" s="573"/>
      <c r="TWZ10" s="573"/>
      <c r="TXA10" s="573"/>
      <c r="TXB10" s="573"/>
      <c r="TXC10" s="573"/>
      <c r="TXD10" s="573"/>
      <c r="TXE10" s="573"/>
      <c r="TXF10" s="573"/>
      <c r="TXG10" s="573"/>
      <c r="TXH10" s="573"/>
      <c r="TXI10" s="573"/>
      <c r="TXJ10" s="573"/>
      <c r="TXK10" s="573"/>
      <c r="TXL10" s="573"/>
      <c r="TXM10" s="573"/>
      <c r="TXN10" s="573"/>
      <c r="TXO10" s="573"/>
      <c r="TXP10" s="573"/>
      <c r="TXQ10" s="573"/>
      <c r="TXR10" s="573"/>
      <c r="TXS10" s="573"/>
      <c r="TXT10" s="573"/>
      <c r="TXU10" s="573"/>
      <c r="TXV10" s="573"/>
      <c r="TXW10" s="573"/>
      <c r="TXX10" s="573"/>
      <c r="TXY10" s="573"/>
      <c r="TXZ10" s="573"/>
      <c r="TYA10" s="573"/>
      <c r="TYB10" s="573"/>
      <c r="TYC10" s="573"/>
      <c r="TYD10" s="573"/>
      <c r="TYE10" s="573"/>
      <c r="TYF10" s="573"/>
      <c r="TYG10" s="573"/>
      <c r="TYH10" s="573"/>
      <c r="TYI10" s="573"/>
      <c r="TYJ10" s="573"/>
      <c r="TYK10" s="573"/>
      <c r="TYL10" s="573"/>
      <c r="TYM10" s="573"/>
      <c r="TYN10" s="573"/>
      <c r="TYO10" s="573"/>
      <c r="TYP10" s="573"/>
      <c r="TYQ10" s="573"/>
      <c r="TYR10" s="573"/>
      <c r="TYS10" s="573"/>
      <c r="TYT10" s="573"/>
      <c r="TYU10" s="573"/>
      <c r="TYV10" s="573"/>
      <c r="TYW10" s="573"/>
      <c r="TYX10" s="573"/>
      <c r="TYY10" s="573"/>
      <c r="TYZ10" s="573"/>
      <c r="TZA10" s="573"/>
      <c r="TZB10" s="573"/>
      <c r="TZC10" s="573"/>
      <c r="TZD10" s="573"/>
      <c r="TZE10" s="573"/>
      <c r="TZF10" s="573"/>
      <c r="TZG10" s="573"/>
      <c r="TZH10" s="573"/>
      <c r="TZI10" s="573"/>
      <c r="TZJ10" s="573"/>
      <c r="TZK10" s="573"/>
      <c r="TZL10" s="573"/>
      <c r="TZM10" s="573"/>
      <c r="TZN10" s="573"/>
      <c r="TZO10" s="573"/>
      <c r="TZP10" s="573"/>
      <c r="TZQ10" s="573"/>
      <c r="TZR10" s="573"/>
      <c r="TZS10" s="573"/>
      <c r="TZT10" s="573"/>
      <c r="TZU10" s="573"/>
      <c r="TZV10" s="573"/>
      <c r="TZW10" s="573"/>
      <c r="TZX10" s="573"/>
      <c r="TZY10" s="573"/>
      <c r="TZZ10" s="573"/>
      <c r="UAA10" s="573"/>
      <c r="UAB10" s="573"/>
      <c r="UAC10" s="573"/>
      <c r="UAD10" s="573"/>
      <c r="UAE10" s="573"/>
      <c r="UAF10" s="573"/>
      <c r="UAG10" s="573"/>
      <c r="UAH10" s="573"/>
      <c r="UAI10" s="573"/>
      <c r="UAJ10" s="573"/>
      <c r="UAK10" s="573"/>
      <c r="UAL10" s="573"/>
      <c r="UAM10" s="573"/>
      <c r="UAN10" s="573"/>
      <c r="UAO10" s="573"/>
      <c r="UAP10" s="573"/>
      <c r="UAQ10" s="573"/>
      <c r="UAR10" s="573"/>
      <c r="UAS10" s="573"/>
      <c r="UAT10" s="573"/>
      <c r="UAU10" s="573"/>
      <c r="UAV10" s="573"/>
      <c r="UAW10" s="573"/>
      <c r="UAX10" s="573"/>
      <c r="UAY10" s="573"/>
      <c r="UAZ10" s="573"/>
      <c r="UBA10" s="573"/>
      <c r="UBB10" s="573"/>
      <c r="UBC10" s="573"/>
      <c r="UBD10" s="573"/>
      <c r="UBE10" s="573"/>
      <c r="UBF10" s="573"/>
      <c r="UBG10" s="573"/>
      <c r="UBH10" s="573"/>
      <c r="UBI10" s="573"/>
      <c r="UBJ10" s="573"/>
      <c r="UBK10" s="573"/>
      <c r="UBL10" s="573"/>
      <c r="UBM10" s="573"/>
      <c r="UBN10" s="573"/>
      <c r="UBO10" s="573"/>
      <c r="UBP10" s="573"/>
      <c r="UBQ10" s="573"/>
      <c r="UBR10" s="573"/>
      <c r="UBS10" s="573"/>
      <c r="UBT10" s="573"/>
      <c r="UBU10" s="573"/>
      <c r="UBV10" s="573"/>
      <c r="UBW10" s="573"/>
      <c r="UBX10" s="573"/>
      <c r="UBY10" s="573"/>
      <c r="UBZ10" s="573"/>
      <c r="UCA10" s="573"/>
      <c r="UCB10" s="573"/>
      <c r="UCC10" s="573"/>
      <c r="UCD10" s="573"/>
      <c r="UCE10" s="573"/>
      <c r="UCF10" s="573"/>
      <c r="UCG10" s="573"/>
      <c r="UCH10" s="573"/>
      <c r="UCI10" s="573"/>
      <c r="UCJ10" s="573"/>
      <c r="UCK10" s="573"/>
      <c r="UCL10" s="573"/>
      <c r="UCM10" s="573"/>
      <c r="UCN10" s="573"/>
      <c r="UCO10" s="573"/>
      <c r="UCP10" s="573"/>
      <c r="UCQ10" s="573"/>
      <c r="UCR10" s="573"/>
      <c r="UCS10" s="573"/>
      <c r="UCT10" s="573"/>
      <c r="UCU10" s="573"/>
      <c r="UCV10" s="573"/>
      <c r="UCW10" s="573"/>
      <c r="UCX10" s="573"/>
      <c r="UCY10" s="573"/>
      <c r="UCZ10" s="573"/>
      <c r="UDA10" s="573"/>
      <c r="UDB10" s="573"/>
      <c r="UDC10" s="573"/>
      <c r="UDD10" s="573"/>
      <c r="UDE10" s="573"/>
      <c r="UDF10" s="573"/>
      <c r="UDG10" s="573"/>
      <c r="UDH10" s="573"/>
      <c r="UDI10" s="573"/>
      <c r="UDJ10" s="573"/>
      <c r="UDK10" s="573"/>
      <c r="UDL10" s="573"/>
      <c r="UDM10" s="573"/>
      <c r="UDN10" s="573"/>
      <c r="UDO10" s="573"/>
      <c r="UDP10" s="573"/>
      <c r="UDQ10" s="573"/>
      <c r="UDR10" s="573"/>
      <c r="UDS10" s="573"/>
      <c r="UDT10" s="573"/>
      <c r="UDU10" s="573"/>
      <c r="UDV10" s="573"/>
      <c r="UDW10" s="573"/>
      <c r="UDX10" s="573"/>
      <c r="UDY10" s="573"/>
      <c r="UDZ10" s="573"/>
      <c r="UEA10" s="573"/>
      <c r="UEB10" s="573"/>
      <c r="UEC10" s="573"/>
      <c r="UED10" s="573"/>
      <c r="UEE10" s="573"/>
      <c r="UEF10" s="573"/>
      <c r="UEG10" s="573"/>
      <c r="UEH10" s="573"/>
      <c r="UEI10" s="573"/>
      <c r="UEJ10" s="573"/>
      <c r="UEK10" s="573"/>
      <c r="UEL10" s="573"/>
      <c r="UEM10" s="573"/>
      <c r="UEN10" s="573"/>
      <c r="UEO10" s="573"/>
      <c r="UEP10" s="573"/>
      <c r="UEQ10" s="573"/>
      <c r="UER10" s="573"/>
      <c r="UES10" s="573"/>
      <c r="UET10" s="573"/>
      <c r="UEU10" s="573"/>
      <c r="UEV10" s="573"/>
      <c r="UEW10" s="573"/>
      <c r="UEX10" s="573"/>
      <c r="UEY10" s="573"/>
      <c r="UEZ10" s="573"/>
      <c r="UFA10" s="573"/>
      <c r="UFB10" s="573"/>
      <c r="UFC10" s="573"/>
      <c r="UFD10" s="573"/>
      <c r="UFE10" s="573"/>
      <c r="UFF10" s="573"/>
      <c r="UFG10" s="573"/>
      <c r="UFH10" s="573"/>
      <c r="UFI10" s="573"/>
      <c r="UFJ10" s="573"/>
      <c r="UFK10" s="573"/>
      <c r="UFL10" s="573"/>
      <c r="UFM10" s="573"/>
      <c r="UFN10" s="573"/>
      <c r="UFO10" s="573"/>
      <c r="UFP10" s="573"/>
      <c r="UFQ10" s="573"/>
      <c r="UFR10" s="573"/>
      <c r="UFS10" s="573"/>
      <c r="UFT10" s="573"/>
      <c r="UFU10" s="573"/>
      <c r="UFV10" s="573"/>
      <c r="UFW10" s="573"/>
      <c r="UFX10" s="573"/>
      <c r="UFY10" s="573"/>
      <c r="UFZ10" s="573"/>
      <c r="UGA10" s="573"/>
      <c r="UGB10" s="573"/>
      <c r="UGC10" s="573"/>
      <c r="UGD10" s="573"/>
      <c r="UGE10" s="573"/>
      <c r="UGF10" s="573"/>
      <c r="UGG10" s="573"/>
      <c r="UGH10" s="573"/>
      <c r="UGI10" s="573"/>
      <c r="UGJ10" s="573"/>
      <c r="UGK10" s="573"/>
      <c r="UGL10" s="573"/>
      <c r="UGM10" s="573"/>
      <c r="UGN10" s="573"/>
      <c r="UGO10" s="573"/>
      <c r="UGP10" s="573"/>
      <c r="UGQ10" s="573"/>
      <c r="UGR10" s="573"/>
      <c r="UGS10" s="573"/>
      <c r="UGT10" s="573"/>
      <c r="UGU10" s="573"/>
      <c r="UGV10" s="573"/>
      <c r="UGW10" s="573"/>
      <c r="UGX10" s="573"/>
      <c r="UGY10" s="573"/>
      <c r="UGZ10" s="573"/>
      <c r="UHA10" s="573"/>
      <c r="UHB10" s="573"/>
      <c r="UHC10" s="573"/>
      <c r="UHD10" s="573"/>
      <c r="UHE10" s="573"/>
      <c r="UHF10" s="573"/>
      <c r="UHG10" s="573"/>
      <c r="UHH10" s="573"/>
      <c r="UHI10" s="573"/>
      <c r="UHJ10" s="573"/>
      <c r="UHK10" s="573"/>
      <c r="UHL10" s="573"/>
      <c r="UHM10" s="573"/>
      <c r="UHN10" s="573"/>
      <c r="UHO10" s="573"/>
      <c r="UHP10" s="573"/>
      <c r="UHQ10" s="573"/>
      <c r="UHR10" s="573"/>
      <c r="UHS10" s="573"/>
      <c r="UHT10" s="573"/>
      <c r="UHU10" s="573"/>
      <c r="UHV10" s="573"/>
      <c r="UHW10" s="573"/>
      <c r="UHX10" s="573"/>
      <c r="UHY10" s="573"/>
      <c r="UHZ10" s="573"/>
      <c r="UIA10" s="573"/>
      <c r="UIB10" s="573"/>
      <c r="UIC10" s="573"/>
      <c r="UID10" s="573"/>
      <c r="UIE10" s="573"/>
      <c r="UIF10" s="573"/>
      <c r="UIG10" s="573"/>
      <c r="UIH10" s="573"/>
      <c r="UII10" s="573"/>
      <c r="UIJ10" s="573"/>
      <c r="UIK10" s="573"/>
      <c r="UIL10" s="573"/>
      <c r="UIM10" s="573"/>
      <c r="UIN10" s="573"/>
      <c r="UIO10" s="573"/>
      <c r="UIP10" s="573"/>
      <c r="UIQ10" s="573"/>
      <c r="UIR10" s="573"/>
      <c r="UIS10" s="573"/>
      <c r="UIT10" s="573"/>
      <c r="UIU10" s="573"/>
      <c r="UIV10" s="573"/>
      <c r="UIW10" s="573"/>
      <c r="UIX10" s="573"/>
      <c r="UIY10" s="573"/>
      <c r="UIZ10" s="573"/>
      <c r="UJA10" s="573"/>
      <c r="UJB10" s="573"/>
      <c r="UJC10" s="573"/>
      <c r="UJD10" s="573"/>
      <c r="UJE10" s="573"/>
      <c r="UJF10" s="573"/>
      <c r="UJG10" s="573"/>
      <c r="UJH10" s="573"/>
      <c r="UJI10" s="573"/>
      <c r="UJJ10" s="573"/>
      <c r="UJK10" s="573"/>
      <c r="UJL10" s="573"/>
      <c r="UJM10" s="573"/>
      <c r="UJN10" s="573"/>
      <c r="UJO10" s="573"/>
      <c r="UJP10" s="573"/>
      <c r="UJQ10" s="573"/>
      <c r="UJR10" s="573"/>
      <c r="UJS10" s="573"/>
      <c r="UJT10" s="573"/>
      <c r="UJU10" s="573"/>
      <c r="UJV10" s="573"/>
      <c r="UJW10" s="573"/>
      <c r="UJX10" s="573"/>
      <c r="UJY10" s="573"/>
      <c r="UJZ10" s="573"/>
      <c r="UKA10" s="573"/>
      <c r="UKB10" s="573"/>
      <c r="UKC10" s="573"/>
      <c r="UKD10" s="573"/>
      <c r="UKE10" s="573"/>
      <c r="UKF10" s="573"/>
      <c r="UKG10" s="573"/>
      <c r="UKH10" s="573"/>
      <c r="UKI10" s="573"/>
      <c r="UKJ10" s="573"/>
      <c r="UKK10" s="573"/>
      <c r="UKL10" s="573"/>
      <c r="UKM10" s="573"/>
      <c r="UKN10" s="573"/>
      <c r="UKO10" s="573"/>
      <c r="UKP10" s="573"/>
      <c r="UKQ10" s="573"/>
      <c r="UKR10" s="573"/>
      <c r="UKS10" s="573"/>
      <c r="UKT10" s="573"/>
      <c r="UKU10" s="573"/>
      <c r="UKV10" s="573"/>
      <c r="UKW10" s="573"/>
      <c r="UKX10" s="573"/>
      <c r="UKY10" s="573"/>
      <c r="UKZ10" s="573"/>
      <c r="ULA10" s="573"/>
      <c r="ULB10" s="573"/>
      <c r="ULC10" s="573"/>
      <c r="ULD10" s="573"/>
      <c r="ULE10" s="573"/>
      <c r="ULF10" s="573"/>
      <c r="ULG10" s="573"/>
      <c r="ULH10" s="573"/>
      <c r="ULI10" s="573"/>
      <c r="ULJ10" s="573"/>
      <c r="ULK10" s="573"/>
      <c r="ULL10" s="573"/>
      <c r="ULM10" s="573"/>
      <c r="ULN10" s="573"/>
      <c r="ULO10" s="573"/>
      <c r="ULP10" s="573"/>
      <c r="ULQ10" s="573"/>
      <c r="ULR10" s="573"/>
      <c r="ULS10" s="573"/>
      <c r="ULT10" s="573"/>
      <c r="ULU10" s="573"/>
      <c r="ULV10" s="573"/>
      <c r="ULW10" s="573"/>
      <c r="ULX10" s="573"/>
      <c r="ULY10" s="573"/>
      <c r="ULZ10" s="573"/>
      <c r="UMA10" s="573"/>
      <c r="UMB10" s="573"/>
      <c r="UMC10" s="573"/>
      <c r="UMD10" s="573"/>
      <c r="UME10" s="573"/>
      <c r="UMF10" s="573"/>
      <c r="UMG10" s="573"/>
      <c r="UMH10" s="573"/>
      <c r="UMI10" s="573"/>
      <c r="UMJ10" s="573"/>
      <c r="UMK10" s="573"/>
      <c r="UML10" s="573"/>
      <c r="UMM10" s="573"/>
      <c r="UMN10" s="573"/>
      <c r="UMO10" s="573"/>
      <c r="UMP10" s="573"/>
      <c r="UMQ10" s="573"/>
      <c r="UMR10" s="573"/>
      <c r="UMS10" s="573"/>
      <c r="UMT10" s="573"/>
      <c r="UMU10" s="573"/>
      <c r="UMV10" s="573"/>
      <c r="UMW10" s="573"/>
      <c r="UMX10" s="573"/>
      <c r="UMY10" s="573"/>
      <c r="UMZ10" s="573"/>
      <c r="UNA10" s="573"/>
      <c r="UNB10" s="573"/>
      <c r="UNC10" s="573"/>
      <c r="UND10" s="573"/>
      <c r="UNE10" s="573"/>
      <c r="UNF10" s="573"/>
      <c r="UNG10" s="573"/>
      <c r="UNH10" s="573"/>
      <c r="UNI10" s="573"/>
      <c r="UNJ10" s="573"/>
      <c r="UNK10" s="573"/>
      <c r="UNL10" s="573"/>
      <c r="UNM10" s="573"/>
      <c r="UNN10" s="573"/>
      <c r="UNO10" s="573"/>
      <c r="UNP10" s="573"/>
      <c r="UNQ10" s="573"/>
      <c r="UNR10" s="573"/>
      <c r="UNS10" s="573"/>
      <c r="UNT10" s="573"/>
      <c r="UNU10" s="573"/>
      <c r="UNV10" s="573"/>
      <c r="UNW10" s="573"/>
      <c r="UNX10" s="573"/>
      <c r="UNY10" s="573"/>
      <c r="UNZ10" s="573"/>
      <c r="UOA10" s="573"/>
      <c r="UOB10" s="573"/>
      <c r="UOC10" s="573"/>
      <c r="UOD10" s="573"/>
      <c r="UOE10" s="573"/>
      <c r="UOF10" s="573"/>
      <c r="UOG10" s="573"/>
      <c r="UOH10" s="573"/>
      <c r="UOI10" s="573"/>
      <c r="UOJ10" s="573"/>
      <c r="UOK10" s="573"/>
      <c r="UOL10" s="573"/>
      <c r="UOM10" s="573"/>
      <c r="UON10" s="573"/>
      <c r="UOO10" s="573"/>
      <c r="UOP10" s="573"/>
      <c r="UOQ10" s="573"/>
      <c r="UOR10" s="573"/>
      <c r="UOS10" s="573"/>
      <c r="UOT10" s="573"/>
      <c r="UOU10" s="573"/>
      <c r="UOV10" s="573"/>
      <c r="UOW10" s="573"/>
      <c r="UOX10" s="573"/>
      <c r="UOY10" s="573"/>
      <c r="UOZ10" s="573"/>
      <c r="UPA10" s="573"/>
      <c r="UPB10" s="573"/>
      <c r="UPC10" s="573"/>
      <c r="UPD10" s="573"/>
      <c r="UPE10" s="573"/>
      <c r="UPF10" s="573"/>
      <c r="UPG10" s="573"/>
      <c r="UPH10" s="573"/>
      <c r="UPI10" s="573"/>
      <c r="UPJ10" s="573"/>
      <c r="UPK10" s="573"/>
      <c r="UPL10" s="573"/>
      <c r="UPM10" s="573"/>
      <c r="UPN10" s="573"/>
      <c r="UPO10" s="573"/>
      <c r="UPP10" s="573"/>
      <c r="UPQ10" s="573"/>
      <c r="UPR10" s="573"/>
      <c r="UPS10" s="573"/>
      <c r="UPT10" s="573"/>
      <c r="UPU10" s="573"/>
      <c r="UPV10" s="573"/>
      <c r="UPW10" s="573"/>
      <c r="UPX10" s="573"/>
      <c r="UPY10" s="573"/>
      <c r="UPZ10" s="573"/>
      <c r="UQA10" s="573"/>
      <c r="UQB10" s="573"/>
      <c r="UQC10" s="573"/>
      <c r="UQD10" s="573"/>
      <c r="UQE10" s="573"/>
      <c r="UQF10" s="573"/>
      <c r="UQG10" s="573"/>
      <c r="UQH10" s="573"/>
      <c r="UQI10" s="573"/>
      <c r="UQJ10" s="573"/>
      <c r="UQK10" s="573"/>
      <c r="UQL10" s="573"/>
      <c r="UQM10" s="573"/>
      <c r="UQN10" s="573"/>
      <c r="UQO10" s="573"/>
      <c r="UQP10" s="573"/>
      <c r="UQQ10" s="573"/>
      <c r="UQR10" s="573"/>
      <c r="UQS10" s="573"/>
      <c r="UQT10" s="573"/>
      <c r="UQU10" s="573"/>
      <c r="UQV10" s="573"/>
      <c r="UQW10" s="573"/>
      <c r="UQX10" s="573"/>
      <c r="UQY10" s="573"/>
      <c r="UQZ10" s="573"/>
      <c r="URA10" s="573"/>
      <c r="URB10" s="573"/>
      <c r="URC10" s="573"/>
      <c r="URD10" s="573"/>
      <c r="URE10" s="573"/>
      <c r="URF10" s="573"/>
      <c r="URG10" s="573"/>
      <c r="URH10" s="573"/>
      <c r="URI10" s="573"/>
      <c r="URJ10" s="573"/>
      <c r="URK10" s="573"/>
      <c r="URL10" s="573"/>
      <c r="URM10" s="573"/>
      <c r="URN10" s="573"/>
      <c r="URO10" s="573"/>
      <c r="URP10" s="573"/>
      <c r="URQ10" s="573"/>
      <c r="URR10" s="573"/>
      <c r="URS10" s="573"/>
      <c r="URT10" s="573"/>
      <c r="URU10" s="573"/>
      <c r="URV10" s="573"/>
      <c r="URW10" s="573"/>
      <c r="URX10" s="573"/>
      <c r="URY10" s="573"/>
      <c r="URZ10" s="573"/>
      <c r="USA10" s="573"/>
      <c r="USB10" s="573"/>
      <c r="USC10" s="573"/>
      <c r="USD10" s="573"/>
      <c r="USE10" s="573"/>
      <c r="USF10" s="573"/>
      <c r="USG10" s="573"/>
      <c r="USH10" s="573"/>
      <c r="USI10" s="573"/>
      <c r="USJ10" s="573"/>
      <c r="USK10" s="573"/>
      <c r="USL10" s="573"/>
      <c r="USM10" s="573"/>
      <c r="USN10" s="573"/>
      <c r="USO10" s="573"/>
      <c r="USP10" s="573"/>
      <c r="USQ10" s="573"/>
      <c r="USR10" s="573"/>
      <c r="USS10" s="573"/>
      <c r="UST10" s="573"/>
      <c r="USU10" s="573"/>
      <c r="USV10" s="573"/>
      <c r="USW10" s="573"/>
      <c r="USX10" s="573"/>
      <c r="USY10" s="573"/>
      <c r="USZ10" s="573"/>
      <c r="UTA10" s="573"/>
      <c r="UTB10" s="573"/>
      <c r="UTC10" s="573"/>
      <c r="UTD10" s="573"/>
      <c r="UTE10" s="573"/>
      <c r="UTF10" s="573"/>
      <c r="UTG10" s="573"/>
      <c r="UTH10" s="573"/>
      <c r="UTI10" s="573"/>
      <c r="UTJ10" s="573"/>
      <c r="UTK10" s="573"/>
      <c r="UTL10" s="573"/>
      <c r="UTM10" s="573"/>
      <c r="UTN10" s="573"/>
      <c r="UTO10" s="573"/>
      <c r="UTP10" s="573"/>
      <c r="UTQ10" s="573"/>
      <c r="UTR10" s="573"/>
      <c r="UTS10" s="573"/>
      <c r="UTT10" s="573"/>
      <c r="UTU10" s="573"/>
      <c r="UTV10" s="573"/>
      <c r="UTW10" s="573"/>
      <c r="UTX10" s="573"/>
      <c r="UTY10" s="573"/>
      <c r="UTZ10" s="573"/>
      <c r="UUA10" s="573"/>
      <c r="UUB10" s="573"/>
      <c r="UUC10" s="573"/>
      <c r="UUD10" s="573"/>
      <c r="UUE10" s="573"/>
      <c r="UUF10" s="573"/>
      <c r="UUG10" s="573"/>
      <c r="UUH10" s="573"/>
      <c r="UUI10" s="573"/>
      <c r="UUJ10" s="573"/>
      <c r="UUK10" s="573"/>
      <c r="UUL10" s="573"/>
      <c r="UUM10" s="573"/>
      <c r="UUN10" s="573"/>
      <c r="UUO10" s="573"/>
      <c r="UUP10" s="573"/>
      <c r="UUQ10" s="573"/>
      <c r="UUR10" s="573"/>
      <c r="UUS10" s="573"/>
      <c r="UUT10" s="573"/>
      <c r="UUU10" s="573"/>
      <c r="UUV10" s="573"/>
      <c r="UUW10" s="573"/>
      <c r="UUX10" s="573"/>
      <c r="UUY10" s="573"/>
      <c r="UUZ10" s="573"/>
      <c r="UVA10" s="573"/>
      <c r="UVB10" s="573"/>
      <c r="UVC10" s="573"/>
      <c r="UVD10" s="573"/>
      <c r="UVE10" s="573"/>
      <c r="UVF10" s="573"/>
      <c r="UVG10" s="573"/>
      <c r="UVH10" s="573"/>
      <c r="UVI10" s="573"/>
      <c r="UVJ10" s="573"/>
      <c r="UVK10" s="573"/>
      <c r="UVL10" s="573"/>
      <c r="UVM10" s="573"/>
      <c r="UVN10" s="573"/>
      <c r="UVO10" s="573"/>
      <c r="UVP10" s="573"/>
      <c r="UVQ10" s="573"/>
      <c r="UVR10" s="573"/>
      <c r="UVS10" s="573"/>
      <c r="UVT10" s="573"/>
      <c r="UVU10" s="573"/>
      <c r="UVV10" s="573"/>
      <c r="UVW10" s="573"/>
      <c r="UVX10" s="573"/>
      <c r="UVY10" s="573"/>
      <c r="UVZ10" s="573"/>
      <c r="UWA10" s="573"/>
      <c r="UWB10" s="573"/>
      <c r="UWC10" s="573"/>
      <c r="UWD10" s="573"/>
      <c r="UWE10" s="573"/>
      <c r="UWF10" s="573"/>
      <c r="UWG10" s="573"/>
      <c r="UWH10" s="573"/>
      <c r="UWI10" s="573"/>
      <c r="UWJ10" s="573"/>
      <c r="UWK10" s="573"/>
      <c r="UWL10" s="573"/>
      <c r="UWM10" s="573"/>
      <c r="UWN10" s="573"/>
      <c r="UWO10" s="573"/>
      <c r="UWP10" s="573"/>
      <c r="UWQ10" s="573"/>
      <c r="UWR10" s="573"/>
      <c r="UWS10" s="573"/>
      <c r="UWT10" s="573"/>
      <c r="UWU10" s="573"/>
      <c r="UWV10" s="573"/>
      <c r="UWW10" s="573"/>
      <c r="UWX10" s="573"/>
      <c r="UWY10" s="573"/>
      <c r="UWZ10" s="573"/>
      <c r="UXA10" s="573"/>
      <c r="UXB10" s="573"/>
      <c r="UXC10" s="573"/>
      <c r="UXD10" s="573"/>
      <c r="UXE10" s="573"/>
      <c r="UXF10" s="573"/>
      <c r="UXG10" s="573"/>
      <c r="UXH10" s="573"/>
      <c r="UXI10" s="573"/>
      <c r="UXJ10" s="573"/>
      <c r="UXK10" s="573"/>
      <c r="UXL10" s="573"/>
      <c r="UXM10" s="573"/>
      <c r="UXN10" s="573"/>
      <c r="UXO10" s="573"/>
      <c r="UXP10" s="573"/>
      <c r="UXQ10" s="573"/>
      <c r="UXR10" s="573"/>
      <c r="UXS10" s="573"/>
      <c r="UXT10" s="573"/>
      <c r="UXU10" s="573"/>
      <c r="UXV10" s="573"/>
      <c r="UXW10" s="573"/>
      <c r="UXX10" s="573"/>
      <c r="UXY10" s="573"/>
      <c r="UXZ10" s="573"/>
      <c r="UYA10" s="573"/>
      <c r="UYB10" s="573"/>
      <c r="UYC10" s="573"/>
      <c r="UYD10" s="573"/>
      <c r="UYE10" s="573"/>
      <c r="UYF10" s="573"/>
      <c r="UYG10" s="573"/>
      <c r="UYH10" s="573"/>
      <c r="UYI10" s="573"/>
      <c r="UYJ10" s="573"/>
      <c r="UYK10" s="573"/>
      <c r="UYL10" s="573"/>
      <c r="UYM10" s="573"/>
      <c r="UYN10" s="573"/>
      <c r="UYO10" s="573"/>
      <c r="UYP10" s="573"/>
      <c r="UYQ10" s="573"/>
      <c r="UYR10" s="573"/>
      <c r="UYS10" s="573"/>
      <c r="UYT10" s="573"/>
      <c r="UYU10" s="573"/>
      <c r="UYV10" s="573"/>
      <c r="UYW10" s="573"/>
      <c r="UYX10" s="573"/>
      <c r="UYY10" s="573"/>
      <c r="UYZ10" s="573"/>
      <c r="UZA10" s="573"/>
      <c r="UZB10" s="573"/>
      <c r="UZC10" s="573"/>
      <c r="UZD10" s="573"/>
      <c r="UZE10" s="573"/>
      <c r="UZF10" s="573"/>
      <c r="UZG10" s="573"/>
      <c r="UZH10" s="573"/>
      <c r="UZI10" s="573"/>
      <c r="UZJ10" s="573"/>
      <c r="UZK10" s="573"/>
      <c r="UZL10" s="573"/>
      <c r="UZM10" s="573"/>
      <c r="UZN10" s="573"/>
      <c r="UZO10" s="573"/>
      <c r="UZP10" s="573"/>
      <c r="UZQ10" s="573"/>
      <c r="UZR10" s="573"/>
      <c r="UZS10" s="573"/>
      <c r="UZT10" s="573"/>
      <c r="UZU10" s="573"/>
      <c r="UZV10" s="573"/>
      <c r="UZW10" s="573"/>
      <c r="UZX10" s="573"/>
      <c r="UZY10" s="573"/>
      <c r="UZZ10" s="573"/>
      <c r="VAA10" s="573"/>
      <c r="VAB10" s="573"/>
      <c r="VAC10" s="573"/>
      <c r="VAD10" s="573"/>
      <c r="VAE10" s="573"/>
      <c r="VAF10" s="573"/>
      <c r="VAG10" s="573"/>
      <c r="VAH10" s="573"/>
      <c r="VAI10" s="573"/>
      <c r="VAJ10" s="573"/>
      <c r="VAK10" s="573"/>
      <c r="VAL10" s="573"/>
      <c r="VAM10" s="573"/>
      <c r="VAN10" s="573"/>
      <c r="VAO10" s="573"/>
      <c r="VAP10" s="573"/>
      <c r="VAQ10" s="573"/>
      <c r="VAR10" s="573"/>
      <c r="VAS10" s="573"/>
      <c r="VAT10" s="573"/>
      <c r="VAU10" s="573"/>
      <c r="VAV10" s="573"/>
      <c r="VAW10" s="573"/>
      <c r="VAX10" s="573"/>
      <c r="VAY10" s="573"/>
      <c r="VAZ10" s="573"/>
      <c r="VBA10" s="573"/>
      <c r="VBB10" s="573"/>
      <c r="VBC10" s="573"/>
      <c r="VBD10" s="573"/>
      <c r="VBE10" s="573"/>
      <c r="VBF10" s="573"/>
      <c r="VBG10" s="573"/>
      <c r="VBH10" s="573"/>
      <c r="VBI10" s="573"/>
      <c r="VBJ10" s="573"/>
      <c r="VBK10" s="573"/>
      <c r="VBL10" s="573"/>
      <c r="VBM10" s="573"/>
      <c r="VBN10" s="573"/>
      <c r="VBO10" s="573"/>
      <c r="VBP10" s="573"/>
      <c r="VBQ10" s="573"/>
      <c r="VBR10" s="573"/>
      <c r="VBS10" s="573"/>
      <c r="VBT10" s="573"/>
      <c r="VBU10" s="573"/>
      <c r="VBV10" s="573"/>
      <c r="VBW10" s="573"/>
      <c r="VBX10" s="573"/>
      <c r="VBY10" s="573"/>
      <c r="VBZ10" s="573"/>
      <c r="VCA10" s="573"/>
      <c r="VCB10" s="573"/>
      <c r="VCC10" s="573"/>
      <c r="VCD10" s="573"/>
      <c r="VCE10" s="573"/>
      <c r="VCF10" s="573"/>
      <c r="VCG10" s="573"/>
      <c r="VCH10" s="573"/>
      <c r="VCI10" s="573"/>
      <c r="VCJ10" s="573"/>
      <c r="VCK10" s="573"/>
      <c r="VCL10" s="573"/>
      <c r="VCM10" s="573"/>
      <c r="VCN10" s="573"/>
      <c r="VCO10" s="573"/>
      <c r="VCP10" s="573"/>
      <c r="VCQ10" s="573"/>
      <c r="VCR10" s="573"/>
      <c r="VCS10" s="573"/>
      <c r="VCT10" s="573"/>
      <c r="VCU10" s="573"/>
      <c r="VCV10" s="573"/>
      <c r="VCW10" s="573"/>
      <c r="VCX10" s="573"/>
      <c r="VCY10" s="573"/>
      <c r="VCZ10" s="573"/>
      <c r="VDA10" s="573"/>
      <c r="VDB10" s="573"/>
      <c r="VDC10" s="573"/>
      <c r="VDD10" s="573"/>
      <c r="VDE10" s="573"/>
      <c r="VDF10" s="573"/>
      <c r="VDG10" s="573"/>
      <c r="VDH10" s="573"/>
      <c r="VDI10" s="573"/>
      <c r="VDJ10" s="573"/>
      <c r="VDK10" s="573"/>
      <c r="VDL10" s="573"/>
      <c r="VDM10" s="573"/>
      <c r="VDN10" s="573"/>
      <c r="VDO10" s="573"/>
      <c r="VDP10" s="573"/>
      <c r="VDQ10" s="573"/>
      <c r="VDR10" s="573"/>
      <c r="VDS10" s="573"/>
      <c r="VDT10" s="573"/>
      <c r="VDU10" s="573"/>
      <c r="VDV10" s="573"/>
      <c r="VDW10" s="573"/>
      <c r="VDX10" s="573"/>
      <c r="VDY10" s="573"/>
      <c r="VDZ10" s="573"/>
      <c r="VEA10" s="573"/>
      <c r="VEB10" s="573"/>
      <c r="VEC10" s="573"/>
      <c r="VED10" s="573"/>
      <c r="VEE10" s="573"/>
      <c r="VEF10" s="573"/>
      <c r="VEG10" s="573"/>
      <c r="VEH10" s="573"/>
      <c r="VEI10" s="573"/>
      <c r="VEJ10" s="573"/>
      <c r="VEK10" s="573"/>
      <c r="VEL10" s="573"/>
      <c r="VEM10" s="573"/>
      <c r="VEN10" s="573"/>
      <c r="VEO10" s="573"/>
      <c r="VEP10" s="573"/>
      <c r="VEQ10" s="573"/>
      <c r="VER10" s="573"/>
      <c r="VES10" s="573"/>
      <c r="VET10" s="573"/>
      <c r="VEU10" s="573"/>
      <c r="VEV10" s="573"/>
      <c r="VEW10" s="573"/>
      <c r="VEX10" s="573"/>
      <c r="VEY10" s="573"/>
      <c r="VEZ10" s="573"/>
      <c r="VFA10" s="573"/>
      <c r="VFB10" s="573"/>
      <c r="VFC10" s="573"/>
      <c r="VFD10" s="573"/>
      <c r="VFE10" s="573"/>
      <c r="VFF10" s="573"/>
      <c r="VFG10" s="573"/>
      <c r="VFH10" s="573"/>
      <c r="VFI10" s="573"/>
      <c r="VFJ10" s="573"/>
      <c r="VFK10" s="573"/>
      <c r="VFL10" s="573"/>
      <c r="VFM10" s="573"/>
      <c r="VFN10" s="573"/>
      <c r="VFO10" s="573"/>
      <c r="VFP10" s="573"/>
      <c r="VFQ10" s="573"/>
      <c r="VFR10" s="573"/>
      <c r="VFS10" s="573"/>
      <c r="VFT10" s="573"/>
      <c r="VFU10" s="573"/>
      <c r="VFV10" s="573"/>
      <c r="VFW10" s="573"/>
      <c r="VFX10" s="573"/>
      <c r="VFY10" s="573"/>
      <c r="VFZ10" s="573"/>
      <c r="VGA10" s="573"/>
      <c r="VGB10" s="573"/>
      <c r="VGC10" s="573"/>
      <c r="VGD10" s="573"/>
      <c r="VGE10" s="573"/>
      <c r="VGF10" s="573"/>
      <c r="VGG10" s="573"/>
      <c r="VGH10" s="573"/>
      <c r="VGI10" s="573"/>
      <c r="VGJ10" s="573"/>
      <c r="VGK10" s="573"/>
      <c r="VGL10" s="573"/>
      <c r="VGM10" s="573"/>
      <c r="VGN10" s="573"/>
      <c r="VGO10" s="573"/>
      <c r="VGP10" s="573"/>
      <c r="VGQ10" s="573"/>
      <c r="VGR10" s="573"/>
      <c r="VGS10" s="573"/>
      <c r="VGT10" s="573"/>
      <c r="VGU10" s="573"/>
      <c r="VGV10" s="573"/>
      <c r="VGW10" s="573"/>
      <c r="VGX10" s="573"/>
      <c r="VGY10" s="573"/>
      <c r="VGZ10" s="573"/>
      <c r="VHA10" s="573"/>
      <c r="VHB10" s="573"/>
      <c r="VHC10" s="573"/>
      <c r="VHD10" s="573"/>
      <c r="VHE10" s="573"/>
      <c r="VHF10" s="573"/>
      <c r="VHG10" s="573"/>
      <c r="VHH10" s="573"/>
      <c r="VHI10" s="573"/>
      <c r="VHJ10" s="573"/>
      <c r="VHK10" s="573"/>
      <c r="VHL10" s="573"/>
      <c r="VHM10" s="573"/>
      <c r="VHN10" s="573"/>
      <c r="VHO10" s="573"/>
      <c r="VHP10" s="573"/>
      <c r="VHQ10" s="573"/>
      <c r="VHR10" s="573"/>
      <c r="VHS10" s="573"/>
      <c r="VHT10" s="573"/>
      <c r="VHU10" s="573"/>
      <c r="VHV10" s="573"/>
      <c r="VHW10" s="573"/>
      <c r="VHX10" s="573"/>
      <c r="VHY10" s="573"/>
      <c r="VHZ10" s="573"/>
      <c r="VIA10" s="573"/>
      <c r="VIB10" s="573"/>
      <c r="VIC10" s="573"/>
      <c r="VID10" s="573"/>
      <c r="VIE10" s="573"/>
      <c r="VIF10" s="573"/>
      <c r="VIG10" s="573"/>
      <c r="VIH10" s="573"/>
      <c r="VII10" s="573"/>
      <c r="VIJ10" s="573"/>
      <c r="VIK10" s="573"/>
      <c r="VIL10" s="573"/>
      <c r="VIM10" s="573"/>
      <c r="VIN10" s="573"/>
      <c r="VIO10" s="573"/>
      <c r="VIP10" s="573"/>
      <c r="VIQ10" s="573"/>
      <c r="VIR10" s="573"/>
      <c r="VIS10" s="573"/>
      <c r="VIT10" s="573"/>
      <c r="VIU10" s="573"/>
      <c r="VIV10" s="573"/>
      <c r="VIW10" s="573"/>
      <c r="VIX10" s="573"/>
      <c r="VIY10" s="573"/>
      <c r="VIZ10" s="573"/>
      <c r="VJA10" s="573"/>
      <c r="VJB10" s="573"/>
      <c r="VJC10" s="573"/>
      <c r="VJD10" s="573"/>
      <c r="VJE10" s="573"/>
      <c r="VJF10" s="573"/>
      <c r="VJG10" s="573"/>
      <c r="VJH10" s="573"/>
      <c r="VJI10" s="573"/>
      <c r="VJJ10" s="573"/>
      <c r="VJK10" s="573"/>
      <c r="VJL10" s="573"/>
      <c r="VJM10" s="573"/>
      <c r="VJN10" s="573"/>
      <c r="VJO10" s="573"/>
      <c r="VJP10" s="573"/>
      <c r="VJQ10" s="573"/>
      <c r="VJR10" s="573"/>
      <c r="VJS10" s="573"/>
      <c r="VJT10" s="573"/>
      <c r="VJU10" s="573"/>
      <c r="VJV10" s="573"/>
      <c r="VJW10" s="573"/>
      <c r="VJX10" s="573"/>
      <c r="VJY10" s="573"/>
      <c r="VJZ10" s="573"/>
      <c r="VKA10" s="573"/>
      <c r="VKB10" s="573"/>
      <c r="VKC10" s="573"/>
      <c r="VKD10" s="573"/>
      <c r="VKE10" s="573"/>
      <c r="VKF10" s="573"/>
      <c r="VKG10" s="573"/>
      <c r="VKH10" s="573"/>
      <c r="VKI10" s="573"/>
      <c r="VKJ10" s="573"/>
      <c r="VKK10" s="573"/>
      <c r="VKL10" s="573"/>
      <c r="VKM10" s="573"/>
      <c r="VKN10" s="573"/>
      <c r="VKO10" s="573"/>
      <c r="VKP10" s="573"/>
      <c r="VKQ10" s="573"/>
      <c r="VKR10" s="573"/>
      <c r="VKS10" s="573"/>
      <c r="VKT10" s="573"/>
      <c r="VKU10" s="573"/>
      <c r="VKV10" s="573"/>
      <c r="VKW10" s="573"/>
      <c r="VKX10" s="573"/>
      <c r="VKY10" s="573"/>
      <c r="VKZ10" s="573"/>
      <c r="VLA10" s="573"/>
      <c r="VLB10" s="573"/>
      <c r="VLC10" s="573"/>
      <c r="VLD10" s="573"/>
      <c r="VLE10" s="573"/>
      <c r="VLF10" s="573"/>
      <c r="VLG10" s="573"/>
      <c r="VLH10" s="573"/>
      <c r="VLI10" s="573"/>
      <c r="VLJ10" s="573"/>
      <c r="VLK10" s="573"/>
      <c r="VLL10" s="573"/>
      <c r="VLM10" s="573"/>
      <c r="VLN10" s="573"/>
      <c r="VLO10" s="573"/>
      <c r="VLP10" s="573"/>
      <c r="VLQ10" s="573"/>
      <c r="VLR10" s="573"/>
      <c r="VLS10" s="573"/>
      <c r="VLT10" s="573"/>
      <c r="VLU10" s="573"/>
      <c r="VLV10" s="573"/>
      <c r="VLW10" s="573"/>
      <c r="VLX10" s="573"/>
      <c r="VLY10" s="573"/>
      <c r="VLZ10" s="573"/>
      <c r="VMA10" s="573"/>
      <c r="VMB10" s="573"/>
      <c r="VMC10" s="573"/>
      <c r="VMD10" s="573"/>
      <c r="VME10" s="573"/>
      <c r="VMF10" s="573"/>
      <c r="VMG10" s="573"/>
      <c r="VMH10" s="573"/>
      <c r="VMI10" s="573"/>
      <c r="VMJ10" s="573"/>
      <c r="VMK10" s="573"/>
      <c r="VML10" s="573"/>
      <c r="VMM10" s="573"/>
      <c r="VMN10" s="573"/>
      <c r="VMO10" s="573"/>
      <c r="VMP10" s="573"/>
      <c r="VMQ10" s="573"/>
      <c r="VMR10" s="573"/>
      <c r="VMS10" s="573"/>
      <c r="VMT10" s="573"/>
      <c r="VMU10" s="573"/>
      <c r="VMV10" s="573"/>
      <c r="VMW10" s="573"/>
      <c r="VMX10" s="573"/>
      <c r="VMY10" s="573"/>
      <c r="VMZ10" s="573"/>
      <c r="VNA10" s="573"/>
      <c r="VNB10" s="573"/>
      <c r="VNC10" s="573"/>
      <c r="VND10" s="573"/>
      <c r="VNE10" s="573"/>
      <c r="VNF10" s="573"/>
      <c r="VNG10" s="573"/>
      <c r="VNH10" s="573"/>
      <c r="VNI10" s="573"/>
      <c r="VNJ10" s="573"/>
      <c r="VNK10" s="573"/>
      <c r="VNL10" s="573"/>
      <c r="VNM10" s="573"/>
      <c r="VNN10" s="573"/>
      <c r="VNO10" s="573"/>
      <c r="VNP10" s="573"/>
      <c r="VNQ10" s="573"/>
      <c r="VNR10" s="573"/>
      <c r="VNS10" s="573"/>
      <c r="VNT10" s="573"/>
      <c r="VNU10" s="573"/>
      <c r="VNV10" s="573"/>
      <c r="VNW10" s="573"/>
      <c r="VNX10" s="573"/>
      <c r="VNY10" s="573"/>
      <c r="VNZ10" s="573"/>
      <c r="VOA10" s="573"/>
      <c r="VOB10" s="573"/>
      <c r="VOC10" s="573"/>
      <c r="VOD10" s="573"/>
      <c r="VOE10" s="573"/>
      <c r="VOF10" s="573"/>
      <c r="VOG10" s="573"/>
      <c r="VOH10" s="573"/>
      <c r="VOI10" s="573"/>
      <c r="VOJ10" s="573"/>
      <c r="VOK10" s="573"/>
      <c r="VOL10" s="573"/>
      <c r="VOM10" s="573"/>
      <c r="VON10" s="573"/>
      <c r="VOO10" s="573"/>
      <c r="VOP10" s="573"/>
      <c r="VOQ10" s="573"/>
      <c r="VOR10" s="573"/>
      <c r="VOS10" s="573"/>
      <c r="VOT10" s="573"/>
      <c r="VOU10" s="573"/>
      <c r="VOV10" s="573"/>
      <c r="VOW10" s="573"/>
      <c r="VOX10" s="573"/>
      <c r="VOY10" s="573"/>
      <c r="VOZ10" s="573"/>
      <c r="VPA10" s="573"/>
      <c r="VPB10" s="573"/>
      <c r="VPC10" s="573"/>
      <c r="VPD10" s="573"/>
      <c r="VPE10" s="573"/>
      <c r="VPF10" s="573"/>
      <c r="VPG10" s="573"/>
      <c r="VPH10" s="573"/>
      <c r="VPI10" s="573"/>
      <c r="VPJ10" s="573"/>
      <c r="VPK10" s="573"/>
      <c r="VPL10" s="573"/>
      <c r="VPM10" s="573"/>
      <c r="VPN10" s="573"/>
      <c r="VPO10" s="573"/>
      <c r="VPP10" s="573"/>
      <c r="VPQ10" s="573"/>
      <c r="VPR10" s="573"/>
      <c r="VPS10" s="573"/>
      <c r="VPT10" s="573"/>
      <c r="VPU10" s="573"/>
      <c r="VPV10" s="573"/>
      <c r="VPW10" s="573"/>
      <c r="VPX10" s="573"/>
      <c r="VPY10" s="573"/>
      <c r="VPZ10" s="573"/>
      <c r="VQA10" s="573"/>
      <c r="VQB10" s="573"/>
      <c r="VQC10" s="573"/>
      <c r="VQD10" s="573"/>
      <c r="VQE10" s="573"/>
      <c r="VQF10" s="573"/>
      <c r="VQG10" s="573"/>
      <c r="VQH10" s="573"/>
      <c r="VQI10" s="573"/>
      <c r="VQJ10" s="573"/>
      <c r="VQK10" s="573"/>
      <c r="VQL10" s="573"/>
      <c r="VQM10" s="573"/>
      <c r="VQN10" s="573"/>
      <c r="VQO10" s="573"/>
      <c r="VQP10" s="573"/>
      <c r="VQQ10" s="573"/>
      <c r="VQR10" s="573"/>
      <c r="VQS10" s="573"/>
      <c r="VQT10" s="573"/>
      <c r="VQU10" s="573"/>
      <c r="VQV10" s="573"/>
      <c r="VQW10" s="573"/>
      <c r="VQX10" s="573"/>
      <c r="VQY10" s="573"/>
      <c r="VQZ10" s="573"/>
      <c r="VRA10" s="573"/>
      <c r="VRB10" s="573"/>
      <c r="VRC10" s="573"/>
      <c r="VRD10" s="573"/>
      <c r="VRE10" s="573"/>
      <c r="VRF10" s="573"/>
      <c r="VRG10" s="573"/>
      <c r="VRH10" s="573"/>
      <c r="VRI10" s="573"/>
      <c r="VRJ10" s="573"/>
      <c r="VRK10" s="573"/>
      <c r="VRL10" s="573"/>
      <c r="VRM10" s="573"/>
      <c r="VRN10" s="573"/>
      <c r="VRO10" s="573"/>
      <c r="VRP10" s="573"/>
      <c r="VRQ10" s="573"/>
      <c r="VRR10" s="573"/>
      <c r="VRS10" s="573"/>
      <c r="VRT10" s="573"/>
      <c r="VRU10" s="573"/>
      <c r="VRV10" s="573"/>
      <c r="VRW10" s="573"/>
      <c r="VRX10" s="573"/>
      <c r="VRY10" s="573"/>
      <c r="VRZ10" s="573"/>
      <c r="VSA10" s="573"/>
      <c r="VSB10" s="573"/>
      <c r="VSC10" s="573"/>
      <c r="VSD10" s="573"/>
      <c r="VSE10" s="573"/>
      <c r="VSF10" s="573"/>
      <c r="VSG10" s="573"/>
      <c r="VSH10" s="573"/>
      <c r="VSI10" s="573"/>
      <c r="VSJ10" s="573"/>
      <c r="VSK10" s="573"/>
      <c r="VSL10" s="573"/>
      <c r="VSM10" s="573"/>
      <c r="VSN10" s="573"/>
      <c r="VSO10" s="573"/>
      <c r="VSP10" s="573"/>
      <c r="VSQ10" s="573"/>
      <c r="VSR10" s="573"/>
      <c r="VSS10" s="573"/>
      <c r="VST10" s="573"/>
      <c r="VSU10" s="573"/>
      <c r="VSV10" s="573"/>
      <c r="VSW10" s="573"/>
      <c r="VSX10" s="573"/>
      <c r="VSY10" s="573"/>
      <c r="VSZ10" s="573"/>
      <c r="VTA10" s="573"/>
      <c r="VTB10" s="573"/>
      <c r="VTC10" s="573"/>
      <c r="VTD10" s="573"/>
      <c r="VTE10" s="573"/>
      <c r="VTF10" s="573"/>
      <c r="VTG10" s="573"/>
      <c r="VTH10" s="573"/>
      <c r="VTI10" s="573"/>
      <c r="VTJ10" s="573"/>
      <c r="VTK10" s="573"/>
      <c r="VTL10" s="573"/>
      <c r="VTM10" s="573"/>
      <c r="VTN10" s="573"/>
      <c r="VTO10" s="573"/>
      <c r="VTP10" s="573"/>
      <c r="VTQ10" s="573"/>
      <c r="VTR10" s="573"/>
      <c r="VTS10" s="573"/>
      <c r="VTT10" s="573"/>
      <c r="VTU10" s="573"/>
      <c r="VTV10" s="573"/>
      <c r="VTW10" s="573"/>
      <c r="VTX10" s="573"/>
      <c r="VTY10" s="573"/>
      <c r="VTZ10" s="573"/>
      <c r="VUA10" s="573"/>
      <c r="VUB10" s="573"/>
      <c r="VUC10" s="573"/>
      <c r="VUD10" s="573"/>
      <c r="VUE10" s="573"/>
      <c r="VUF10" s="573"/>
      <c r="VUG10" s="573"/>
      <c r="VUH10" s="573"/>
      <c r="VUI10" s="573"/>
      <c r="VUJ10" s="573"/>
      <c r="VUK10" s="573"/>
      <c r="VUL10" s="573"/>
      <c r="VUM10" s="573"/>
      <c r="VUN10" s="573"/>
      <c r="VUO10" s="573"/>
      <c r="VUP10" s="573"/>
      <c r="VUQ10" s="573"/>
      <c r="VUR10" s="573"/>
      <c r="VUS10" s="573"/>
      <c r="VUT10" s="573"/>
      <c r="VUU10" s="573"/>
      <c r="VUV10" s="573"/>
      <c r="VUW10" s="573"/>
      <c r="VUX10" s="573"/>
      <c r="VUY10" s="573"/>
      <c r="VUZ10" s="573"/>
      <c r="VVA10" s="573"/>
      <c r="VVB10" s="573"/>
      <c r="VVC10" s="573"/>
      <c r="VVD10" s="573"/>
      <c r="VVE10" s="573"/>
      <c r="VVF10" s="573"/>
      <c r="VVG10" s="573"/>
      <c r="VVH10" s="573"/>
      <c r="VVI10" s="573"/>
      <c r="VVJ10" s="573"/>
      <c r="VVK10" s="573"/>
      <c r="VVL10" s="573"/>
      <c r="VVM10" s="573"/>
      <c r="VVN10" s="573"/>
      <c r="VVO10" s="573"/>
      <c r="VVP10" s="573"/>
      <c r="VVQ10" s="573"/>
      <c r="VVR10" s="573"/>
      <c r="VVS10" s="573"/>
      <c r="VVT10" s="573"/>
      <c r="VVU10" s="573"/>
      <c r="VVV10" s="573"/>
      <c r="VVW10" s="573"/>
      <c r="VVX10" s="573"/>
      <c r="VVY10" s="573"/>
      <c r="VVZ10" s="573"/>
      <c r="VWA10" s="573"/>
      <c r="VWB10" s="573"/>
      <c r="VWC10" s="573"/>
      <c r="VWD10" s="573"/>
      <c r="VWE10" s="573"/>
      <c r="VWF10" s="573"/>
      <c r="VWG10" s="573"/>
      <c r="VWH10" s="573"/>
      <c r="VWI10" s="573"/>
      <c r="VWJ10" s="573"/>
      <c r="VWK10" s="573"/>
      <c r="VWL10" s="573"/>
      <c r="VWM10" s="573"/>
      <c r="VWN10" s="573"/>
      <c r="VWO10" s="573"/>
      <c r="VWP10" s="573"/>
      <c r="VWQ10" s="573"/>
      <c r="VWR10" s="573"/>
      <c r="VWS10" s="573"/>
      <c r="VWT10" s="573"/>
      <c r="VWU10" s="573"/>
      <c r="VWV10" s="573"/>
      <c r="VWW10" s="573"/>
      <c r="VWX10" s="573"/>
      <c r="VWY10" s="573"/>
      <c r="VWZ10" s="573"/>
      <c r="VXA10" s="573"/>
      <c r="VXB10" s="573"/>
      <c r="VXC10" s="573"/>
      <c r="VXD10" s="573"/>
      <c r="VXE10" s="573"/>
      <c r="VXF10" s="573"/>
      <c r="VXG10" s="573"/>
      <c r="VXH10" s="573"/>
      <c r="VXI10" s="573"/>
      <c r="VXJ10" s="573"/>
      <c r="VXK10" s="573"/>
      <c r="VXL10" s="573"/>
      <c r="VXM10" s="573"/>
      <c r="VXN10" s="573"/>
      <c r="VXO10" s="573"/>
      <c r="VXP10" s="573"/>
      <c r="VXQ10" s="573"/>
      <c r="VXR10" s="573"/>
      <c r="VXS10" s="573"/>
      <c r="VXT10" s="573"/>
      <c r="VXU10" s="573"/>
      <c r="VXV10" s="573"/>
      <c r="VXW10" s="573"/>
      <c r="VXX10" s="573"/>
      <c r="VXY10" s="573"/>
      <c r="VXZ10" s="573"/>
      <c r="VYA10" s="573"/>
      <c r="VYB10" s="573"/>
      <c r="VYC10" s="573"/>
      <c r="VYD10" s="573"/>
      <c r="VYE10" s="573"/>
      <c r="VYF10" s="573"/>
      <c r="VYG10" s="573"/>
      <c r="VYH10" s="573"/>
      <c r="VYI10" s="573"/>
      <c r="VYJ10" s="573"/>
      <c r="VYK10" s="573"/>
      <c r="VYL10" s="573"/>
      <c r="VYM10" s="573"/>
      <c r="VYN10" s="573"/>
      <c r="VYO10" s="573"/>
      <c r="VYP10" s="573"/>
      <c r="VYQ10" s="573"/>
      <c r="VYR10" s="573"/>
      <c r="VYS10" s="573"/>
      <c r="VYT10" s="573"/>
      <c r="VYU10" s="573"/>
      <c r="VYV10" s="573"/>
      <c r="VYW10" s="573"/>
      <c r="VYX10" s="573"/>
      <c r="VYY10" s="573"/>
      <c r="VYZ10" s="573"/>
      <c r="VZA10" s="573"/>
      <c r="VZB10" s="573"/>
      <c r="VZC10" s="573"/>
      <c r="VZD10" s="573"/>
      <c r="VZE10" s="573"/>
      <c r="VZF10" s="573"/>
      <c r="VZG10" s="573"/>
      <c r="VZH10" s="573"/>
      <c r="VZI10" s="573"/>
      <c r="VZJ10" s="573"/>
      <c r="VZK10" s="573"/>
      <c r="VZL10" s="573"/>
      <c r="VZM10" s="573"/>
      <c r="VZN10" s="573"/>
      <c r="VZO10" s="573"/>
      <c r="VZP10" s="573"/>
      <c r="VZQ10" s="573"/>
      <c r="VZR10" s="573"/>
      <c r="VZS10" s="573"/>
      <c r="VZT10" s="573"/>
      <c r="VZU10" s="573"/>
      <c r="VZV10" s="573"/>
      <c r="VZW10" s="573"/>
      <c r="VZX10" s="573"/>
      <c r="VZY10" s="573"/>
      <c r="VZZ10" s="573"/>
      <c r="WAA10" s="573"/>
      <c r="WAB10" s="573"/>
      <c r="WAC10" s="573"/>
      <c r="WAD10" s="573"/>
      <c r="WAE10" s="573"/>
      <c r="WAF10" s="573"/>
      <c r="WAG10" s="573"/>
      <c r="WAH10" s="573"/>
      <c r="WAI10" s="573"/>
      <c r="WAJ10" s="573"/>
      <c r="WAK10" s="573"/>
      <c r="WAL10" s="573"/>
      <c r="WAM10" s="573"/>
      <c r="WAN10" s="573"/>
      <c r="WAO10" s="573"/>
      <c r="WAP10" s="573"/>
      <c r="WAQ10" s="573"/>
      <c r="WAR10" s="573"/>
      <c r="WAS10" s="573"/>
      <c r="WAT10" s="573"/>
      <c r="WAU10" s="573"/>
      <c r="WAV10" s="573"/>
      <c r="WAW10" s="573"/>
      <c r="WAX10" s="573"/>
      <c r="WAY10" s="573"/>
      <c r="WAZ10" s="573"/>
      <c r="WBA10" s="573"/>
      <c r="WBB10" s="573"/>
      <c r="WBC10" s="573"/>
      <c r="WBD10" s="573"/>
      <c r="WBE10" s="573"/>
      <c r="WBF10" s="573"/>
      <c r="WBG10" s="573"/>
      <c r="WBH10" s="573"/>
      <c r="WBI10" s="573"/>
      <c r="WBJ10" s="573"/>
      <c r="WBK10" s="573"/>
      <c r="WBL10" s="573"/>
      <c r="WBM10" s="573"/>
      <c r="WBN10" s="573"/>
      <c r="WBO10" s="573"/>
      <c r="WBP10" s="573"/>
      <c r="WBQ10" s="573"/>
      <c r="WBR10" s="573"/>
      <c r="WBS10" s="573"/>
      <c r="WBT10" s="573"/>
      <c r="WBU10" s="573"/>
      <c r="WBV10" s="573"/>
      <c r="WBW10" s="573"/>
      <c r="WBX10" s="573"/>
      <c r="WBY10" s="573"/>
      <c r="WBZ10" s="573"/>
      <c r="WCA10" s="573"/>
      <c r="WCB10" s="573"/>
      <c r="WCC10" s="573"/>
      <c r="WCD10" s="573"/>
      <c r="WCE10" s="573"/>
      <c r="WCF10" s="573"/>
      <c r="WCG10" s="573"/>
      <c r="WCH10" s="573"/>
      <c r="WCI10" s="573"/>
      <c r="WCJ10" s="573"/>
      <c r="WCK10" s="573"/>
      <c r="WCL10" s="573"/>
      <c r="WCM10" s="573"/>
      <c r="WCN10" s="573"/>
      <c r="WCO10" s="573"/>
      <c r="WCP10" s="573"/>
      <c r="WCQ10" s="573"/>
      <c r="WCR10" s="573"/>
      <c r="WCS10" s="573"/>
      <c r="WCT10" s="573"/>
      <c r="WCU10" s="573"/>
      <c r="WCV10" s="573"/>
      <c r="WCW10" s="573"/>
      <c r="WCX10" s="573"/>
      <c r="WCY10" s="573"/>
      <c r="WCZ10" s="573"/>
      <c r="WDA10" s="573"/>
      <c r="WDB10" s="573"/>
      <c r="WDC10" s="573"/>
      <c r="WDD10" s="573"/>
      <c r="WDE10" s="573"/>
      <c r="WDF10" s="573"/>
      <c r="WDG10" s="573"/>
      <c r="WDH10" s="573"/>
      <c r="WDI10" s="573"/>
      <c r="WDJ10" s="573"/>
      <c r="WDK10" s="573"/>
      <c r="WDL10" s="573"/>
      <c r="WDM10" s="573"/>
      <c r="WDN10" s="573"/>
      <c r="WDO10" s="573"/>
      <c r="WDP10" s="573"/>
      <c r="WDQ10" s="573"/>
      <c r="WDR10" s="573"/>
      <c r="WDS10" s="573"/>
      <c r="WDT10" s="573"/>
      <c r="WDU10" s="573"/>
      <c r="WDV10" s="573"/>
      <c r="WDW10" s="573"/>
      <c r="WDX10" s="573"/>
      <c r="WDY10" s="573"/>
      <c r="WDZ10" s="573"/>
      <c r="WEA10" s="573"/>
      <c r="WEB10" s="573"/>
      <c r="WEC10" s="573"/>
      <c r="WED10" s="573"/>
      <c r="WEE10" s="573"/>
      <c r="WEF10" s="573"/>
      <c r="WEG10" s="573"/>
      <c r="WEH10" s="573"/>
      <c r="WEI10" s="573"/>
      <c r="WEJ10" s="573"/>
      <c r="WEK10" s="573"/>
      <c r="WEL10" s="573"/>
      <c r="WEM10" s="573"/>
      <c r="WEN10" s="573"/>
      <c r="WEO10" s="573"/>
      <c r="WEP10" s="573"/>
      <c r="WEQ10" s="573"/>
      <c r="WER10" s="573"/>
      <c r="WES10" s="573"/>
      <c r="WET10" s="573"/>
      <c r="WEU10" s="573"/>
      <c r="WEV10" s="573"/>
      <c r="WEW10" s="573"/>
      <c r="WEX10" s="573"/>
      <c r="WEY10" s="573"/>
      <c r="WEZ10" s="573"/>
      <c r="WFA10" s="573"/>
      <c r="WFB10" s="573"/>
      <c r="WFC10" s="573"/>
      <c r="WFD10" s="573"/>
      <c r="WFE10" s="573"/>
      <c r="WFF10" s="573"/>
      <c r="WFG10" s="573"/>
      <c r="WFH10" s="573"/>
      <c r="WFI10" s="573"/>
      <c r="WFJ10" s="573"/>
      <c r="WFK10" s="573"/>
      <c r="WFL10" s="573"/>
      <c r="WFM10" s="573"/>
      <c r="WFN10" s="573"/>
      <c r="WFO10" s="573"/>
      <c r="WFP10" s="573"/>
      <c r="WFQ10" s="573"/>
      <c r="WFR10" s="573"/>
      <c r="WFS10" s="573"/>
      <c r="WFT10" s="573"/>
      <c r="WFU10" s="573"/>
      <c r="WFV10" s="573"/>
      <c r="WFW10" s="573"/>
      <c r="WFX10" s="573"/>
      <c r="WFY10" s="573"/>
      <c r="WFZ10" s="573"/>
      <c r="WGA10" s="573"/>
      <c r="WGB10" s="573"/>
      <c r="WGC10" s="573"/>
      <c r="WGD10" s="573"/>
      <c r="WGE10" s="573"/>
      <c r="WGF10" s="573"/>
      <c r="WGG10" s="573"/>
      <c r="WGH10" s="573"/>
      <c r="WGI10" s="573"/>
      <c r="WGJ10" s="573"/>
      <c r="WGK10" s="573"/>
      <c r="WGL10" s="573"/>
      <c r="WGM10" s="573"/>
      <c r="WGN10" s="573"/>
      <c r="WGO10" s="573"/>
      <c r="WGP10" s="573"/>
      <c r="WGQ10" s="573"/>
      <c r="WGR10" s="573"/>
      <c r="WGS10" s="573"/>
      <c r="WGT10" s="573"/>
      <c r="WGU10" s="573"/>
      <c r="WGV10" s="573"/>
      <c r="WGW10" s="573"/>
      <c r="WGX10" s="573"/>
      <c r="WGY10" s="573"/>
      <c r="WGZ10" s="573"/>
      <c r="WHA10" s="573"/>
      <c r="WHB10" s="573"/>
      <c r="WHC10" s="573"/>
      <c r="WHD10" s="573"/>
      <c r="WHE10" s="573"/>
      <c r="WHF10" s="573"/>
      <c r="WHG10" s="573"/>
      <c r="WHH10" s="573"/>
      <c r="WHI10" s="573"/>
      <c r="WHJ10" s="573"/>
      <c r="WHK10" s="573"/>
      <c r="WHL10" s="573"/>
      <c r="WHM10" s="573"/>
      <c r="WHN10" s="573"/>
      <c r="WHO10" s="573"/>
      <c r="WHP10" s="573"/>
      <c r="WHQ10" s="573"/>
      <c r="WHR10" s="573"/>
      <c r="WHS10" s="573"/>
      <c r="WHT10" s="573"/>
      <c r="WHU10" s="573"/>
      <c r="WHV10" s="573"/>
      <c r="WHW10" s="573"/>
      <c r="WHX10" s="573"/>
      <c r="WHY10" s="573"/>
      <c r="WHZ10" s="573"/>
      <c r="WIA10" s="573"/>
      <c r="WIB10" s="573"/>
      <c r="WIC10" s="573"/>
      <c r="WID10" s="573"/>
      <c r="WIE10" s="573"/>
      <c r="WIF10" s="573"/>
      <c r="WIG10" s="573"/>
      <c r="WIH10" s="573"/>
      <c r="WII10" s="573"/>
      <c r="WIJ10" s="573"/>
      <c r="WIK10" s="573"/>
      <c r="WIL10" s="573"/>
      <c r="WIM10" s="573"/>
      <c r="WIN10" s="573"/>
      <c r="WIO10" s="573"/>
      <c r="WIP10" s="573"/>
      <c r="WIQ10" s="573"/>
      <c r="WIR10" s="573"/>
      <c r="WIS10" s="573"/>
      <c r="WIT10" s="573"/>
      <c r="WIU10" s="573"/>
      <c r="WIV10" s="573"/>
      <c r="WIW10" s="573"/>
      <c r="WIX10" s="573"/>
      <c r="WIY10" s="573"/>
      <c r="WIZ10" s="573"/>
      <c r="WJA10" s="573"/>
      <c r="WJB10" s="573"/>
      <c r="WJC10" s="573"/>
      <c r="WJD10" s="573"/>
      <c r="WJE10" s="573"/>
      <c r="WJF10" s="573"/>
      <c r="WJG10" s="573"/>
      <c r="WJH10" s="573"/>
      <c r="WJI10" s="573"/>
      <c r="WJJ10" s="573"/>
      <c r="WJK10" s="573"/>
      <c r="WJL10" s="573"/>
      <c r="WJM10" s="573"/>
      <c r="WJN10" s="573"/>
      <c r="WJO10" s="573"/>
      <c r="WJP10" s="573"/>
      <c r="WJQ10" s="573"/>
      <c r="WJR10" s="573"/>
      <c r="WJS10" s="573"/>
      <c r="WJT10" s="573"/>
      <c r="WJU10" s="573"/>
      <c r="WJV10" s="573"/>
      <c r="WJW10" s="573"/>
      <c r="WJX10" s="573"/>
      <c r="WJY10" s="573"/>
      <c r="WJZ10" s="573"/>
      <c r="WKA10" s="573"/>
      <c r="WKB10" s="573"/>
      <c r="WKC10" s="573"/>
      <c r="WKD10" s="573"/>
      <c r="WKE10" s="573"/>
      <c r="WKF10" s="573"/>
      <c r="WKG10" s="573"/>
      <c r="WKH10" s="573"/>
      <c r="WKI10" s="573"/>
      <c r="WKJ10" s="573"/>
      <c r="WKK10" s="573"/>
      <c r="WKL10" s="573"/>
      <c r="WKM10" s="573"/>
      <c r="WKN10" s="573"/>
      <c r="WKO10" s="573"/>
      <c r="WKP10" s="573"/>
      <c r="WKQ10" s="573"/>
      <c r="WKR10" s="573"/>
      <c r="WKS10" s="573"/>
      <c r="WKT10" s="573"/>
      <c r="WKU10" s="573"/>
      <c r="WKV10" s="573"/>
      <c r="WKW10" s="573"/>
      <c r="WKX10" s="573"/>
      <c r="WKY10" s="573"/>
      <c r="WKZ10" s="573"/>
      <c r="WLA10" s="573"/>
      <c r="WLB10" s="573"/>
      <c r="WLC10" s="573"/>
      <c r="WLD10" s="573"/>
      <c r="WLE10" s="573"/>
      <c r="WLF10" s="573"/>
      <c r="WLG10" s="573"/>
      <c r="WLH10" s="573"/>
      <c r="WLI10" s="573"/>
      <c r="WLJ10" s="573"/>
      <c r="WLK10" s="573"/>
      <c r="WLL10" s="573"/>
      <c r="WLM10" s="573"/>
      <c r="WLN10" s="573"/>
      <c r="WLO10" s="573"/>
      <c r="WLP10" s="573"/>
      <c r="WLQ10" s="573"/>
      <c r="WLR10" s="573"/>
      <c r="WLS10" s="573"/>
      <c r="WLT10" s="573"/>
      <c r="WLU10" s="573"/>
      <c r="WLV10" s="573"/>
      <c r="WLW10" s="573"/>
      <c r="WLX10" s="573"/>
      <c r="WLY10" s="573"/>
      <c r="WLZ10" s="573"/>
      <c r="WMA10" s="573"/>
      <c r="WMB10" s="573"/>
      <c r="WMC10" s="573"/>
      <c r="WMD10" s="573"/>
      <c r="WME10" s="573"/>
      <c r="WMF10" s="573"/>
      <c r="WMG10" s="573"/>
      <c r="WMH10" s="573"/>
      <c r="WMI10" s="573"/>
      <c r="WMJ10" s="573"/>
      <c r="WMK10" s="573"/>
      <c r="WML10" s="573"/>
      <c r="WMM10" s="573"/>
      <c r="WMN10" s="573"/>
      <c r="WMO10" s="573"/>
      <c r="WMP10" s="573"/>
      <c r="WMQ10" s="573"/>
      <c r="WMR10" s="573"/>
      <c r="WMS10" s="573"/>
      <c r="WMT10" s="573"/>
      <c r="WMU10" s="573"/>
      <c r="WMV10" s="573"/>
      <c r="WMW10" s="573"/>
      <c r="WMX10" s="573"/>
      <c r="WMY10" s="573"/>
      <c r="WMZ10" s="573"/>
      <c r="WNA10" s="573"/>
      <c r="WNB10" s="573"/>
      <c r="WNC10" s="573"/>
      <c r="WND10" s="573"/>
      <c r="WNE10" s="573"/>
      <c r="WNF10" s="573"/>
      <c r="WNG10" s="573"/>
      <c r="WNH10" s="573"/>
      <c r="WNI10" s="573"/>
      <c r="WNJ10" s="573"/>
      <c r="WNK10" s="573"/>
      <c r="WNL10" s="573"/>
      <c r="WNM10" s="573"/>
      <c r="WNN10" s="573"/>
      <c r="WNO10" s="573"/>
      <c r="WNP10" s="573"/>
      <c r="WNQ10" s="573"/>
      <c r="WNR10" s="573"/>
      <c r="WNS10" s="573"/>
      <c r="WNT10" s="573"/>
      <c r="WNU10" s="573"/>
      <c r="WNV10" s="573"/>
      <c r="WNW10" s="573"/>
      <c r="WNX10" s="573"/>
      <c r="WNY10" s="573"/>
      <c r="WNZ10" s="573"/>
      <c r="WOA10" s="573"/>
      <c r="WOB10" s="573"/>
      <c r="WOC10" s="573"/>
      <c r="WOD10" s="573"/>
      <c r="WOE10" s="573"/>
      <c r="WOF10" s="573"/>
      <c r="WOG10" s="573"/>
      <c r="WOH10" s="573"/>
      <c r="WOI10" s="573"/>
      <c r="WOJ10" s="573"/>
      <c r="WOK10" s="573"/>
      <c r="WOL10" s="573"/>
      <c r="WOM10" s="573"/>
      <c r="WON10" s="573"/>
      <c r="WOO10" s="573"/>
      <c r="WOP10" s="573"/>
      <c r="WOQ10" s="573"/>
      <c r="WOR10" s="573"/>
      <c r="WOS10" s="573"/>
      <c r="WOT10" s="573"/>
      <c r="WOU10" s="573"/>
      <c r="WOV10" s="573"/>
      <c r="WOW10" s="573"/>
      <c r="WOX10" s="573"/>
      <c r="WOY10" s="573"/>
      <c r="WOZ10" s="573"/>
      <c r="WPA10" s="573"/>
      <c r="WPB10" s="573"/>
      <c r="WPC10" s="573"/>
      <c r="WPD10" s="573"/>
      <c r="WPE10" s="573"/>
      <c r="WPF10" s="573"/>
      <c r="WPG10" s="573"/>
      <c r="WPH10" s="573"/>
      <c r="WPI10" s="573"/>
      <c r="WPJ10" s="573"/>
      <c r="WPK10" s="573"/>
      <c r="WPL10" s="573"/>
      <c r="WPM10" s="573"/>
      <c r="WPN10" s="573"/>
      <c r="WPO10" s="573"/>
      <c r="WPP10" s="573"/>
      <c r="WPQ10" s="573"/>
      <c r="WPR10" s="573"/>
      <c r="WPS10" s="573"/>
      <c r="WPT10" s="573"/>
      <c r="WPU10" s="573"/>
      <c r="WPV10" s="573"/>
      <c r="WPW10" s="573"/>
      <c r="WPX10" s="573"/>
      <c r="WPY10" s="573"/>
      <c r="WPZ10" s="573"/>
      <c r="WQA10" s="573"/>
      <c r="WQB10" s="573"/>
      <c r="WQC10" s="573"/>
      <c r="WQD10" s="573"/>
      <c r="WQE10" s="573"/>
      <c r="WQF10" s="573"/>
      <c r="WQG10" s="573"/>
      <c r="WQH10" s="573"/>
      <c r="WQI10" s="573"/>
      <c r="WQJ10" s="573"/>
      <c r="WQK10" s="573"/>
      <c r="WQL10" s="573"/>
      <c r="WQM10" s="573"/>
      <c r="WQN10" s="573"/>
      <c r="WQO10" s="573"/>
      <c r="WQP10" s="573"/>
      <c r="WQQ10" s="573"/>
      <c r="WQR10" s="573"/>
      <c r="WQS10" s="573"/>
      <c r="WQT10" s="573"/>
      <c r="WQU10" s="573"/>
      <c r="WQV10" s="573"/>
      <c r="WQW10" s="573"/>
      <c r="WQX10" s="573"/>
      <c r="WQY10" s="573"/>
      <c r="WQZ10" s="573"/>
      <c r="WRA10" s="573"/>
      <c r="WRB10" s="573"/>
      <c r="WRC10" s="573"/>
      <c r="WRD10" s="573"/>
      <c r="WRE10" s="573"/>
      <c r="WRF10" s="573"/>
      <c r="WRG10" s="573"/>
      <c r="WRH10" s="573"/>
      <c r="WRI10" s="573"/>
      <c r="WRJ10" s="573"/>
      <c r="WRK10" s="573"/>
      <c r="WRL10" s="573"/>
      <c r="WRM10" s="573"/>
      <c r="WRN10" s="573"/>
      <c r="WRO10" s="573"/>
      <c r="WRP10" s="573"/>
      <c r="WRQ10" s="573"/>
      <c r="WRR10" s="573"/>
      <c r="WRS10" s="573"/>
      <c r="WRT10" s="573"/>
      <c r="WRU10" s="573"/>
      <c r="WRV10" s="573"/>
      <c r="WRW10" s="573"/>
      <c r="WRX10" s="573"/>
      <c r="WRY10" s="573"/>
      <c r="WRZ10" s="573"/>
      <c r="WSA10" s="573"/>
      <c r="WSB10" s="573"/>
      <c r="WSC10" s="573"/>
      <c r="WSD10" s="573"/>
      <c r="WSE10" s="573"/>
      <c r="WSF10" s="573"/>
      <c r="WSG10" s="573"/>
      <c r="WSH10" s="573"/>
      <c r="WSI10" s="573"/>
      <c r="WSJ10" s="573"/>
      <c r="WSK10" s="573"/>
      <c r="WSL10" s="573"/>
      <c r="WSM10" s="573"/>
      <c r="WSN10" s="573"/>
      <c r="WSO10" s="573"/>
      <c r="WSP10" s="573"/>
      <c r="WSQ10" s="573"/>
      <c r="WSR10" s="573"/>
      <c r="WSS10" s="573"/>
      <c r="WST10" s="573"/>
      <c r="WSU10" s="573"/>
      <c r="WSV10" s="573"/>
      <c r="WSW10" s="573"/>
      <c r="WSX10" s="573"/>
      <c r="WSY10" s="573"/>
      <c r="WSZ10" s="573"/>
      <c r="WTA10" s="573"/>
      <c r="WTB10" s="573"/>
      <c r="WTC10" s="573"/>
      <c r="WTD10" s="573"/>
      <c r="WTE10" s="573"/>
      <c r="WTF10" s="573"/>
      <c r="WTG10" s="573"/>
      <c r="WTH10" s="573"/>
      <c r="WTI10" s="573"/>
      <c r="WTJ10" s="573"/>
      <c r="WTK10" s="573"/>
      <c r="WTL10" s="573"/>
      <c r="WTM10" s="573"/>
      <c r="WTN10" s="573"/>
      <c r="WTO10" s="573"/>
      <c r="WTP10" s="573"/>
      <c r="WTQ10" s="573"/>
      <c r="WTR10" s="573"/>
      <c r="WTS10" s="573"/>
      <c r="WTT10" s="573"/>
      <c r="WTU10" s="573"/>
      <c r="WTV10" s="573"/>
      <c r="WTW10" s="573"/>
      <c r="WTX10" s="573"/>
      <c r="WTY10" s="573"/>
      <c r="WTZ10" s="573"/>
      <c r="WUA10" s="573"/>
      <c r="WUB10" s="573"/>
      <c r="WUC10" s="573"/>
      <c r="WUD10" s="573"/>
      <c r="WUE10" s="573"/>
      <c r="WUF10" s="573"/>
      <c r="WUG10" s="573"/>
      <c r="WUH10" s="573"/>
      <c r="WUI10" s="573"/>
      <c r="WUJ10" s="573"/>
      <c r="WUK10" s="573"/>
      <c r="WUL10" s="573"/>
      <c r="WUM10" s="573"/>
      <c r="WUN10" s="573"/>
      <c r="WUO10" s="573"/>
      <c r="WUP10" s="573"/>
      <c r="WUQ10" s="573"/>
      <c r="WUR10" s="573"/>
      <c r="WUS10" s="573"/>
      <c r="WUT10" s="573"/>
      <c r="WUU10" s="573"/>
      <c r="WUV10" s="573"/>
      <c r="WUW10" s="573"/>
      <c r="WUX10" s="573"/>
      <c r="WUY10" s="573"/>
      <c r="WUZ10" s="573"/>
      <c r="WVA10" s="573"/>
      <c r="WVB10" s="573"/>
      <c r="WVC10" s="573"/>
      <c r="WVD10" s="573"/>
      <c r="WVE10" s="573"/>
      <c r="WVF10" s="573"/>
      <c r="WVG10" s="573"/>
      <c r="WVH10" s="573"/>
      <c r="WVI10" s="573"/>
      <c r="WVJ10" s="573"/>
      <c r="WVK10" s="573"/>
      <c r="WVL10" s="573"/>
      <c r="WVM10" s="573"/>
      <c r="WVN10" s="573"/>
      <c r="WVO10" s="573"/>
      <c r="WVP10" s="573"/>
      <c r="WVQ10" s="573"/>
      <c r="WVR10" s="573"/>
      <c r="WVS10" s="573"/>
      <c r="WVT10" s="573"/>
      <c r="WVU10" s="573"/>
      <c r="WVV10" s="573"/>
      <c r="WVW10" s="573"/>
      <c r="WVX10" s="573"/>
      <c r="WVY10" s="573"/>
      <c r="WVZ10" s="573"/>
      <c r="WWA10" s="573"/>
      <c r="WWB10" s="573"/>
      <c r="WWC10" s="573"/>
      <c r="WWD10" s="573"/>
      <c r="WWE10" s="573"/>
      <c r="WWF10" s="573"/>
      <c r="WWG10" s="573"/>
      <c r="WWH10" s="573"/>
      <c r="WWI10" s="573"/>
      <c r="WWJ10" s="573"/>
      <c r="WWK10" s="573"/>
      <c r="WWL10" s="573"/>
      <c r="WWM10" s="573"/>
      <c r="WWN10" s="573"/>
      <c r="WWO10" s="573"/>
      <c r="WWP10" s="573"/>
      <c r="WWQ10" s="573"/>
      <c r="WWR10" s="573"/>
      <c r="WWS10" s="573"/>
      <c r="WWT10" s="573"/>
      <c r="WWU10" s="573"/>
      <c r="WWV10" s="573"/>
      <c r="WWW10" s="573"/>
      <c r="WWX10" s="573"/>
      <c r="WWY10" s="573"/>
      <c r="WWZ10" s="573"/>
      <c r="WXA10" s="573"/>
      <c r="WXB10" s="573"/>
      <c r="WXC10" s="573"/>
      <c r="WXD10" s="573"/>
      <c r="WXE10" s="573"/>
      <c r="WXF10" s="573"/>
      <c r="WXG10" s="573"/>
      <c r="WXH10" s="573"/>
      <c r="WXI10" s="573"/>
      <c r="WXJ10" s="573"/>
      <c r="WXK10" s="573"/>
      <c r="WXL10" s="573"/>
      <c r="WXM10" s="573"/>
      <c r="WXN10" s="573"/>
      <c r="WXO10" s="573"/>
      <c r="WXP10" s="573"/>
      <c r="WXQ10" s="573"/>
      <c r="WXR10" s="573"/>
      <c r="WXS10" s="573"/>
      <c r="WXT10" s="573"/>
      <c r="WXU10" s="573"/>
      <c r="WXV10" s="573"/>
      <c r="WXW10" s="573"/>
      <c r="WXX10" s="573"/>
      <c r="WXY10" s="573"/>
      <c r="WXZ10" s="573"/>
      <c r="WYA10" s="573"/>
      <c r="WYB10" s="573"/>
      <c r="WYC10" s="573"/>
      <c r="WYD10" s="573"/>
      <c r="WYE10" s="573"/>
      <c r="WYF10" s="573"/>
      <c r="WYG10" s="573"/>
      <c r="WYH10" s="573"/>
      <c r="WYI10" s="573"/>
      <c r="WYJ10" s="573"/>
      <c r="WYK10" s="573"/>
      <c r="WYL10" s="573"/>
      <c r="WYM10" s="573"/>
      <c r="WYN10" s="573"/>
      <c r="WYO10" s="573"/>
      <c r="WYP10" s="573"/>
      <c r="WYQ10" s="573"/>
      <c r="WYR10" s="573"/>
      <c r="WYS10" s="573"/>
      <c r="WYT10" s="573"/>
      <c r="WYU10" s="573"/>
      <c r="WYV10" s="573"/>
      <c r="WYW10" s="573"/>
      <c r="WYX10" s="573"/>
      <c r="WYY10" s="573"/>
      <c r="WYZ10" s="573"/>
      <c r="WZA10" s="573"/>
      <c r="WZB10" s="573"/>
      <c r="WZC10" s="573"/>
      <c r="WZD10" s="573"/>
      <c r="WZE10" s="573"/>
      <c r="WZF10" s="573"/>
      <c r="WZG10" s="573"/>
      <c r="WZH10" s="573"/>
      <c r="WZI10" s="573"/>
      <c r="WZJ10" s="573"/>
      <c r="WZK10" s="573"/>
      <c r="WZL10" s="573"/>
      <c r="WZM10" s="573"/>
      <c r="WZN10" s="573"/>
      <c r="WZO10" s="573"/>
      <c r="WZP10" s="573"/>
      <c r="WZQ10" s="573"/>
      <c r="WZR10" s="573"/>
      <c r="WZS10" s="573"/>
      <c r="WZT10" s="573"/>
      <c r="WZU10" s="573"/>
      <c r="WZV10" s="573"/>
      <c r="WZW10" s="573"/>
      <c r="WZX10" s="573"/>
      <c r="WZY10" s="573"/>
      <c r="WZZ10" s="573"/>
      <c r="XAA10" s="573"/>
      <c r="XAB10" s="573"/>
      <c r="XAC10" s="573"/>
      <c r="XAD10" s="573"/>
      <c r="XAE10" s="573"/>
      <c r="XAF10" s="573"/>
      <c r="XAG10" s="573"/>
      <c r="XAH10" s="573"/>
      <c r="XAI10" s="573"/>
      <c r="XAJ10" s="573"/>
      <c r="XAK10" s="573"/>
      <c r="XAL10" s="573"/>
      <c r="XAM10" s="573"/>
      <c r="XAN10" s="573"/>
      <c r="XAO10" s="573"/>
      <c r="XAP10" s="573"/>
      <c r="XAQ10" s="573"/>
      <c r="XAR10" s="573"/>
      <c r="XAS10" s="573"/>
      <c r="XAT10" s="573"/>
      <c r="XAU10" s="573"/>
      <c r="XAV10" s="573"/>
      <c r="XAW10" s="573"/>
      <c r="XAX10" s="573"/>
      <c r="XAY10" s="573"/>
      <c r="XAZ10" s="573"/>
      <c r="XBA10" s="573"/>
      <c r="XBB10" s="573"/>
      <c r="XBC10" s="573"/>
      <c r="XBD10" s="573"/>
      <c r="XBE10" s="573"/>
      <c r="XBF10" s="573"/>
      <c r="XBG10" s="573"/>
      <c r="XBH10" s="573"/>
      <c r="XBI10" s="573"/>
      <c r="XBJ10" s="573"/>
      <c r="XBK10" s="573"/>
      <c r="XBL10" s="573"/>
      <c r="XBM10" s="573"/>
      <c r="XBN10" s="573"/>
      <c r="XBO10" s="573"/>
      <c r="XBP10" s="573"/>
      <c r="XBQ10" s="573"/>
      <c r="XBR10" s="573"/>
      <c r="XBS10" s="573"/>
      <c r="XBT10" s="573"/>
      <c r="XBU10" s="573"/>
      <c r="XBV10" s="573"/>
      <c r="XBW10" s="573"/>
      <c r="XBX10" s="573"/>
      <c r="XBY10" s="573"/>
      <c r="XBZ10" s="573"/>
      <c r="XCA10" s="573"/>
      <c r="XCB10" s="573"/>
      <c r="XCC10" s="573"/>
      <c r="XCD10" s="573"/>
      <c r="XCE10" s="573"/>
      <c r="XCF10" s="573"/>
      <c r="XCG10" s="573"/>
      <c r="XCH10" s="573"/>
      <c r="XCI10" s="573"/>
      <c r="XCJ10" s="573"/>
      <c r="XCK10" s="573"/>
      <c r="XCL10" s="573"/>
      <c r="XCM10" s="573"/>
      <c r="XCN10" s="573"/>
      <c r="XCO10" s="573"/>
      <c r="XCP10" s="573"/>
      <c r="XCQ10" s="573"/>
      <c r="XCR10" s="573"/>
      <c r="XCS10" s="573"/>
      <c r="XCT10" s="573"/>
      <c r="XCU10" s="573"/>
      <c r="XCV10" s="573"/>
      <c r="XCW10" s="573"/>
      <c r="XCX10" s="573"/>
      <c r="XCY10" s="573"/>
      <c r="XCZ10" s="573"/>
      <c r="XDA10" s="573"/>
      <c r="XDB10" s="573"/>
      <c r="XDC10" s="573"/>
      <c r="XDD10" s="573"/>
      <c r="XDE10" s="573"/>
      <c r="XDF10" s="573"/>
      <c r="XDG10" s="573"/>
      <c r="XDH10" s="573"/>
      <c r="XDI10" s="573"/>
      <c r="XDJ10" s="573"/>
      <c r="XDK10" s="573"/>
      <c r="XDL10" s="573"/>
      <c r="XDM10" s="573"/>
      <c r="XDN10" s="573"/>
      <c r="XDO10" s="573"/>
      <c r="XDP10" s="573"/>
      <c r="XDQ10" s="573"/>
      <c r="XDR10" s="573"/>
      <c r="XDS10" s="573"/>
      <c r="XDT10" s="573"/>
      <c r="XDU10" s="573"/>
      <c r="XDV10" s="573"/>
      <c r="XDW10" s="573"/>
      <c r="XDX10" s="573"/>
      <c r="XDY10" s="573"/>
      <c r="XDZ10" s="573"/>
      <c r="XEA10" s="573"/>
      <c r="XEB10" s="573"/>
      <c r="XEC10" s="573"/>
      <c r="XED10" s="573"/>
      <c r="XEE10" s="573"/>
      <c r="XEF10" s="573"/>
      <c r="XEG10" s="573"/>
      <c r="XEH10" s="573"/>
      <c r="XEI10" s="573"/>
      <c r="XEJ10" s="573"/>
      <c r="XEK10" s="573"/>
      <c r="XEL10" s="573"/>
      <c r="XEM10" s="573"/>
      <c r="XEN10" s="573"/>
      <c r="XEO10" s="573"/>
      <c r="XEP10" s="573"/>
      <c r="XEQ10" s="573"/>
      <c r="XER10" s="573"/>
      <c r="XES10" s="573"/>
      <c r="XET10" s="573"/>
      <c r="XEU10" s="573"/>
      <c r="XEV10" s="573"/>
      <c r="XEW10" s="573"/>
      <c r="XEX10" s="573"/>
      <c r="XEY10" s="573"/>
      <c r="XEZ10" s="573"/>
      <c r="XFA10" s="573"/>
      <c r="XFB10" s="573"/>
      <c r="XFC10" s="573"/>
      <c r="XFD10" s="573"/>
    </row>
  </sheetData>
  <mergeCells count="4102">
    <mergeCell ref="XEO10:XER10"/>
    <mergeCell ref="XES10:XEV10"/>
    <mergeCell ref="XEW10:XEZ10"/>
    <mergeCell ref="XFA10:XFD10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G10:IJ10"/>
    <mergeCell ref="IK10:IN10"/>
    <mergeCell ref="IO10:IR10"/>
    <mergeCell ref="IS10:IV10"/>
    <mergeCell ref="IW10:IZ10"/>
    <mergeCell ref="JA10:JD10"/>
    <mergeCell ref="MW10:MZ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KC10:KF10"/>
    <mergeCell ref="KG10:KJ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HI10:HL10"/>
    <mergeCell ref="HM10:HP10"/>
    <mergeCell ref="HQ10:HT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EO10:ER10"/>
    <mergeCell ref="ES10:EV10"/>
    <mergeCell ref="EW10:EZ10"/>
    <mergeCell ref="FA10:FD10"/>
    <mergeCell ref="A8:D8"/>
    <mergeCell ref="A9:D9"/>
    <mergeCell ref="I10:L10"/>
    <mergeCell ref="M10:P10"/>
    <mergeCell ref="Q10:T10"/>
    <mergeCell ref="U10:X10"/>
    <mergeCell ref="A2:E2"/>
    <mergeCell ref="A3:E3"/>
    <mergeCell ref="A4:D4"/>
    <mergeCell ref="A5:D5"/>
    <mergeCell ref="A6:D6"/>
    <mergeCell ref="A7:D7"/>
    <mergeCell ref="BU10:BX10"/>
    <mergeCell ref="BY10:CB10"/>
    <mergeCell ref="CC10:CF10"/>
    <mergeCell ref="CG10:CJ10"/>
    <mergeCell ref="CK10:CN10"/>
  </mergeCells>
  <hyperlinks>
    <hyperlink ref="M1" location="INDICE!A1" display="Índice (volver)" xr:uid="{DABF1874-70F7-41E7-B786-754BFFC064B5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53E7-7D1C-431E-B853-16BFC0F45514}">
  <dimension ref="A1:AK16"/>
  <sheetViews>
    <sheetView showGridLines="0" topLeftCell="G1" workbookViewId="0">
      <selection activeCell="AK1" sqref="AK1"/>
    </sheetView>
  </sheetViews>
  <sheetFormatPr baseColWidth="10" defaultColWidth="11.140625" defaultRowHeight="13.5"/>
  <cols>
    <col min="1" max="1" width="29.42578125" style="6" bestFit="1" customWidth="1"/>
    <col min="2" max="2" width="10.7109375" style="6" bestFit="1" customWidth="1"/>
    <col min="3" max="36" width="5.42578125" style="6" bestFit="1" customWidth="1"/>
    <col min="37" max="16384" width="11.140625" style="6"/>
  </cols>
  <sheetData>
    <row r="1" spans="1:37" ht="15">
      <c r="A1" s="532" t="s">
        <v>127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499" t="s">
        <v>1634</v>
      </c>
    </row>
    <row r="2" spans="1:37">
      <c r="A2" s="14"/>
      <c r="B2" s="14"/>
    </row>
    <row r="3" spans="1:37" s="10" customFormat="1" ht="12.75">
      <c r="A3" s="10" t="s">
        <v>128</v>
      </c>
      <c r="C3" s="10">
        <v>1985</v>
      </c>
      <c r="D3" s="10">
        <v>1986</v>
      </c>
      <c r="E3" s="10">
        <v>1987</v>
      </c>
      <c r="F3" s="10">
        <v>1988</v>
      </c>
      <c r="G3" s="10">
        <v>1989</v>
      </c>
      <c r="H3" s="10">
        <v>1990</v>
      </c>
      <c r="I3" s="10">
        <v>1991</v>
      </c>
      <c r="J3" s="10">
        <v>1992</v>
      </c>
      <c r="K3" s="10">
        <v>1993</v>
      </c>
      <c r="L3" s="10">
        <v>1994</v>
      </c>
      <c r="M3" s="10">
        <v>1995</v>
      </c>
      <c r="N3" s="10">
        <v>1996</v>
      </c>
      <c r="O3" s="10">
        <v>1997</v>
      </c>
      <c r="P3" s="10">
        <v>1998</v>
      </c>
      <c r="Q3" s="10">
        <v>1999</v>
      </c>
      <c r="R3" s="10">
        <v>2000</v>
      </c>
      <c r="S3" s="10">
        <v>2001</v>
      </c>
      <c r="T3" s="10">
        <v>2002</v>
      </c>
      <c r="U3" s="10">
        <v>2003</v>
      </c>
      <c r="V3" s="10">
        <v>2004</v>
      </c>
      <c r="W3" s="10">
        <v>2005</v>
      </c>
      <c r="X3" s="10">
        <v>2006</v>
      </c>
      <c r="Y3" s="10">
        <v>2007</v>
      </c>
      <c r="Z3" s="10">
        <v>2008</v>
      </c>
      <c r="AA3" s="10">
        <v>2009</v>
      </c>
      <c r="AB3" s="10">
        <v>2010</v>
      </c>
      <c r="AC3" s="10">
        <v>2011</v>
      </c>
      <c r="AD3" s="10">
        <v>2012</v>
      </c>
      <c r="AE3" s="10">
        <v>2013</v>
      </c>
      <c r="AF3" s="10">
        <v>2014</v>
      </c>
      <c r="AG3" s="10">
        <v>2015</v>
      </c>
      <c r="AH3" s="10">
        <v>2016</v>
      </c>
      <c r="AI3" s="10">
        <v>2017</v>
      </c>
      <c r="AJ3" s="10">
        <v>2018</v>
      </c>
    </row>
    <row r="4" spans="1:37">
      <c r="A4" s="14" t="s">
        <v>129</v>
      </c>
      <c r="B4" s="14" t="s">
        <v>9</v>
      </c>
      <c r="C4" s="13"/>
      <c r="D4" s="13">
        <v>1.2949986411780001</v>
      </c>
      <c r="E4" s="13">
        <v>2.4387762561254647</v>
      </c>
      <c r="F4" s="13">
        <v>4.022492350400082</v>
      </c>
      <c r="G4" s="13">
        <v>5.3087054869951897</v>
      </c>
      <c r="H4" s="13">
        <v>7.4833730062967661</v>
      </c>
      <c r="I4" s="13">
        <v>7.1841746882532282</v>
      </c>
      <c r="J4" s="13">
        <v>5.6638735861880463</v>
      </c>
      <c r="K4" s="13">
        <v>5.3824758222321911</v>
      </c>
      <c r="L4" s="13">
        <v>4.8071281126990657</v>
      </c>
      <c r="M4" s="13">
        <v>3.5573847421811253</v>
      </c>
      <c r="N4" s="13">
        <v>2.7254594428084289</v>
      </c>
      <c r="O4" s="13">
        <v>3.2478618420993017</v>
      </c>
      <c r="P4" s="13">
        <v>4.0578951453233332</v>
      </c>
      <c r="Q4" s="13">
        <v>2.9850568073343973</v>
      </c>
      <c r="R4" s="13">
        <v>3.2439336203241154</v>
      </c>
      <c r="S4" s="13">
        <v>4.6235372121081797</v>
      </c>
      <c r="T4" s="13">
        <v>5.9690851572621559</v>
      </c>
      <c r="U4" s="13">
        <v>5.8464631157417468</v>
      </c>
      <c r="V4" s="13">
        <v>4.7867290870257717</v>
      </c>
      <c r="W4" s="13">
        <v>5.4448727418541338</v>
      </c>
      <c r="X4" s="13">
        <v>4.8453101559791056</v>
      </c>
      <c r="Y4" s="13">
        <v>4.5014799072505953</v>
      </c>
      <c r="Z4" s="13">
        <v>5.4598410682351224</v>
      </c>
      <c r="AA4" s="13">
        <v>5.56783686499843</v>
      </c>
      <c r="AB4" s="13">
        <v>3.4031672712971561</v>
      </c>
      <c r="AC4" s="13">
        <v>1.9066672472242332</v>
      </c>
      <c r="AD4" s="13">
        <v>0.224478060677163</v>
      </c>
      <c r="AE4" s="13">
        <v>-0.94814572572693379</v>
      </c>
      <c r="AF4" s="13">
        <v>-0.921324631231075</v>
      </c>
      <c r="AG4" s="13">
        <v>-1.0713292260550207</v>
      </c>
      <c r="AH4" s="13">
        <v>-1.5649860804353017</v>
      </c>
      <c r="AI4" s="13">
        <v>-1.4886297061378295</v>
      </c>
      <c r="AJ4" s="13">
        <v>-1.7275805687261847</v>
      </c>
    </row>
    <row r="5" spans="1:37">
      <c r="A5" s="14" t="s">
        <v>130</v>
      </c>
      <c r="B5" s="14" t="s">
        <v>9</v>
      </c>
      <c r="C5" s="13"/>
      <c r="D5" s="13">
        <v>2.3584000000000001</v>
      </c>
      <c r="E5" s="13">
        <v>3.0768</v>
      </c>
      <c r="F5" s="13">
        <v>3.8156000000000003</v>
      </c>
      <c r="G5" s="13">
        <v>4.4208999999999996</v>
      </c>
      <c r="H5" s="13">
        <v>4.4872000000000005</v>
      </c>
      <c r="I5" s="13">
        <v>4.0914000000000001</v>
      </c>
      <c r="J5" s="13">
        <v>3.3045</v>
      </c>
      <c r="K5" s="13">
        <v>2.3335000000000004</v>
      </c>
      <c r="L5" s="13">
        <v>2.3733</v>
      </c>
      <c r="M5" s="13">
        <v>2.7910999999999997</v>
      </c>
      <c r="N5" s="13">
        <v>2.8250000000000002</v>
      </c>
      <c r="O5" s="13">
        <v>3.0103</v>
      </c>
      <c r="P5" s="13">
        <v>3.5908000000000002</v>
      </c>
      <c r="Q5" s="13">
        <v>4.0545999999999998</v>
      </c>
      <c r="R5" s="13">
        <v>4.2479000000000005</v>
      </c>
      <c r="S5" s="13">
        <v>4.1894999999999998</v>
      </c>
      <c r="T5" s="13">
        <v>4.1433999999999997</v>
      </c>
      <c r="U5" s="13">
        <v>4.3819999999999997</v>
      </c>
      <c r="V5" s="13">
        <v>4.4127999999999998</v>
      </c>
      <c r="W5" s="13">
        <v>4.6730999999999998</v>
      </c>
      <c r="X5" s="13">
        <v>4.8746999999999998</v>
      </c>
      <c r="Y5" s="13">
        <v>4.7770999999999999</v>
      </c>
      <c r="Z5" s="13">
        <v>3.8805999999999998</v>
      </c>
      <c r="AA5" s="13">
        <v>2.0278</v>
      </c>
      <c r="AB5" s="13">
        <v>1.5390999999999999</v>
      </c>
      <c r="AC5" s="13">
        <v>0.9514999999999999</v>
      </c>
      <c r="AD5" s="13">
        <v>0.31140000000000001</v>
      </c>
      <c r="AE5" s="13">
        <v>8.3400000000000002E-2</v>
      </c>
      <c r="AF5" s="13">
        <v>0.31870000000000004</v>
      </c>
      <c r="AG5" s="13">
        <v>0.62950000000000006</v>
      </c>
      <c r="AH5" s="13">
        <v>0.64129999999999998</v>
      </c>
      <c r="AI5" s="13">
        <v>0.80219999999999991</v>
      </c>
      <c r="AJ5" s="13">
        <v>0</v>
      </c>
    </row>
    <row r="6" spans="1:37">
      <c r="A6" s="14" t="s">
        <v>131</v>
      </c>
      <c r="B6" s="14" t="s">
        <v>9</v>
      </c>
      <c r="C6" s="13"/>
      <c r="D6" s="13">
        <v>3.2018477399732959</v>
      </c>
      <c r="E6" s="13">
        <v>5.3990453742869704</v>
      </c>
      <c r="F6" s="13">
        <v>4.9680189329464497</v>
      </c>
      <c r="G6" s="13">
        <v>4.7147077938008763</v>
      </c>
      <c r="H6" s="13">
        <v>3.7138855061209952</v>
      </c>
      <c r="I6" s="13">
        <v>2.5119266176586663</v>
      </c>
      <c r="J6" s="13">
        <v>0.92659404964869907</v>
      </c>
      <c r="K6" s="13">
        <v>-1.0380376884807418</v>
      </c>
      <c r="L6" s="13">
        <v>2.3550057672036218</v>
      </c>
      <c r="M6" s="13">
        <v>2.7199378112554129</v>
      </c>
      <c r="N6" s="13">
        <v>2.6395792161093112</v>
      </c>
      <c r="O6" s="13">
        <v>3.6231728139984654</v>
      </c>
      <c r="P6" s="13">
        <v>4.2158349221365299</v>
      </c>
      <c r="Q6" s="13">
        <v>4.3871980647100628</v>
      </c>
      <c r="R6" s="13">
        <v>5.1539765871922327</v>
      </c>
      <c r="S6" s="13">
        <v>3.9231128215842404</v>
      </c>
      <c r="T6" s="13">
        <v>2.8391120282252658</v>
      </c>
      <c r="U6" s="13">
        <v>3.1378111243526519</v>
      </c>
      <c r="V6" s="13">
        <v>3.1176486073125176</v>
      </c>
      <c r="W6" s="13">
        <v>3.6554071433473112</v>
      </c>
      <c r="X6" s="13">
        <v>4.0893604286774021</v>
      </c>
      <c r="Y6" s="13">
        <v>3.6996572558734897</v>
      </c>
      <c r="Z6" s="13">
        <v>1.1114834344557067</v>
      </c>
      <c r="AA6" s="13">
        <v>-3.639163404654866</v>
      </c>
      <c r="AB6" s="13">
        <v>1.4085446791511913E-2</v>
      </c>
      <c r="AC6" s="13">
        <v>-1.0037860760759187</v>
      </c>
      <c r="AD6" s="13">
        <v>-2.9714571443102855</v>
      </c>
      <c r="AE6" s="13">
        <v>-1.7204024507567084</v>
      </c>
      <c r="AF6" s="13">
        <v>1.3705105245779947</v>
      </c>
      <c r="AG6" s="13">
        <v>3.5799052024165334</v>
      </c>
      <c r="AH6" s="13">
        <v>3.1232194876617214</v>
      </c>
      <c r="AI6" s="13">
        <v>2.9357194717469781</v>
      </c>
      <c r="AJ6" s="13">
        <v>2.5490385783522029</v>
      </c>
    </row>
    <row r="7" spans="1:37">
      <c r="A7" s="139" t="s">
        <v>132</v>
      </c>
      <c r="B7" s="14" t="s">
        <v>9</v>
      </c>
      <c r="C7" s="13"/>
      <c r="D7" s="13">
        <v>0.27237141114682117</v>
      </c>
      <c r="E7" s="13">
        <v>0.28574753611181336</v>
      </c>
      <c r="F7" s="13">
        <v>0.21172267141373879</v>
      </c>
      <c r="G7" s="13">
        <v>0.14711480338363003</v>
      </c>
      <c r="H7" s="13">
        <v>0.1015702513154082</v>
      </c>
      <c r="I7" s="13">
        <v>0.20769277100853856</v>
      </c>
      <c r="J7" s="13">
        <v>0.52841501494320653</v>
      </c>
      <c r="K7" s="13">
        <v>0.5302797991564745</v>
      </c>
      <c r="L7" s="13">
        <v>0.48482392423672138</v>
      </c>
      <c r="M7" s="13">
        <v>0.43281037372295827</v>
      </c>
      <c r="N7" s="13">
        <v>0.4154515562866834</v>
      </c>
      <c r="O7" s="13">
        <v>0.41465654498864524</v>
      </c>
      <c r="P7" s="13">
        <v>0.40888106978229644</v>
      </c>
      <c r="Q7" s="13">
        <v>0.38618760766375715</v>
      </c>
      <c r="R7" s="13">
        <v>0.45652266847291401</v>
      </c>
      <c r="S7" s="13">
        <v>0.52056162361786562</v>
      </c>
      <c r="T7" s="13">
        <v>1.5999282263447157</v>
      </c>
      <c r="U7" s="13">
        <v>1.84820692426797</v>
      </c>
      <c r="V7" s="13">
        <v>1.5588767256172531</v>
      </c>
      <c r="W7" s="13">
        <v>1.8572527445414266</v>
      </c>
      <c r="X7" s="13">
        <v>1.5857754510989253</v>
      </c>
      <c r="Y7" s="13">
        <v>1.95434107696002</v>
      </c>
      <c r="Z7" s="13">
        <v>1.638209768968224</v>
      </c>
      <c r="AA7" s="13">
        <v>0.83244013252361526</v>
      </c>
      <c r="AB7" s="13">
        <v>0.41952485305749576</v>
      </c>
      <c r="AC7" s="13">
        <v>0.37250495338909673</v>
      </c>
      <c r="AD7" s="13">
        <v>6.4488012002783535E-2</v>
      </c>
      <c r="AE7" s="13">
        <v>-0.37096802829132969</v>
      </c>
      <c r="AF7" s="13">
        <v>-0.29684800128855215</v>
      </c>
      <c r="AG7" s="13">
        <v>-9.6865058719686203E-2</v>
      </c>
      <c r="AH7" s="13">
        <v>8.5554580505586841E-2</v>
      </c>
      <c r="AI7" s="13">
        <v>0.17851919285511997</v>
      </c>
      <c r="AJ7" s="13">
        <v>0.42924645746431622</v>
      </c>
    </row>
    <row r="8" spans="1:37">
      <c r="A8" s="139"/>
      <c r="B8" s="139"/>
    </row>
    <row r="9" spans="1:37">
      <c r="A9" s="139"/>
      <c r="B9" s="139"/>
    </row>
    <row r="10" spans="1:37" s="10" customFormat="1" ht="12.75">
      <c r="A10" s="118" t="s">
        <v>133</v>
      </c>
      <c r="B10" s="140"/>
      <c r="C10" s="10">
        <v>1985</v>
      </c>
      <c r="D10" s="10">
        <v>1986</v>
      </c>
      <c r="E10" s="10">
        <v>1987</v>
      </c>
      <c r="F10" s="10">
        <v>1988</v>
      </c>
      <c r="G10" s="10">
        <v>1989</v>
      </c>
      <c r="H10" s="10">
        <v>1990</v>
      </c>
      <c r="I10" s="10">
        <v>1991</v>
      </c>
      <c r="J10" s="10">
        <v>1992</v>
      </c>
      <c r="K10" s="10">
        <v>1993</v>
      </c>
      <c r="L10" s="10">
        <v>1994</v>
      </c>
      <c r="M10" s="10">
        <v>1995</v>
      </c>
      <c r="N10" s="10">
        <v>1996</v>
      </c>
      <c r="O10" s="10">
        <v>1997</v>
      </c>
      <c r="P10" s="10">
        <v>1998</v>
      </c>
      <c r="Q10" s="10">
        <v>1999</v>
      </c>
      <c r="R10" s="10">
        <v>2000</v>
      </c>
      <c r="S10" s="10">
        <v>2001</v>
      </c>
      <c r="T10" s="10">
        <v>2002</v>
      </c>
      <c r="U10" s="10">
        <v>2003</v>
      </c>
      <c r="V10" s="10">
        <v>2004</v>
      </c>
      <c r="W10" s="10">
        <v>2005</v>
      </c>
      <c r="X10" s="10">
        <v>2006</v>
      </c>
      <c r="Y10" s="10">
        <v>2007</v>
      </c>
      <c r="Z10" s="10">
        <v>2008</v>
      </c>
      <c r="AA10" s="10">
        <v>2009</v>
      </c>
      <c r="AB10" s="10">
        <v>2010</v>
      </c>
      <c r="AC10" s="10">
        <v>2011</v>
      </c>
      <c r="AD10" s="10">
        <v>2012</v>
      </c>
      <c r="AE10" s="10">
        <v>2013</v>
      </c>
      <c r="AF10" s="10">
        <v>2014</v>
      </c>
      <c r="AG10" s="10">
        <v>2015</v>
      </c>
      <c r="AH10" s="10">
        <v>2016</v>
      </c>
      <c r="AI10" s="10">
        <v>2017</v>
      </c>
      <c r="AJ10" s="10">
        <v>2018</v>
      </c>
    </row>
    <row r="11" spans="1:37">
      <c r="A11" s="14" t="s">
        <v>134</v>
      </c>
      <c r="B11" s="14" t="s">
        <v>135</v>
      </c>
      <c r="C11" s="13">
        <v>100</v>
      </c>
      <c r="D11" s="13">
        <v>101.30342006174445</v>
      </c>
      <c r="E11" s="13">
        <v>103.80435597840226</v>
      </c>
      <c r="F11" s="13">
        <v>108.06499573459296</v>
      </c>
      <c r="G11" s="13">
        <v>113.95685516965713</v>
      </c>
      <c r="H11" s="13">
        <v>122.81186645302323</v>
      </c>
      <c r="I11" s="13">
        <v>131.9595439364974</v>
      </c>
      <c r="J11" s="13">
        <v>139.64927853522894</v>
      </c>
      <c r="K11" s="13">
        <v>147.3718352306114</v>
      </c>
      <c r="L11" s="13">
        <v>154.62922669798905</v>
      </c>
      <c r="M11" s="13">
        <v>160.22899534403234</v>
      </c>
      <c r="N11" s="13">
        <v>164.65602605647348</v>
      </c>
      <c r="O11" s="13">
        <v>170.09161876046844</v>
      </c>
      <c r="P11" s="13">
        <v>177.13571270313901</v>
      </c>
      <c r="Q11" s="13">
        <v>182.50302446373226</v>
      </c>
      <c r="R11" s="13">
        <v>188.52037316382294</v>
      </c>
      <c r="S11" s="13">
        <v>197.44132539874104</v>
      </c>
      <c r="T11" s="13">
        <v>209.58561202800936</v>
      </c>
      <c r="U11" s="13">
        <v>222.20423498083659</v>
      </c>
      <c r="V11" s="13">
        <v>233.09922638251098</v>
      </c>
      <c r="W11" s="13">
        <v>246.14307058813617</v>
      </c>
      <c r="X11" s="13">
        <v>258.3631248903107</v>
      </c>
      <c r="Y11" s="13">
        <v>270.25902616166888</v>
      </c>
      <c r="Z11" s="13">
        <v>285.42499097619066</v>
      </c>
      <c r="AA11" s="13">
        <v>301.76773576260234</v>
      </c>
      <c r="AB11" s="13">
        <v>312.21414273951632</v>
      </c>
      <c r="AC11" s="13">
        <v>318.22414080185325</v>
      </c>
      <c r="AD11" s="13">
        <v>318.93928655408564</v>
      </c>
      <c r="AE11" s="13">
        <v>315.92956814645788</v>
      </c>
      <c r="AF11" s="13">
        <v>313.03219880147282</v>
      </c>
      <c r="AG11" s="13">
        <v>309.69649346629348</v>
      </c>
      <c r="AH11" s="13">
        <v>304.88751452756622</v>
      </c>
      <c r="AI11" s="13">
        <v>300.38248322640845</v>
      </c>
      <c r="AJ11" s="13">
        <v>295.23770189150144</v>
      </c>
    </row>
    <row r="12" spans="1:37">
      <c r="A12" s="14" t="s">
        <v>136</v>
      </c>
      <c r="B12" s="14" t="s">
        <v>135</v>
      </c>
      <c r="C12" s="13">
        <v>100</v>
      </c>
      <c r="D12" s="13">
        <v>102.38643017358831</v>
      </c>
      <c r="E12" s="13">
        <v>105.58561981320939</v>
      </c>
      <c r="F12" s="13">
        <v>109.69219169005379</v>
      </c>
      <c r="G12" s="13">
        <v>114.65036420741951</v>
      </c>
      <c r="H12" s="13">
        <v>119.91212537523192</v>
      </c>
      <c r="I12" s="13">
        <v>124.91995672437338</v>
      </c>
      <c r="J12" s="13">
        <v>129.11689876419214</v>
      </c>
      <c r="K12" s="13">
        <v>132.16527014570647</v>
      </c>
      <c r="L12" s="13">
        <v>135.33946610965731</v>
      </c>
      <c r="M12" s="13">
        <v>139.17013618575109</v>
      </c>
      <c r="N12" s="13">
        <v>143.15775241856608</v>
      </c>
      <c r="O12" s="13">
        <v>147.53275014101038</v>
      </c>
      <c r="P12" s="13">
        <v>152.92661808649382</v>
      </c>
      <c r="Q12" s="13">
        <v>159.25460104354451</v>
      </c>
      <c r="R12" s="13">
        <v>166.16531827189525</v>
      </c>
      <c r="S12" s="13">
        <v>173.27469818710301</v>
      </c>
      <c r="T12" s="13">
        <v>180.60497469645409</v>
      </c>
      <c r="U12" s="13">
        <v>188.69504359797764</v>
      </c>
      <c r="V12" s="13">
        <v>197.20823205303412</v>
      </c>
      <c r="W12" s="13">
        <v>206.64269402467403</v>
      </c>
      <c r="X12" s="13">
        <v>216.96546338976304</v>
      </c>
      <c r="Y12" s="13">
        <v>227.58167523602521</v>
      </c>
      <c r="Z12" s="13">
        <v>236.58680623728659</v>
      </c>
      <c r="AA12" s="13">
        <v>241.4332858808045</v>
      </c>
      <c r="AB12" s="13">
        <v>245.17792856169305</v>
      </c>
      <c r="AC12" s="13">
        <v>247.52193045643691</v>
      </c>
      <c r="AD12" s="13">
        <v>248.29391510414717</v>
      </c>
      <c r="AE12" s="13">
        <v>248.50107860451584</v>
      </c>
      <c r="AF12" s="13">
        <v>249.29431489264732</v>
      </c>
      <c r="AG12" s="13">
        <v>250.86857238175185</v>
      </c>
      <c r="AH12" s="13">
        <v>252.48256226350679</v>
      </c>
      <c r="AI12" s="13">
        <v>254.51612308506071</v>
      </c>
      <c r="AJ12" s="13"/>
    </row>
    <row r="13" spans="1:37">
      <c r="A13" s="14" t="s">
        <v>131</v>
      </c>
      <c r="B13" s="14" t="s">
        <v>135</v>
      </c>
      <c r="C13" s="13">
        <v>100</v>
      </c>
      <c r="D13" s="13">
        <v>103.25365837200545</v>
      </c>
      <c r="E13" s="13">
        <v>108.98160615643205</v>
      </c>
      <c r="F13" s="13">
        <v>114.53257799057155</v>
      </c>
      <c r="G13" s="13">
        <v>120.06177288802058</v>
      </c>
      <c r="H13" s="13">
        <v>124.60456456861729</v>
      </c>
      <c r="I13" s="13">
        <v>127.7741823680426</v>
      </c>
      <c r="J13" s="13">
        <v>128.96363251572714</v>
      </c>
      <c r="K13" s="13">
        <v>127.6318654860092</v>
      </c>
      <c r="L13" s="13">
        <v>130.67327540463705</v>
      </c>
      <c r="M13" s="13">
        <v>134.27628491594427</v>
      </c>
      <c r="N13" s="13">
        <v>137.86780581775992</v>
      </c>
      <c r="O13" s="13">
        <v>142.95458970714495</v>
      </c>
      <c r="P13" s="13">
        <v>149.11016192636995</v>
      </c>
      <c r="Q13" s="13">
        <v>155.79754177040058</v>
      </c>
      <c r="R13" s="13">
        <v>164.03783805724271</v>
      </c>
      <c r="S13" s="13">
        <v>170.6011283917048</v>
      </c>
      <c r="T13" s="13">
        <v>175.514097896072</v>
      </c>
      <c r="U13" s="13">
        <v>181.10871400382987</v>
      </c>
      <c r="V13" s="13">
        <v>186.8439855741068</v>
      </c>
      <c r="W13" s="13">
        <v>193.80025947226008</v>
      </c>
      <c r="X13" s="13">
        <v>201.88972704219157</v>
      </c>
      <c r="Y13" s="13">
        <v>209.49884268439379</v>
      </c>
      <c r="Z13" s="13">
        <v>211.84037638988102</v>
      </c>
      <c r="AA13" s="13">
        <v>204.2697481970273</v>
      </c>
      <c r="AB13" s="13">
        <v>204.29852253016983</v>
      </c>
      <c r="AC13" s="13">
        <v>202.258060477192</v>
      </c>
      <c r="AD13" s="13">
        <v>196.33646345075201</v>
      </c>
      <c r="AE13" s="13">
        <v>192.98757589309787</v>
      </c>
      <c r="AF13" s="13">
        <v>195.65069843482405</v>
      </c>
      <c r="AG13" s="13">
        <v>202.78168773836009</v>
      </c>
      <c r="AH13" s="13">
        <v>209.2149443545338</v>
      </c>
      <c r="AI13" s="13">
        <v>215.44795237812468</v>
      </c>
      <c r="AJ13" s="13">
        <v>221.01039704629065</v>
      </c>
    </row>
    <row r="14" spans="1:37">
      <c r="A14" s="139" t="s">
        <v>132</v>
      </c>
      <c r="B14" s="14" t="s">
        <v>135</v>
      </c>
      <c r="C14" s="13">
        <v>100</v>
      </c>
      <c r="D14" s="13">
        <v>100.27274267907424</v>
      </c>
      <c r="E14" s="13">
        <v>100.55967933263992</v>
      </c>
      <c r="F14" s="13">
        <v>100.77281251810828</v>
      </c>
      <c r="G14" s="13">
        <v>100.92117334672129</v>
      </c>
      <c r="H14" s="13">
        <v>101.0237313114943</v>
      </c>
      <c r="I14" s="13">
        <v>101.23376833879061</v>
      </c>
      <c r="J14" s="13">
        <v>101.77011860053554</v>
      </c>
      <c r="K14" s="13">
        <v>102.31121838451409</v>
      </c>
      <c r="L14" s="13">
        <v>102.80845202827888</v>
      </c>
      <c r="M14" s="13">
        <v>103.25438199318071</v>
      </c>
      <c r="N14" s="13">
        <v>103.68424625069156</v>
      </c>
      <c r="O14" s="13">
        <v>104.11507237094274</v>
      </c>
      <c r="P14" s="13">
        <v>104.54165069736212</v>
      </c>
      <c r="Q14" s="13">
        <v>104.94615817333643</v>
      </c>
      <c r="R14" s="13">
        <v>105.4263564480822</v>
      </c>
      <c r="S14" s="13">
        <v>105.97659652772225</v>
      </c>
      <c r="T14" s="13">
        <v>107.68578242347652</v>
      </c>
      <c r="U14" s="13">
        <v>109.69454436912963</v>
      </c>
      <c r="V14" s="13">
        <v>111.41794503640739</v>
      </c>
      <c r="W14" s="13">
        <v>113.50659358208271</v>
      </c>
      <c r="X14" s="13">
        <v>115.32090067683153</v>
      </c>
      <c r="Y14" s="13">
        <v>117.59683169692336</v>
      </c>
      <c r="Z14" s="13">
        <v>119.53918091980462</v>
      </c>
      <c r="AA14" s="13">
        <v>120.53842632548678</v>
      </c>
      <c r="AB14" s="13">
        <v>121.04517721112168</v>
      </c>
      <c r="AC14" s="13">
        <v>121.496917346901</v>
      </c>
      <c r="AD14" s="13">
        <v>121.57529356245813</v>
      </c>
      <c r="AE14" s="13">
        <v>121.12512360261167</v>
      </c>
      <c r="AF14" s="13">
        <v>120.76609923610683</v>
      </c>
      <c r="AG14" s="13">
        <v>120.64917572132622</v>
      </c>
      <c r="AH14" s="13">
        <v>120.75244078519535</v>
      </c>
      <c r="AI14" s="13">
        <v>120.96819959598137</v>
      </c>
      <c r="AJ14" s="13">
        <v>121.4885673384637</v>
      </c>
    </row>
    <row r="15" spans="1:37">
      <c r="A15" s="14"/>
      <c r="B15" s="14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</row>
    <row r="16" spans="1:37">
      <c r="A16" s="6" t="s">
        <v>378</v>
      </c>
      <c r="B16" s="14"/>
    </row>
  </sheetData>
  <mergeCells count="1">
    <mergeCell ref="A1:AJ1"/>
  </mergeCells>
  <hyperlinks>
    <hyperlink ref="AK1" location="INDICE!A1" display="Índice (volver)" xr:uid="{2084A378-48CB-43E9-8A9F-BE99BB9C51C5}"/>
  </hyperlinks>
  <pageMargins left="0.7" right="0.7" top="0.75" bottom="0.75" header="0.3" footer="0.3"/>
  <pageSetup paperSize="9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FC2FF-D979-4833-87ED-0507C90CADA7}">
  <dimension ref="A1:XFD12"/>
  <sheetViews>
    <sheetView showGridLines="0" workbookViewId="0">
      <selection activeCell="E7" sqref="E7"/>
    </sheetView>
  </sheetViews>
  <sheetFormatPr baseColWidth="10" defaultColWidth="11.140625" defaultRowHeight="16.5"/>
  <cols>
    <col min="1" max="3" width="11.140625" style="5"/>
    <col min="4" max="4" width="25.28515625" style="5" customWidth="1"/>
    <col min="5" max="16384" width="11.140625" style="5"/>
  </cols>
  <sheetData>
    <row r="1" spans="1:16384">
      <c r="A1" s="10" t="s">
        <v>1148</v>
      </c>
      <c r="M1" s="500" t="s">
        <v>1634</v>
      </c>
    </row>
    <row r="2" spans="1:16384">
      <c r="A2" s="552" t="s">
        <v>1266</v>
      </c>
      <c r="B2" s="552"/>
      <c r="C2" s="552"/>
      <c r="D2" s="552"/>
      <c r="E2" s="552"/>
    </row>
    <row r="3" spans="1:16384">
      <c r="A3" s="572" t="s">
        <v>1267</v>
      </c>
      <c r="B3" s="572"/>
      <c r="C3" s="572"/>
      <c r="D3" s="572"/>
      <c r="E3" s="572"/>
    </row>
    <row r="4" spans="1:16384">
      <c r="A4" s="573" t="s">
        <v>1268</v>
      </c>
      <c r="B4" s="573"/>
      <c r="C4" s="573"/>
      <c r="D4" s="573"/>
      <c r="E4" s="312">
        <v>510</v>
      </c>
    </row>
    <row r="5" spans="1:16384">
      <c r="A5" s="573" t="s">
        <v>1269</v>
      </c>
      <c r="B5" s="573"/>
      <c r="C5" s="573"/>
      <c r="D5" s="573"/>
      <c r="E5" s="312">
        <v>2540</v>
      </c>
    </row>
    <row r="6" spans="1:16384">
      <c r="A6" s="572" t="s">
        <v>1270</v>
      </c>
      <c r="B6" s="572"/>
      <c r="C6" s="572"/>
      <c r="D6" s="572"/>
      <c r="E6" s="312"/>
    </row>
    <row r="7" spans="1:16384">
      <c r="A7" s="572" t="s">
        <v>1271</v>
      </c>
      <c r="B7" s="572"/>
      <c r="C7" s="572"/>
      <c r="D7" s="572"/>
      <c r="E7" s="312">
        <v>350</v>
      </c>
    </row>
    <row r="8" spans="1:16384">
      <c r="A8" s="572" t="s">
        <v>1272</v>
      </c>
      <c r="B8" s="572"/>
      <c r="C8" s="572"/>
      <c r="D8" s="572"/>
      <c r="E8" s="312">
        <v>500</v>
      </c>
    </row>
    <row r="9" spans="1:16384">
      <c r="A9" s="572" t="s">
        <v>1273</v>
      </c>
      <c r="B9" s="572"/>
      <c r="C9" s="572"/>
      <c r="D9" s="572"/>
      <c r="E9" s="312">
        <v>50</v>
      </c>
    </row>
    <row r="10" spans="1:16384">
      <c r="A10" s="6" t="s">
        <v>1274</v>
      </c>
      <c r="B10" s="10"/>
      <c r="C10" s="10"/>
      <c r="D10" s="10"/>
      <c r="E10" s="5">
        <v>50</v>
      </c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  <c r="AO10" s="573"/>
      <c r="AP10" s="573"/>
      <c r="AQ10" s="573"/>
      <c r="AR10" s="573"/>
      <c r="AS10" s="573"/>
      <c r="AT10" s="573"/>
      <c r="AU10" s="573"/>
      <c r="AV10" s="573"/>
      <c r="AW10" s="573"/>
      <c r="AX10" s="573"/>
      <c r="AY10" s="573"/>
      <c r="AZ10" s="573"/>
      <c r="BA10" s="573"/>
      <c r="BB10" s="573"/>
      <c r="BC10" s="573"/>
      <c r="BD10" s="573"/>
      <c r="BE10" s="573"/>
      <c r="BF10" s="573"/>
      <c r="BG10" s="573"/>
      <c r="BH10" s="573"/>
      <c r="BI10" s="573"/>
      <c r="BJ10" s="573"/>
      <c r="BK10" s="573"/>
      <c r="BL10" s="573"/>
      <c r="BM10" s="573"/>
      <c r="BN10" s="573"/>
      <c r="BO10" s="573"/>
      <c r="BP10" s="573"/>
      <c r="BQ10" s="573"/>
      <c r="BR10" s="573"/>
      <c r="BS10" s="573"/>
      <c r="BT10" s="573"/>
      <c r="BU10" s="573"/>
      <c r="BV10" s="573"/>
      <c r="BW10" s="573"/>
      <c r="BX10" s="573"/>
      <c r="BY10" s="573"/>
      <c r="BZ10" s="573"/>
      <c r="CA10" s="573"/>
      <c r="CB10" s="573"/>
      <c r="CC10" s="573"/>
      <c r="CD10" s="573"/>
      <c r="CE10" s="573"/>
      <c r="CF10" s="573"/>
      <c r="CG10" s="573"/>
      <c r="CH10" s="573"/>
      <c r="CI10" s="573"/>
      <c r="CJ10" s="573"/>
      <c r="CK10" s="573"/>
      <c r="CL10" s="573"/>
      <c r="CM10" s="573"/>
      <c r="CN10" s="573"/>
      <c r="CO10" s="573"/>
      <c r="CP10" s="573"/>
      <c r="CQ10" s="573"/>
      <c r="CR10" s="573"/>
      <c r="CS10" s="573"/>
      <c r="CT10" s="573"/>
      <c r="CU10" s="573"/>
      <c r="CV10" s="573"/>
      <c r="CW10" s="573"/>
      <c r="CX10" s="573"/>
      <c r="CY10" s="573"/>
      <c r="CZ10" s="573"/>
      <c r="DA10" s="573"/>
      <c r="DB10" s="573"/>
      <c r="DC10" s="573"/>
      <c r="DD10" s="573"/>
      <c r="DE10" s="573"/>
      <c r="DF10" s="573"/>
      <c r="DG10" s="573"/>
      <c r="DH10" s="573"/>
      <c r="DI10" s="573"/>
      <c r="DJ10" s="573"/>
      <c r="DK10" s="573"/>
      <c r="DL10" s="573"/>
      <c r="DM10" s="573"/>
      <c r="DN10" s="573"/>
      <c r="DO10" s="573"/>
      <c r="DP10" s="573"/>
      <c r="DQ10" s="573"/>
      <c r="DR10" s="573"/>
      <c r="DS10" s="573"/>
      <c r="DT10" s="573"/>
      <c r="DU10" s="573"/>
      <c r="DV10" s="573"/>
      <c r="DW10" s="573"/>
      <c r="DX10" s="573"/>
      <c r="DY10" s="573"/>
      <c r="DZ10" s="573"/>
      <c r="EA10" s="573"/>
      <c r="EB10" s="573"/>
      <c r="EC10" s="573"/>
      <c r="ED10" s="573"/>
      <c r="EE10" s="573"/>
      <c r="EF10" s="573"/>
      <c r="EG10" s="573"/>
      <c r="EH10" s="573"/>
      <c r="EI10" s="573"/>
      <c r="EJ10" s="573"/>
      <c r="EK10" s="573"/>
      <c r="EL10" s="573"/>
      <c r="EM10" s="573"/>
      <c r="EN10" s="573"/>
      <c r="EO10" s="573"/>
      <c r="EP10" s="573"/>
      <c r="EQ10" s="573"/>
      <c r="ER10" s="573"/>
      <c r="ES10" s="573"/>
      <c r="ET10" s="573"/>
      <c r="EU10" s="573"/>
      <c r="EV10" s="573"/>
      <c r="EW10" s="573"/>
      <c r="EX10" s="573"/>
      <c r="EY10" s="573"/>
      <c r="EZ10" s="573"/>
      <c r="FA10" s="573"/>
      <c r="FB10" s="573"/>
      <c r="FC10" s="573"/>
      <c r="FD10" s="573"/>
      <c r="FE10" s="573"/>
      <c r="FF10" s="573"/>
      <c r="FG10" s="573"/>
      <c r="FH10" s="573"/>
      <c r="FI10" s="573"/>
      <c r="FJ10" s="573"/>
      <c r="FK10" s="573"/>
      <c r="FL10" s="573"/>
      <c r="FM10" s="573"/>
      <c r="FN10" s="573"/>
      <c r="FO10" s="573"/>
      <c r="FP10" s="573"/>
      <c r="FQ10" s="573"/>
      <c r="FR10" s="573"/>
      <c r="FS10" s="573"/>
      <c r="FT10" s="573"/>
      <c r="FU10" s="573"/>
      <c r="FV10" s="573"/>
      <c r="FW10" s="573"/>
      <c r="FX10" s="573"/>
      <c r="FY10" s="573"/>
      <c r="FZ10" s="573"/>
      <c r="GA10" s="573"/>
      <c r="GB10" s="573"/>
      <c r="GC10" s="573"/>
      <c r="GD10" s="573"/>
      <c r="GE10" s="573"/>
      <c r="GF10" s="573"/>
      <c r="GG10" s="573"/>
      <c r="GH10" s="573"/>
      <c r="GI10" s="573"/>
      <c r="GJ10" s="573"/>
      <c r="GK10" s="573"/>
      <c r="GL10" s="573"/>
      <c r="GM10" s="573"/>
      <c r="GN10" s="573"/>
      <c r="GO10" s="573"/>
      <c r="GP10" s="573"/>
      <c r="GQ10" s="573"/>
      <c r="GR10" s="573"/>
      <c r="GS10" s="573"/>
      <c r="GT10" s="573"/>
      <c r="GU10" s="573"/>
      <c r="GV10" s="573"/>
      <c r="GW10" s="573"/>
      <c r="GX10" s="573"/>
      <c r="GY10" s="573"/>
      <c r="GZ10" s="573"/>
      <c r="HA10" s="573"/>
      <c r="HB10" s="573"/>
      <c r="HC10" s="573"/>
      <c r="HD10" s="573"/>
      <c r="HE10" s="573"/>
      <c r="HF10" s="573"/>
      <c r="HG10" s="573"/>
      <c r="HH10" s="573"/>
      <c r="HI10" s="573"/>
      <c r="HJ10" s="573"/>
      <c r="HK10" s="573"/>
      <c r="HL10" s="573"/>
      <c r="HM10" s="573"/>
      <c r="HN10" s="573"/>
      <c r="HO10" s="573"/>
      <c r="HP10" s="573"/>
      <c r="HQ10" s="573"/>
      <c r="HR10" s="573"/>
      <c r="HS10" s="573"/>
      <c r="HT10" s="573"/>
      <c r="HU10" s="573"/>
      <c r="HV10" s="573"/>
      <c r="HW10" s="573"/>
      <c r="HX10" s="573"/>
      <c r="HY10" s="573"/>
      <c r="HZ10" s="573"/>
      <c r="IA10" s="573"/>
      <c r="IB10" s="573"/>
      <c r="IC10" s="573"/>
      <c r="ID10" s="573"/>
      <c r="IE10" s="573"/>
      <c r="IF10" s="573"/>
      <c r="IG10" s="573"/>
      <c r="IH10" s="573"/>
      <c r="II10" s="573"/>
      <c r="IJ10" s="573"/>
      <c r="IK10" s="573"/>
      <c r="IL10" s="573"/>
      <c r="IM10" s="573"/>
      <c r="IN10" s="573"/>
      <c r="IO10" s="573"/>
      <c r="IP10" s="573"/>
      <c r="IQ10" s="573"/>
      <c r="IR10" s="573"/>
      <c r="IS10" s="573"/>
      <c r="IT10" s="573"/>
      <c r="IU10" s="573"/>
      <c r="IV10" s="573"/>
      <c r="IW10" s="573"/>
      <c r="IX10" s="573"/>
      <c r="IY10" s="573"/>
      <c r="IZ10" s="573"/>
      <c r="JA10" s="573"/>
      <c r="JB10" s="573"/>
      <c r="JC10" s="573"/>
      <c r="JD10" s="573"/>
      <c r="JE10" s="573"/>
      <c r="JF10" s="573"/>
      <c r="JG10" s="573"/>
      <c r="JH10" s="573"/>
      <c r="JI10" s="573"/>
      <c r="JJ10" s="573"/>
      <c r="JK10" s="573"/>
      <c r="JL10" s="573"/>
      <c r="JM10" s="573"/>
      <c r="JN10" s="573"/>
      <c r="JO10" s="573"/>
      <c r="JP10" s="573"/>
      <c r="JQ10" s="573"/>
      <c r="JR10" s="573"/>
      <c r="JS10" s="573"/>
      <c r="JT10" s="573"/>
      <c r="JU10" s="573"/>
      <c r="JV10" s="573"/>
      <c r="JW10" s="573"/>
      <c r="JX10" s="573"/>
      <c r="JY10" s="573"/>
      <c r="JZ10" s="573"/>
      <c r="KA10" s="573"/>
      <c r="KB10" s="573"/>
      <c r="KC10" s="573"/>
      <c r="KD10" s="573"/>
      <c r="KE10" s="573"/>
      <c r="KF10" s="573"/>
      <c r="KG10" s="573"/>
      <c r="KH10" s="573"/>
      <c r="KI10" s="573"/>
      <c r="KJ10" s="573"/>
      <c r="KK10" s="573"/>
      <c r="KL10" s="573"/>
      <c r="KM10" s="573"/>
      <c r="KN10" s="573"/>
      <c r="KO10" s="573"/>
      <c r="KP10" s="573"/>
      <c r="KQ10" s="573"/>
      <c r="KR10" s="573"/>
      <c r="KS10" s="573"/>
      <c r="KT10" s="573"/>
      <c r="KU10" s="573"/>
      <c r="KV10" s="573"/>
      <c r="KW10" s="573"/>
      <c r="KX10" s="573"/>
      <c r="KY10" s="573"/>
      <c r="KZ10" s="573"/>
      <c r="LA10" s="573"/>
      <c r="LB10" s="573"/>
      <c r="LC10" s="573"/>
      <c r="LD10" s="573"/>
      <c r="LE10" s="573"/>
      <c r="LF10" s="573"/>
      <c r="LG10" s="573"/>
      <c r="LH10" s="573"/>
      <c r="LI10" s="573"/>
      <c r="LJ10" s="573"/>
      <c r="LK10" s="573"/>
      <c r="LL10" s="573"/>
      <c r="LM10" s="573"/>
      <c r="LN10" s="573"/>
      <c r="LO10" s="573"/>
      <c r="LP10" s="573"/>
      <c r="LQ10" s="573"/>
      <c r="LR10" s="573"/>
      <c r="LS10" s="573"/>
      <c r="LT10" s="573"/>
      <c r="LU10" s="573"/>
      <c r="LV10" s="573"/>
      <c r="LW10" s="573"/>
      <c r="LX10" s="573"/>
      <c r="LY10" s="573"/>
      <c r="LZ10" s="573"/>
      <c r="MA10" s="573"/>
      <c r="MB10" s="573"/>
      <c r="MC10" s="573"/>
      <c r="MD10" s="573"/>
      <c r="ME10" s="573"/>
      <c r="MF10" s="573"/>
      <c r="MG10" s="573"/>
      <c r="MH10" s="573"/>
      <c r="MI10" s="573"/>
      <c r="MJ10" s="573"/>
      <c r="MK10" s="573"/>
      <c r="ML10" s="573"/>
      <c r="MM10" s="573"/>
      <c r="MN10" s="573"/>
      <c r="MO10" s="573"/>
      <c r="MP10" s="573"/>
      <c r="MQ10" s="573"/>
      <c r="MR10" s="573"/>
      <c r="MS10" s="573"/>
      <c r="MT10" s="573"/>
      <c r="MU10" s="573"/>
      <c r="MV10" s="573"/>
      <c r="MW10" s="573"/>
      <c r="MX10" s="573"/>
      <c r="MY10" s="573"/>
      <c r="MZ10" s="573"/>
      <c r="NA10" s="573"/>
      <c r="NB10" s="573"/>
      <c r="NC10" s="573"/>
      <c r="ND10" s="573"/>
      <c r="NE10" s="573"/>
      <c r="NF10" s="573"/>
      <c r="NG10" s="573"/>
      <c r="NH10" s="573"/>
      <c r="NI10" s="573"/>
      <c r="NJ10" s="573"/>
      <c r="NK10" s="573"/>
      <c r="NL10" s="573"/>
      <c r="NM10" s="573"/>
      <c r="NN10" s="573"/>
      <c r="NO10" s="573"/>
      <c r="NP10" s="573"/>
      <c r="NQ10" s="573"/>
      <c r="NR10" s="573"/>
      <c r="NS10" s="573"/>
      <c r="NT10" s="573"/>
      <c r="NU10" s="573"/>
      <c r="NV10" s="573"/>
      <c r="NW10" s="573"/>
      <c r="NX10" s="573"/>
      <c r="NY10" s="573"/>
      <c r="NZ10" s="573"/>
      <c r="OA10" s="573"/>
      <c r="OB10" s="573"/>
      <c r="OC10" s="573"/>
      <c r="OD10" s="573"/>
      <c r="OE10" s="573"/>
      <c r="OF10" s="573"/>
      <c r="OG10" s="573"/>
      <c r="OH10" s="573"/>
      <c r="OI10" s="573"/>
      <c r="OJ10" s="573"/>
      <c r="OK10" s="573"/>
      <c r="OL10" s="573"/>
      <c r="OM10" s="573"/>
      <c r="ON10" s="573"/>
      <c r="OO10" s="573"/>
      <c r="OP10" s="573"/>
      <c r="OQ10" s="573"/>
      <c r="OR10" s="573"/>
      <c r="OS10" s="573"/>
      <c r="OT10" s="573"/>
      <c r="OU10" s="573"/>
      <c r="OV10" s="573"/>
      <c r="OW10" s="573"/>
      <c r="OX10" s="573"/>
      <c r="OY10" s="573"/>
      <c r="OZ10" s="573"/>
      <c r="PA10" s="573"/>
      <c r="PB10" s="573"/>
      <c r="PC10" s="573"/>
      <c r="PD10" s="573"/>
      <c r="PE10" s="573"/>
      <c r="PF10" s="573"/>
      <c r="PG10" s="573"/>
      <c r="PH10" s="573"/>
      <c r="PI10" s="573"/>
      <c r="PJ10" s="573"/>
      <c r="PK10" s="573"/>
      <c r="PL10" s="573"/>
      <c r="PM10" s="573"/>
      <c r="PN10" s="573"/>
      <c r="PO10" s="573"/>
      <c r="PP10" s="573"/>
      <c r="PQ10" s="573"/>
      <c r="PR10" s="573"/>
      <c r="PS10" s="573"/>
      <c r="PT10" s="573"/>
      <c r="PU10" s="573"/>
      <c r="PV10" s="573"/>
      <c r="PW10" s="573"/>
      <c r="PX10" s="573"/>
      <c r="PY10" s="573"/>
      <c r="PZ10" s="573"/>
      <c r="QA10" s="573"/>
      <c r="QB10" s="573"/>
      <c r="QC10" s="573"/>
      <c r="QD10" s="573"/>
      <c r="QE10" s="573"/>
      <c r="QF10" s="573"/>
      <c r="QG10" s="573"/>
      <c r="QH10" s="573"/>
      <c r="QI10" s="573"/>
      <c r="QJ10" s="573"/>
      <c r="QK10" s="573"/>
      <c r="QL10" s="573"/>
      <c r="QM10" s="573"/>
      <c r="QN10" s="573"/>
      <c r="QO10" s="573"/>
      <c r="QP10" s="573"/>
      <c r="QQ10" s="573"/>
      <c r="QR10" s="573"/>
      <c r="QS10" s="573"/>
      <c r="QT10" s="573"/>
      <c r="QU10" s="573"/>
      <c r="QV10" s="573"/>
      <c r="QW10" s="573"/>
      <c r="QX10" s="573"/>
      <c r="QY10" s="573"/>
      <c r="QZ10" s="573"/>
      <c r="RA10" s="573"/>
      <c r="RB10" s="573"/>
      <c r="RC10" s="573"/>
      <c r="RD10" s="573"/>
      <c r="RE10" s="573"/>
      <c r="RF10" s="573"/>
      <c r="RG10" s="573"/>
      <c r="RH10" s="573"/>
      <c r="RI10" s="573"/>
      <c r="RJ10" s="573"/>
      <c r="RK10" s="573"/>
      <c r="RL10" s="573"/>
      <c r="RM10" s="573"/>
      <c r="RN10" s="573"/>
      <c r="RO10" s="573"/>
      <c r="RP10" s="573"/>
      <c r="RQ10" s="573"/>
      <c r="RR10" s="573"/>
      <c r="RS10" s="573"/>
      <c r="RT10" s="573"/>
      <c r="RU10" s="573"/>
      <c r="RV10" s="573"/>
      <c r="RW10" s="573"/>
      <c r="RX10" s="573"/>
      <c r="RY10" s="573"/>
      <c r="RZ10" s="573"/>
      <c r="SA10" s="573"/>
      <c r="SB10" s="573"/>
      <c r="SC10" s="573"/>
      <c r="SD10" s="573"/>
      <c r="SE10" s="573"/>
      <c r="SF10" s="573"/>
      <c r="SG10" s="573"/>
      <c r="SH10" s="573"/>
      <c r="SI10" s="573"/>
      <c r="SJ10" s="573"/>
      <c r="SK10" s="573"/>
      <c r="SL10" s="573"/>
      <c r="SM10" s="573"/>
      <c r="SN10" s="573"/>
      <c r="SO10" s="573"/>
      <c r="SP10" s="573"/>
      <c r="SQ10" s="573"/>
      <c r="SR10" s="573"/>
      <c r="SS10" s="573"/>
      <c r="ST10" s="573"/>
      <c r="SU10" s="573"/>
      <c r="SV10" s="573"/>
      <c r="SW10" s="573"/>
      <c r="SX10" s="573"/>
      <c r="SY10" s="573"/>
      <c r="SZ10" s="573"/>
      <c r="TA10" s="573"/>
      <c r="TB10" s="573"/>
      <c r="TC10" s="573"/>
      <c r="TD10" s="573"/>
      <c r="TE10" s="573"/>
      <c r="TF10" s="573"/>
      <c r="TG10" s="573"/>
      <c r="TH10" s="573"/>
      <c r="TI10" s="573"/>
      <c r="TJ10" s="573"/>
      <c r="TK10" s="573"/>
      <c r="TL10" s="573"/>
      <c r="TM10" s="573"/>
      <c r="TN10" s="573"/>
      <c r="TO10" s="573"/>
      <c r="TP10" s="573"/>
      <c r="TQ10" s="573"/>
      <c r="TR10" s="573"/>
      <c r="TS10" s="573"/>
      <c r="TT10" s="573"/>
      <c r="TU10" s="573"/>
      <c r="TV10" s="573"/>
      <c r="TW10" s="573"/>
      <c r="TX10" s="573"/>
      <c r="TY10" s="573"/>
      <c r="TZ10" s="573"/>
      <c r="UA10" s="573"/>
      <c r="UB10" s="573"/>
      <c r="UC10" s="573"/>
      <c r="UD10" s="573"/>
      <c r="UE10" s="573"/>
      <c r="UF10" s="573"/>
      <c r="UG10" s="573"/>
      <c r="UH10" s="573"/>
      <c r="UI10" s="573"/>
      <c r="UJ10" s="573"/>
      <c r="UK10" s="573"/>
      <c r="UL10" s="573"/>
      <c r="UM10" s="573"/>
      <c r="UN10" s="573"/>
      <c r="UO10" s="573"/>
      <c r="UP10" s="573"/>
      <c r="UQ10" s="573"/>
      <c r="UR10" s="573"/>
      <c r="US10" s="573"/>
      <c r="UT10" s="573"/>
      <c r="UU10" s="573"/>
      <c r="UV10" s="573"/>
      <c r="UW10" s="573"/>
      <c r="UX10" s="573"/>
      <c r="UY10" s="573"/>
      <c r="UZ10" s="573"/>
      <c r="VA10" s="573"/>
      <c r="VB10" s="573"/>
      <c r="VC10" s="573"/>
      <c r="VD10" s="573"/>
      <c r="VE10" s="573"/>
      <c r="VF10" s="573"/>
      <c r="VG10" s="573"/>
      <c r="VH10" s="573"/>
      <c r="VI10" s="573"/>
      <c r="VJ10" s="573"/>
      <c r="VK10" s="573"/>
      <c r="VL10" s="573"/>
      <c r="VM10" s="573"/>
      <c r="VN10" s="573"/>
      <c r="VO10" s="573"/>
      <c r="VP10" s="573"/>
      <c r="VQ10" s="573"/>
      <c r="VR10" s="573"/>
      <c r="VS10" s="573"/>
      <c r="VT10" s="573"/>
      <c r="VU10" s="573"/>
      <c r="VV10" s="573"/>
      <c r="VW10" s="573"/>
      <c r="VX10" s="573"/>
      <c r="VY10" s="573"/>
      <c r="VZ10" s="573"/>
      <c r="WA10" s="573"/>
      <c r="WB10" s="573"/>
      <c r="WC10" s="573"/>
      <c r="WD10" s="573"/>
      <c r="WE10" s="573"/>
      <c r="WF10" s="573"/>
      <c r="WG10" s="573"/>
      <c r="WH10" s="573"/>
      <c r="WI10" s="573"/>
      <c r="WJ10" s="573"/>
      <c r="WK10" s="573"/>
      <c r="WL10" s="573"/>
      <c r="WM10" s="573"/>
      <c r="WN10" s="573"/>
      <c r="WO10" s="573"/>
      <c r="WP10" s="573"/>
      <c r="WQ10" s="573"/>
      <c r="WR10" s="573"/>
      <c r="WS10" s="573"/>
      <c r="WT10" s="573"/>
      <c r="WU10" s="573"/>
      <c r="WV10" s="573"/>
      <c r="WW10" s="573"/>
      <c r="WX10" s="573"/>
      <c r="WY10" s="573"/>
      <c r="WZ10" s="573"/>
      <c r="XA10" s="573"/>
      <c r="XB10" s="573"/>
      <c r="XC10" s="573"/>
      <c r="XD10" s="573"/>
      <c r="XE10" s="573"/>
      <c r="XF10" s="573"/>
      <c r="XG10" s="573"/>
      <c r="XH10" s="573"/>
      <c r="XI10" s="573"/>
      <c r="XJ10" s="573"/>
      <c r="XK10" s="573"/>
      <c r="XL10" s="573"/>
      <c r="XM10" s="573"/>
      <c r="XN10" s="573"/>
      <c r="XO10" s="573"/>
      <c r="XP10" s="573"/>
      <c r="XQ10" s="573"/>
      <c r="XR10" s="573"/>
      <c r="XS10" s="573"/>
      <c r="XT10" s="573"/>
      <c r="XU10" s="573"/>
      <c r="XV10" s="573"/>
      <c r="XW10" s="573"/>
      <c r="XX10" s="573"/>
      <c r="XY10" s="573"/>
      <c r="XZ10" s="573"/>
      <c r="YA10" s="573"/>
      <c r="YB10" s="573"/>
      <c r="YC10" s="573"/>
      <c r="YD10" s="573"/>
      <c r="YE10" s="573"/>
      <c r="YF10" s="573"/>
      <c r="YG10" s="573"/>
      <c r="YH10" s="573"/>
      <c r="YI10" s="573"/>
      <c r="YJ10" s="573"/>
      <c r="YK10" s="573"/>
      <c r="YL10" s="573"/>
      <c r="YM10" s="573"/>
      <c r="YN10" s="573"/>
      <c r="YO10" s="573"/>
      <c r="YP10" s="573"/>
      <c r="YQ10" s="573"/>
      <c r="YR10" s="573"/>
      <c r="YS10" s="573"/>
      <c r="YT10" s="573"/>
      <c r="YU10" s="573"/>
      <c r="YV10" s="573"/>
      <c r="YW10" s="573"/>
      <c r="YX10" s="573"/>
      <c r="YY10" s="573"/>
      <c r="YZ10" s="573"/>
      <c r="ZA10" s="573"/>
      <c r="ZB10" s="573"/>
      <c r="ZC10" s="573"/>
      <c r="ZD10" s="573"/>
      <c r="ZE10" s="573"/>
      <c r="ZF10" s="573"/>
      <c r="ZG10" s="573"/>
      <c r="ZH10" s="573"/>
      <c r="ZI10" s="573"/>
      <c r="ZJ10" s="573"/>
      <c r="ZK10" s="573"/>
      <c r="ZL10" s="573"/>
      <c r="ZM10" s="573"/>
      <c r="ZN10" s="573"/>
      <c r="ZO10" s="573"/>
      <c r="ZP10" s="573"/>
      <c r="ZQ10" s="573"/>
      <c r="ZR10" s="573"/>
      <c r="ZS10" s="573"/>
      <c r="ZT10" s="573"/>
      <c r="ZU10" s="573"/>
      <c r="ZV10" s="573"/>
      <c r="ZW10" s="573"/>
      <c r="ZX10" s="573"/>
      <c r="ZY10" s="573"/>
      <c r="ZZ10" s="573"/>
      <c r="AAA10" s="573"/>
      <c r="AAB10" s="573"/>
      <c r="AAC10" s="573"/>
      <c r="AAD10" s="573"/>
      <c r="AAE10" s="573"/>
      <c r="AAF10" s="573"/>
      <c r="AAG10" s="573"/>
      <c r="AAH10" s="573"/>
      <c r="AAI10" s="573"/>
      <c r="AAJ10" s="573"/>
      <c r="AAK10" s="573"/>
      <c r="AAL10" s="573"/>
      <c r="AAM10" s="573"/>
      <c r="AAN10" s="573"/>
      <c r="AAO10" s="573"/>
      <c r="AAP10" s="573"/>
      <c r="AAQ10" s="573"/>
      <c r="AAR10" s="573"/>
      <c r="AAS10" s="573"/>
      <c r="AAT10" s="573"/>
      <c r="AAU10" s="573"/>
      <c r="AAV10" s="573"/>
      <c r="AAW10" s="573"/>
      <c r="AAX10" s="573"/>
      <c r="AAY10" s="573"/>
      <c r="AAZ10" s="573"/>
      <c r="ABA10" s="573"/>
      <c r="ABB10" s="573"/>
      <c r="ABC10" s="573"/>
      <c r="ABD10" s="573"/>
      <c r="ABE10" s="573"/>
      <c r="ABF10" s="573"/>
      <c r="ABG10" s="573"/>
      <c r="ABH10" s="573"/>
      <c r="ABI10" s="573"/>
      <c r="ABJ10" s="573"/>
      <c r="ABK10" s="573"/>
      <c r="ABL10" s="573"/>
      <c r="ABM10" s="573"/>
      <c r="ABN10" s="573"/>
      <c r="ABO10" s="573"/>
      <c r="ABP10" s="573"/>
      <c r="ABQ10" s="573"/>
      <c r="ABR10" s="573"/>
      <c r="ABS10" s="573"/>
      <c r="ABT10" s="573"/>
      <c r="ABU10" s="573"/>
      <c r="ABV10" s="573"/>
      <c r="ABW10" s="573"/>
      <c r="ABX10" s="573"/>
      <c r="ABY10" s="573"/>
      <c r="ABZ10" s="573"/>
      <c r="ACA10" s="573"/>
      <c r="ACB10" s="573"/>
      <c r="ACC10" s="573"/>
      <c r="ACD10" s="573"/>
      <c r="ACE10" s="573"/>
      <c r="ACF10" s="573"/>
      <c r="ACG10" s="573"/>
      <c r="ACH10" s="573"/>
      <c r="ACI10" s="573"/>
      <c r="ACJ10" s="573"/>
      <c r="ACK10" s="573"/>
      <c r="ACL10" s="573"/>
      <c r="ACM10" s="573"/>
      <c r="ACN10" s="573"/>
      <c r="ACO10" s="573"/>
      <c r="ACP10" s="573"/>
      <c r="ACQ10" s="573"/>
      <c r="ACR10" s="573"/>
      <c r="ACS10" s="573"/>
      <c r="ACT10" s="573"/>
      <c r="ACU10" s="573"/>
      <c r="ACV10" s="573"/>
      <c r="ACW10" s="573"/>
      <c r="ACX10" s="573"/>
      <c r="ACY10" s="573"/>
      <c r="ACZ10" s="573"/>
      <c r="ADA10" s="573"/>
      <c r="ADB10" s="573"/>
      <c r="ADC10" s="573"/>
      <c r="ADD10" s="573"/>
      <c r="ADE10" s="573"/>
      <c r="ADF10" s="573"/>
      <c r="ADG10" s="573"/>
      <c r="ADH10" s="573"/>
      <c r="ADI10" s="573"/>
      <c r="ADJ10" s="573"/>
      <c r="ADK10" s="573"/>
      <c r="ADL10" s="573"/>
      <c r="ADM10" s="573"/>
      <c r="ADN10" s="573"/>
      <c r="ADO10" s="573"/>
      <c r="ADP10" s="573"/>
      <c r="ADQ10" s="573"/>
      <c r="ADR10" s="573"/>
      <c r="ADS10" s="573"/>
      <c r="ADT10" s="573"/>
      <c r="ADU10" s="573"/>
      <c r="ADV10" s="573"/>
      <c r="ADW10" s="573"/>
      <c r="ADX10" s="573"/>
      <c r="ADY10" s="573"/>
      <c r="ADZ10" s="573"/>
      <c r="AEA10" s="573"/>
      <c r="AEB10" s="573"/>
      <c r="AEC10" s="573"/>
      <c r="AED10" s="573"/>
      <c r="AEE10" s="573"/>
      <c r="AEF10" s="573"/>
      <c r="AEG10" s="573"/>
      <c r="AEH10" s="573"/>
      <c r="AEI10" s="573"/>
      <c r="AEJ10" s="573"/>
      <c r="AEK10" s="573"/>
      <c r="AEL10" s="573"/>
      <c r="AEM10" s="573"/>
      <c r="AEN10" s="573"/>
      <c r="AEO10" s="573"/>
      <c r="AEP10" s="573"/>
      <c r="AEQ10" s="573"/>
      <c r="AER10" s="573"/>
      <c r="AES10" s="573"/>
      <c r="AET10" s="573"/>
      <c r="AEU10" s="573"/>
      <c r="AEV10" s="573"/>
      <c r="AEW10" s="573"/>
      <c r="AEX10" s="573"/>
      <c r="AEY10" s="573"/>
      <c r="AEZ10" s="573"/>
      <c r="AFA10" s="573"/>
      <c r="AFB10" s="573"/>
      <c r="AFC10" s="573"/>
      <c r="AFD10" s="573"/>
      <c r="AFE10" s="573"/>
      <c r="AFF10" s="573"/>
      <c r="AFG10" s="573"/>
      <c r="AFH10" s="573"/>
      <c r="AFI10" s="573"/>
      <c r="AFJ10" s="573"/>
      <c r="AFK10" s="573"/>
      <c r="AFL10" s="573"/>
      <c r="AFM10" s="573"/>
      <c r="AFN10" s="573"/>
      <c r="AFO10" s="573"/>
      <c r="AFP10" s="573"/>
      <c r="AFQ10" s="573"/>
      <c r="AFR10" s="573"/>
      <c r="AFS10" s="573"/>
      <c r="AFT10" s="573"/>
      <c r="AFU10" s="573"/>
      <c r="AFV10" s="573"/>
      <c r="AFW10" s="573"/>
      <c r="AFX10" s="573"/>
      <c r="AFY10" s="573"/>
      <c r="AFZ10" s="573"/>
      <c r="AGA10" s="573"/>
      <c r="AGB10" s="573"/>
      <c r="AGC10" s="573"/>
      <c r="AGD10" s="573"/>
      <c r="AGE10" s="573"/>
      <c r="AGF10" s="573"/>
      <c r="AGG10" s="573"/>
      <c r="AGH10" s="573"/>
      <c r="AGI10" s="573"/>
      <c r="AGJ10" s="573"/>
      <c r="AGK10" s="573"/>
      <c r="AGL10" s="573"/>
      <c r="AGM10" s="573"/>
      <c r="AGN10" s="573"/>
      <c r="AGO10" s="573"/>
      <c r="AGP10" s="573"/>
      <c r="AGQ10" s="573"/>
      <c r="AGR10" s="573"/>
      <c r="AGS10" s="573"/>
      <c r="AGT10" s="573"/>
      <c r="AGU10" s="573"/>
      <c r="AGV10" s="573"/>
      <c r="AGW10" s="573"/>
      <c r="AGX10" s="573"/>
      <c r="AGY10" s="573"/>
      <c r="AGZ10" s="573"/>
      <c r="AHA10" s="573"/>
      <c r="AHB10" s="573"/>
      <c r="AHC10" s="573"/>
      <c r="AHD10" s="573"/>
      <c r="AHE10" s="573"/>
      <c r="AHF10" s="573"/>
      <c r="AHG10" s="573"/>
      <c r="AHH10" s="573"/>
      <c r="AHI10" s="573"/>
      <c r="AHJ10" s="573"/>
      <c r="AHK10" s="573"/>
      <c r="AHL10" s="573"/>
      <c r="AHM10" s="573"/>
      <c r="AHN10" s="573"/>
      <c r="AHO10" s="573"/>
      <c r="AHP10" s="573"/>
      <c r="AHQ10" s="573"/>
      <c r="AHR10" s="573"/>
      <c r="AHS10" s="573"/>
      <c r="AHT10" s="573"/>
      <c r="AHU10" s="573"/>
      <c r="AHV10" s="573"/>
      <c r="AHW10" s="573"/>
      <c r="AHX10" s="573"/>
      <c r="AHY10" s="573"/>
      <c r="AHZ10" s="573"/>
      <c r="AIA10" s="573"/>
      <c r="AIB10" s="573"/>
      <c r="AIC10" s="573"/>
      <c r="AID10" s="573"/>
      <c r="AIE10" s="573"/>
      <c r="AIF10" s="573"/>
      <c r="AIG10" s="573"/>
      <c r="AIH10" s="573"/>
      <c r="AII10" s="573"/>
      <c r="AIJ10" s="573"/>
      <c r="AIK10" s="573"/>
      <c r="AIL10" s="573"/>
      <c r="AIM10" s="573"/>
      <c r="AIN10" s="573"/>
      <c r="AIO10" s="573"/>
      <c r="AIP10" s="573"/>
      <c r="AIQ10" s="573"/>
      <c r="AIR10" s="573"/>
      <c r="AIS10" s="573"/>
      <c r="AIT10" s="573"/>
      <c r="AIU10" s="573"/>
      <c r="AIV10" s="573"/>
      <c r="AIW10" s="573"/>
      <c r="AIX10" s="573"/>
      <c r="AIY10" s="573"/>
      <c r="AIZ10" s="573"/>
      <c r="AJA10" s="573"/>
      <c r="AJB10" s="573"/>
      <c r="AJC10" s="573"/>
      <c r="AJD10" s="573"/>
      <c r="AJE10" s="573"/>
      <c r="AJF10" s="573"/>
      <c r="AJG10" s="573"/>
      <c r="AJH10" s="573"/>
      <c r="AJI10" s="573"/>
      <c r="AJJ10" s="573"/>
      <c r="AJK10" s="573"/>
      <c r="AJL10" s="573"/>
      <c r="AJM10" s="573"/>
      <c r="AJN10" s="573"/>
      <c r="AJO10" s="573"/>
      <c r="AJP10" s="573"/>
      <c r="AJQ10" s="573"/>
      <c r="AJR10" s="573"/>
      <c r="AJS10" s="573"/>
      <c r="AJT10" s="573"/>
      <c r="AJU10" s="573"/>
      <c r="AJV10" s="573"/>
      <c r="AJW10" s="573"/>
      <c r="AJX10" s="573"/>
      <c r="AJY10" s="573"/>
      <c r="AJZ10" s="573"/>
      <c r="AKA10" s="573"/>
      <c r="AKB10" s="573"/>
      <c r="AKC10" s="573"/>
      <c r="AKD10" s="573"/>
      <c r="AKE10" s="573"/>
      <c r="AKF10" s="573"/>
      <c r="AKG10" s="573"/>
      <c r="AKH10" s="573"/>
      <c r="AKI10" s="573"/>
      <c r="AKJ10" s="573"/>
      <c r="AKK10" s="573"/>
      <c r="AKL10" s="573"/>
      <c r="AKM10" s="573"/>
      <c r="AKN10" s="573"/>
      <c r="AKO10" s="573"/>
      <c r="AKP10" s="573"/>
      <c r="AKQ10" s="573"/>
      <c r="AKR10" s="573"/>
      <c r="AKS10" s="573"/>
      <c r="AKT10" s="573"/>
      <c r="AKU10" s="573"/>
      <c r="AKV10" s="573"/>
      <c r="AKW10" s="573"/>
      <c r="AKX10" s="573"/>
      <c r="AKY10" s="573"/>
      <c r="AKZ10" s="573"/>
      <c r="ALA10" s="573"/>
      <c r="ALB10" s="573"/>
      <c r="ALC10" s="573"/>
      <c r="ALD10" s="573"/>
      <c r="ALE10" s="573"/>
      <c r="ALF10" s="573"/>
      <c r="ALG10" s="573"/>
      <c r="ALH10" s="573"/>
      <c r="ALI10" s="573"/>
      <c r="ALJ10" s="573"/>
      <c r="ALK10" s="573"/>
      <c r="ALL10" s="573"/>
      <c r="ALM10" s="573"/>
      <c r="ALN10" s="573"/>
      <c r="ALO10" s="573"/>
      <c r="ALP10" s="573"/>
      <c r="ALQ10" s="573"/>
      <c r="ALR10" s="573"/>
      <c r="ALS10" s="573"/>
      <c r="ALT10" s="573"/>
      <c r="ALU10" s="573"/>
      <c r="ALV10" s="573"/>
      <c r="ALW10" s="573"/>
      <c r="ALX10" s="573"/>
      <c r="ALY10" s="573"/>
      <c r="ALZ10" s="573"/>
      <c r="AMA10" s="573"/>
      <c r="AMB10" s="573"/>
      <c r="AMC10" s="573"/>
      <c r="AMD10" s="573"/>
      <c r="AME10" s="573"/>
      <c r="AMF10" s="573"/>
      <c r="AMG10" s="573"/>
      <c r="AMH10" s="573"/>
      <c r="AMI10" s="573"/>
      <c r="AMJ10" s="573"/>
      <c r="AMK10" s="573"/>
      <c r="AML10" s="573"/>
      <c r="AMM10" s="573"/>
      <c r="AMN10" s="573"/>
      <c r="AMO10" s="573"/>
      <c r="AMP10" s="573"/>
      <c r="AMQ10" s="573"/>
      <c r="AMR10" s="573"/>
      <c r="AMS10" s="573"/>
      <c r="AMT10" s="573"/>
      <c r="AMU10" s="573"/>
      <c r="AMV10" s="573"/>
      <c r="AMW10" s="573"/>
      <c r="AMX10" s="573"/>
      <c r="AMY10" s="573"/>
      <c r="AMZ10" s="573"/>
      <c r="ANA10" s="573"/>
      <c r="ANB10" s="573"/>
      <c r="ANC10" s="573"/>
      <c r="AND10" s="573"/>
      <c r="ANE10" s="573"/>
      <c r="ANF10" s="573"/>
      <c r="ANG10" s="573"/>
      <c r="ANH10" s="573"/>
      <c r="ANI10" s="573"/>
      <c r="ANJ10" s="573"/>
      <c r="ANK10" s="573"/>
      <c r="ANL10" s="573"/>
      <c r="ANM10" s="573"/>
      <c r="ANN10" s="573"/>
      <c r="ANO10" s="573"/>
      <c r="ANP10" s="573"/>
      <c r="ANQ10" s="573"/>
      <c r="ANR10" s="573"/>
      <c r="ANS10" s="573"/>
      <c r="ANT10" s="573"/>
      <c r="ANU10" s="573"/>
      <c r="ANV10" s="573"/>
      <c r="ANW10" s="573"/>
      <c r="ANX10" s="573"/>
      <c r="ANY10" s="573"/>
      <c r="ANZ10" s="573"/>
      <c r="AOA10" s="573"/>
      <c r="AOB10" s="573"/>
      <c r="AOC10" s="573"/>
      <c r="AOD10" s="573"/>
      <c r="AOE10" s="573"/>
      <c r="AOF10" s="573"/>
      <c r="AOG10" s="573"/>
      <c r="AOH10" s="573"/>
      <c r="AOI10" s="573"/>
      <c r="AOJ10" s="573"/>
      <c r="AOK10" s="573"/>
      <c r="AOL10" s="573"/>
      <c r="AOM10" s="573"/>
      <c r="AON10" s="573"/>
      <c r="AOO10" s="573"/>
      <c r="AOP10" s="573"/>
      <c r="AOQ10" s="573"/>
      <c r="AOR10" s="573"/>
      <c r="AOS10" s="573"/>
      <c r="AOT10" s="573"/>
      <c r="AOU10" s="573"/>
      <c r="AOV10" s="573"/>
      <c r="AOW10" s="573"/>
      <c r="AOX10" s="573"/>
      <c r="AOY10" s="573"/>
      <c r="AOZ10" s="573"/>
      <c r="APA10" s="573"/>
      <c r="APB10" s="573"/>
      <c r="APC10" s="573"/>
      <c r="APD10" s="573"/>
      <c r="APE10" s="573"/>
      <c r="APF10" s="573"/>
      <c r="APG10" s="573"/>
      <c r="APH10" s="573"/>
      <c r="API10" s="573"/>
      <c r="APJ10" s="573"/>
      <c r="APK10" s="573"/>
      <c r="APL10" s="573"/>
      <c r="APM10" s="573"/>
      <c r="APN10" s="573"/>
      <c r="APO10" s="573"/>
      <c r="APP10" s="573"/>
      <c r="APQ10" s="573"/>
      <c r="APR10" s="573"/>
      <c r="APS10" s="573"/>
      <c r="APT10" s="573"/>
      <c r="APU10" s="573"/>
      <c r="APV10" s="573"/>
      <c r="APW10" s="573"/>
      <c r="APX10" s="573"/>
      <c r="APY10" s="573"/>
      <c r="APZ10" s="573"/>
      <c r="AQA10" s="573"/>
      <c r="AQB10" s="573"/>
      <c r="AQC10" s="573"/>
      <c r="AQD10" s="573"/>
      <c r="AQE10" s="573"/>
      <c r="AQF10" s="573"/>
      <c r="AQG10" s="573"/>
      <c r="AQH10" s="573"/>
      <c r="AQI10" s="573"/>
      <c r="AQJ10" s="573"/>
      <c r="AQK10" s="573"/>
      <c r="AQL10" s="573"/>
      <c r="AQM10" s="573"/>
      <c r="AQN10" s="573"/>
      <c r="AQO10" s="573"/>
      <c r="AQP10" s="573"/>
      <c r="AQQ10" s="573"/>
      <c r="AQR10" s="573"/>
      <c r="AQS10" s="573"/>
      <c r="AQT10" s="573"/>
      <c r="AQU10" s="573"/>
      <c r="AQV10" s="573"/>
      <c r="AQW10" s="573"/>
      <c r="AQX10" s="573"/>
      <c r="AQY10" s="573"/>
      <c r="AQZ10" s="573"/>
      <c r="ARA10" s="573"/>
      <c r="ARB10" s="573"/>
      <c r="ARC10" s="573"/>
      <c r="ARD10" s="573"/>
      <c r="ARE10" s="573"/>
      <c r="ARF10" s="573"/>
      <c r="ARG10" s="573"/>
      <c r="ARH10" s="573"/>
      <c r="ARI10" s="573"/>
      <c r="ARJ10" s="573"/>
      <c r="ARK10" s="573"/>
      <c r="ARL10" s="573"/>
      <c r="ARM10" s="573"/>
      <c r="ARN10" s="573"/>
      <c r="ARO10" s="573"/>
      <c r="ARP10" s="573"/>
      <c r="ARQ10" s="573"/>
      <c r="ARR10" s="573"/>
      <c r="ARS10" s="573"/>
      <c r="ART10" s="573"/>
      <c r="ARU10" s="573"/>
      <c r="ARV10" s="573"/>
      <c r="ARW10" s="573"/>
      <c r="ARX10" s="573"/>
      <c r="ARY10" s="573"/>
      <c r="ARZ10" s="573"/>
      <c r="ASA10" s="573"/>
      <c r="ASB10" s="573"/>
      <c r="ASC10" s="573"/>
      <c r="ASD10" s="573"/>
      <c r="ASE10" s="573"/>
      <c r="ASF10" s="573"/>
      <c r="ASG10" s="573"/>
      <c r="ASH10" s="573"/>
      <c r="ASI10" s="573"/>
      <c r="ASJ10" s="573"/>
      <c r="ASK10" s="573"/>
      <c r="ASL10" s="573"/>
      <c r="ASM10" s="573"/>
      <c r="ASN10" s="573"/>
      <c r="ASO10" s="573"/>
      <c r="ASP10" s="573"/>
      <c r="ASQ10" s="573"/>
      <c r="ASR10" s="573"/>
      <c r="ASS10" s="573"/>
      <c r="AST10" s="573"/>
      <c r="ASU10" s="573"/>
      <c r="ASV10" s="573"/>
      <c r="ASW10" s="573"/>
      <c r="ASX10" s="573"/>
      <c r="ASY10" s="573"/>
      <c r="ASZ10" s="573"/>
      <c r="ATA10" s="573"/>
      <c r="ATB10" s="573"/>
      <c r="ATC10" s="573"/>
      <c r="ATD10" s="573"/>
      <c r="ATE10" s="573"/>
      <c r="ATF10" s="573"/>
      <c r="ATG10" s="573"/>
      <c r="ATH10" s="573"/>
      <c r="ATI10" s="573"/>
      <c r="ATJ10" s="573"/>
      <c r="ATK10" s="573"/>
      <c r="ATL10" s="573"/>
      <c r="ATM10" s="573"/>
      <c r="ATN10" s="573"/>
      <c r="ATO10" s="573"/>
      <c r="ATP10" s="573"/>
      <c r="ATQ10" s="573"/>
      <c r="ATR10" s="573"/>
      <c r="ATS10" s="573"/>
      <c r="ATT10" s="573"/>
      <c r="ATU10" s="573"/>
      <c r="ATV10" s="573"/>
      <c r="ATW10" s="573"/>
      <c r="ATX10" s="573"/>
      <c r="ATY10" s="573"/>
      <c r="ATZ10" s="573"/>
      <c r="AUA10" s="573"/>
      <c r="AUB10" s="573"/>
      <c r="AUC10" s="573"/>
      <c r="AUD10" s="573"/>
      <c r="AUE10" s="573"/>
      <c r="AUF10" s="573"/>
      <c r="AUG10" s="573"/>
      <c r="AUH10" s="573"/>
      <c r="AUI10" s="573"/>
      <c r="AUJ10" s="573"/>
      <c r="AUK10" s="573"/>
      <c r="AUL10" s="573"/>
      <c r="AUM10" s="573"/>
      <c r="AUN10" s="573"/>
      <c r="AUO10" s="573"/>
      <c r="AUP10" s="573"/>
      <c r="AUQ10" s="573"/>
      <c r="AUR10" s="573"/>
      <c r="AUS10" s="573"/>
      <c r="AUT10" s="573"/>
      <c r="AUU10" s="573"/>
      <c r="AUV10" s="573"/>
      <c r="AUW10" s="573"/>
      <c r="AUX10" s="573"/>
      <c r="AUY10" s="573"/>
      <c r="AUZ10" s="573"/>
      <c r="AVA10" s="573"/>
      <c r="AVB10" s="573"/>
      <c r="AVC10" s="573"/>
      <c r="AVD10" s="573"/>
      <c r="AVE10" s="573"/>
      <c r="AVF10" s="573"/>
      <c r="AVG10" s="573"/>
      <c r="AVH10" s="573"/>
      <c r="AVI10" s="573"/>
      <c r="AVJ10" s="573"/>
      <c r="AVK10" s="573"/>
      <c r="AVL10" s="573"/>
      <c r="AVM10" s="573"/>
      <c r="AVN10" s="573"/>
      <c r="AVO10" s="573"/>
      <c r="AVP10" s="573"/>
      <c r="AVQ10" s="573"/>
      <c r="AVR10" s="573"/>
      <c r="AVS10" s="573"/>
      <c r="AVT10" s="573"/>
      <c r="AVU10" s="573"/>
      <c r="AVV10" s="573"/>
      <c r="AVW10" s="573"/>
      <c r="AVX10" s="573"/>
      <c r="AVY10" s="573"/>
      <c r="AVZ10" s="573"/>
      <c r="AWA10" s="573"/>
      <c r="AWB10" s="573"/>
      <c r="AWC10" s="573"/>
      <c r="AWD10" s="573"/>
      <c r="AWE10" s="573"/>
      <c r="AWF10" s="573"/>
      <c r="AWG10" s="573"/>
      <c r="AWH10" s="573"/>
      <c r="AWI10" s="573"/>
      <c r="AWJ10" s="573"/>
      <c r="AWK10" s="573"/>
      <c r="AWL10" s="573"/>
      <c r="AWM10" s="573"/>
      <c r="AWN10" s="573"/>
      <c r="AWO10" s="573"/>
      <c r="AWP10" s="573"/>
      <c r="AWQ10" s="573"/>
      <c r="AWR10" s="573"/>
      <c r="AWS10" s="573"/>
      <c r="AWT10" s="573"/>
      <c r="AWU10" s="573"/>
      <c r="AWV10" s="573"/>
      <c r="AWW10" s="573"/>
      <c r="AWX10" s="573"/>
      <c r="AWY10" s="573"/>
      <c r="AWZ10" s="573"/>
      <c r="AXA10" s="573"/>
      <c r="AXB10" s="573"/>
      <c r="AXC10" s="573"/>
      <c r="AXD10" s="573"/>
      <c r="AXE10" s="573"/>
      <c r="AXF10" s="573"/>
      <c r="AXG10" s="573"/>
      <c r="AXH10" s="573"/>
      <c r="AXI10" s="573"/>
      <c r="AXJ10" s="573"/>
      <c r="AXK10" s="573"/>
      <c r="AXL10" s="573"/>
      <c r="AXM10" s="573"/>
      <c r="AXN10" s="573"/>
      <c r="AXO10" s="573"/>
      <c r="AXP10" s="573"/>
      <c r="AXQ10" s="573"/>
      <c r="AXR10" s="573"/>
      <c r="AXS10" s="573"/>
      <c r="AXT10" s="573"/>
      <c r="AXU10" s="573"/>
      <c r="AXV10" s="573"/>
      <c r="AXW10" s="573"/>
      <c r="AXX10" s="573"/>
      <c r="AXY10" s="573"/>
      <c r="AXZ10" s="573"/>
      <c r="AYA10" s="573"/>
      <c r="AYB10" s="573"/>
      <c r="AYC10" s="573"/>
      <c r="AYD10" s="573"/>
      <c r="AYE10" s="573"/>
      <c r="AYF10" s="573"/>
      <c r="AYG10" s="573"/>
      <c r="AYH10" s="573"/>
      <c r="AYI10" s="573"/>
      <c r="AYJ10" s="573"/>
      <c r="AYK10" s="573"/>
      <c r="AYL10" s="573"/>
      <c r="AYM10" s="573"/>
      <c r="AYN10" s="573"/>
      <c r="AYO10" s="573"/>
      <c r="AYP10" s="573"/>
      <c r="AYQ10" s="573"/>
      <c r="AYR10" s="573"/>
      <c r="AYS10" s="573"/>
      <c r="AYT10" s="573"/>
      <c r="AYU10" s="573"/>
      <c r="AYV10" s="573"/>
      <c r="AYW10" s="573"/>
      <c r="AYX10" s="573"/>
      <c r="AYY10" s="573"/>
      <c r="AYZ10" s="573"/>
      <c r="AZA10" s="573"/>
      <c r="AZB10" s="573"/>
      <c r="AZC10" s="573"/>
      <c r="AZD10" s="573"/>
      <c r="AZE10" s="573"/>
      <c r="AZF10" s="573"/>
      <c r="AZG10" s="573"/>
      <c r="AZH10" s="573"/>
      <c r="AZI10" s="573"/>
      <c r="AZJ10" s="573"/>
      <c r="AZK10" s="573"/>
      <c r="AZL10" s="573"/>
      <c r="AZM10" s="573"/>
      <c r="AZN10" s="573"/>
      <c r="AZO10" s="573"/>
      <c r="AZP10" s="573"/>
      <c r="AZQ10" s="573"/>
      <c r="AZR10" s="573"/>
      <c r="AZS10" s="573"/>
      <c r="AZT10" s="573"/>
      <c r="AZU10" s="573"/>
      <c r="AZV10" s="573"/>
      <c r="AZW10" s="573"/>
      <c r="AZX10" s="573"/>
      <c r="AZY10" s="573"/>
      <c r="AZZ10" s="573"/>
      <c r="BAA10" s="573"/>
      <c r="BAB10" s="573"/>
      <c r="BAC10" s="573"/>
      <c r="BAD10" s="573"/>
      <c r="BAE10" s="573"/>
      <c r="BAF10" s="573"/>
      <c r="BAG10" s="573"/>
      <c r="BAH10" s="573"/>
      <c r="BAI10" s="573"/>
      <c r="BAJ10" s="573"/>
      <c r="BAK10" s="573"/>
      <c r="BAL10" s="573"/>
      <c r="BAM10" s="573"/>
      <c r="BAN10" s="573"/>
      <c r="BAO10" s="573"/>
      <c r="BAP10" s="573"/>
      <c r="BAQ10" s="573"/>
      <c r="BAR10" s="573"/>
      <c r="BAS10" s="573"/>
      <c r="BAT10" s="573"/>
      <c r="BAU10" s="573"/>
      <c r="BAV10" s="573"/>
      <c r="BAW10" s="573"/>
      <c r="BAX10" s="573"/>
      <c r="BAY10" s="573"/>
      <c r="BAZ10" s="573"/>
      <c r="BBA10" s="573"/>
      <c r="BBB10" s="573"/>
      <c r="BBC10" s="573"/>
      <c r="BBD10" s="573"/>
      <c r="BBE10" s="573"/>
      <c r="BBF10" s="573"/>
      <c r="BBG10" s="573"/>
      <c r="BBH10" s="573"/>
      <c r="BBI10" s="573"/>
      <c r="BBJ10" s="573"/>
      <c r="BBK10" s="573"/>
      <c r="BBL10" s="573"/>
      <c r="BBM10" s="573"/>
      <c r="BBN10" s="573"/>
      <c r="BBO10" s="573"/>
      <c r="BBP10" s="573"/>
      <c r="BBQ10" s="573"/>
      <c r="BBR10" s="573"/>
      <c r="BBS10" s="573"/>
      <c r="BBT10" s="573"/>
      <c r="BBU10" s="573"/>
      <c r="BBV10" s="573"/>
      <c r="BBW10" s="573"/>
      <c r="BBX10" s="573"/>
      <c r="BBY10" s="573"/>
      <c r="BBZ10" s="573"/>
      <c r="BCA10" s="573"/>
      <c r="BCB10" s="573"/>
      <c r="BCC10" s="573"/>
      <c r="BCD10" s="573"/>
      <c r="BCE10" s="573"/>
      <c r="BCF10" s="573"/>
      <c r="BCG10" s="573"/>
      <c r="BCH10" s="573"/>
      <c r="BCI10" s="573"/>
      <c r="BCJ10" s="573"/>
      <c r="BCK10" s="573"/>
      <c r="BCL10" s="573"/>
      <c r="BCM10" s="573"/>
      <c r="BCN10" s="573"/>
      <c r="BCO10" s="573"/>
      <c r="BCP10" s="573"/>
      <c r="BCQ10" s="573"/>
      <c r="BCR10" s="573"/>
      <c r="BCS10" s="573"/>
      <c r="BCT10" s="573"/>
      <c r="BCU10" s="573"/>
      <c r="BCV10" s="573"/>
      <c r="BCW10" s="573"/>
      <c r="BCX10" s="573"/>
      <c r="BCY10" s="573"/>
      <c r="BCZ10" s="573"/>
      <c r="BDA10" s="573"/>
      <c r="BDB10" s="573"/>
      <c r="BDC10" s="573"/>
      <c r="BDD10" s="573"/>
      <c r="BDE10" s="573"/>
      <c r="BDF10" s="573"/>
      <c r="BDG10" s="573"/>
      <c r="BDH10" s="573"/>
      <c r="BDI10" s="573"/>
      <c r="BDJ10" s="573"/>
      <c r="BDK10" s="573"/>
      <c r="BDL10" s="573"/>
      <c r="BDM10" s="573"/>
      <c r="BDN10" s="573"/>
      <c r="BDO10" s="573"/>
      <c r="BDP10" s="573"/>
      <c r="BDQ10" s="573"/>
      <c r="BDR10" s="573"/>
      <c r="BDS10" s="573"/>
      <c r="BDT10" s="573"/>
      <c r="BDU10" s="573"/>
      <c r="BDV10" s="573"/>
      <c r="BDW10" s="573"/>
      <c r="BDX10" s="573"/>
      <c r="BDY10" s="573"/>
      <c r="BDZ10" s="573"/>
      <c r="BEA10" s="573"/>
      <c r="BEB10" s="573"/>
      <c r="BEC10" s="573"/>
      <c r="BED10" s="573"/>
      <c r="BEE10" s="573"/>
      <c r="BEF10" s="573"/>
      <c r="BEG10" s="573"/>
      <c r="BEH10" s="573"/>
      <c r="BEI10" s="573"/>
      <c r="BEJ10" s="573"/>
      <c r="BEK10" s="573"/>
      <c r="BEL10" s="573"/>
      <c r="BEM10" s="573"/>
      <c r="BEN10" s="573"/>
      <c r="BEO10" s="573"/>
      <c r="BEP10" s="573"/>
      <c r="BEQ10" s="573"/>
      <c r="BER10" s="573"/>
      <c r="BES10" s="573"/>
      <c r="BET10" s="573"/>
      <c r="BEU10" s="573"/>
      <c r="BEV10" s="573"/>
      <c r="BEW10" s="573"/>
      <c r="BEX10" s="573"/>
      <c r="BEY10" s="573"/>
      <c r="BEZ10" s="573"/>
      <c r="BFA10" s="573"/>
      <c r="BFB10" s="573"/>
      <c r="BFC10" s="573"/>
      <c r="BFD10" s="573"/>
      <c r="BFE10" s="573"/>
      <c r="BFF10" s="573"/>
      <c r="BFG10" s="573"/>
      <c r="BFH10" s="573"/>
      <c r="BFI10" s="573"/>
      <c r="BFJ10" s="573"/>
      <c r="BFK10" s="573"/>
      <c r="BFL10" s="573"/>
      <c r="BFM10" s="573"/>
      <c r="BFN10" s="573"/>
      <c r="BFO10" s="573"/>
      <c r="BFP10" s="573"/>
      <c r="BFQ10" s="573"/>
      <c r="BFR10" s="573"/>
      <c r="BFS10" s="573"/>
      <c r="BFT10" s="573"/>
      <c r="BFU10" s="573"/>
      <c r="BFV10" s="573"/>
      <c r="BFW10" s="573"/>
      <c r="BFX10" s="573"/>
      <c r="BFY10" s="573"/>
      <c r="BFZ10" s="573"/>
      <c r="BGA10" s="573"/>
      <c r="BGB10" s="573"/>
      <c r="BGC10" s="573"/>
      <c r="BGD10" s="573"/>
      <c r="BGE10" s="573"/>
      <c r="BGF10" s="573"/>
      <c r="BGG10" s="573"/>
      <c r="BGH10" s="573"/>
      <c r="BGI10" s="573"/>
      <c r="BGJ10" s="573"/>
      <c r="BGK10" s="573"/>
      <c r="BGL10" s="573"/>
      <c r="BGM10" s="573"/>
      <c r="BGN10" s="573"/>
      <c r="BGO10" s="573"/>
      <c r="BGP10" s="573"/>
      <c r="BGQ10" s="573"/>
      <c r="BGR10" s="573"/>
      <c r="BGS10" s="573"/>
      <c r="BGT10" s="573"/>
      <c r="BGU10" s="573"/>
      <c r="BGV10" s="573"/>
      <c r="BGW10" s="573"/>
      <c r="BGX10" s="573"/>
      <c r="BGY10" s="573"/>
      <c r="BGZ10" s="573"/>
      <c r="BHA10" s="573"/>
      <c r="BHB10" s="573"/>
      <c r="BHC10" s="573"/>
      <c r="BHD10" s="573"/>
      <c r="BHE10" s="573"/>
      <c r="BHF10" s="573"/>
      <c r="BHG10" s="573"/>
      <c r="BHH10" s="573"/>
      <c r="BHI10" s="573"/>
      <c r="BHJ10" s="573"/>
      <c r="BHK10" s="573"/>
      <c r="BHL10" s="573"/>
      <c r="BHM10" s="573"/>
      <c r="BHN10" s="573"/>
      <c r="BHO10" s="573"/>
      <c r="BHP10" s="573"/>
      <c r="BHQ10" s="573"/>
      <c r="BHR10" s="573"/>
      <c r="BHS10" s="573"/>
      <c r="BHT10" s="573"/>
      <c r="BHU10" s="573"/>
      <c r="BHV10" s="573"/>
      <c r="BHW10" s="573"/>
      <c r="BHX10" s="573"/>
      <c r="BHY10" s="573"/>
      <c r="BHZ10" s="573"/>
      <c r="BIA10" s="573"/>
      <c r="BIB10" s="573"/>
      <c r="BIC10" s="573"/>
      <c r="BID10" s="573"/>
      <c r="BIE10" s="573"/>
      <c r="BIF10" s="573"/>
      <c r="BIG10" s="573"/>
      <c r="BIH10" s="573"/>
      <c r="BII10" s="573"/>
      <c r="BIJ10" s="573"/>
      <c r="BIK10" s="573"/>
      <c r="BIL10" s="573"/>
      <c r="BIM10" s="573"/>
      <c r="BIN10" s="573"/>
      <c r="BIO10" s="573"/>
      <c r="BIP10" s="573"/>
      <c r="BIQ10" s="573"/>
      <c r="BIR10" s="573"/>
      <c r="BIS10" s="573"/>
      <c r="BIT10" s="573"/>
      <c r="BIU10" s="573"/>
      <c r="BIV10" s="573"/>
      <c r="BIW10" s="573"/>
      <c r="BIX10" s="573"/>
      <c r="BIY10" s="573"/>
      <c r="BIZ10" s="573"/>
      <c r="BJA10" s="573"/>
      <c r="BJB10" s="573"/>
      <c r="BJC10" s="573"/>
      <c r="BJD10" s="573"/>
      <c r="BJE10" s="573"/>
      <c r="BJF10" s="573"/>
      <c r="BJG10" s="573"/>
      <c r="BJH10" s="573"/>
      <c r="BJI10" s="573"/>
      <c r="BJJ10" s="573"/>
      <c r="BJK10" s="573"/>
      <c r="BJL10" s="573"/>
      <c r="BJM10" s="573"/>
      <c r="BJN10" s="573"/>
      <c r="BJO10" s="573"/>
      <c r="BJP10" s="573"/>
      <c r="BJQ10" s="573"/>
      <c r="BJR10" s="573"/>
      <c r="BJS10" s="573"/>
      <c r="BJT10" s="573"/>
      <c r="BJU10" s="573"/>
      <c r="BJV10" s="573"/>
      <c r="BJW10" s="573"/>
      <c r="BJX10" s="573"/>
      <c r="BJY10" s="573"/>
      <c r="BJZ10" s="573"/>
      <c r="BKA10" s="573"/>
      <c r="BKB10" s="573"/>
      <c r="BKC10" s="573"/>
      <c r="BKD10" s="573"/>
      <c r="BKE10" s="573"/>
      <c r="BKF10" s="573"/>
      <c r="BKG10" s="573"/>
      <c r="BKH10" s="573"/>
      <c r="BKI10" s="573"/>
      <c r="BKJ10" s="573"/>
      <c r="BKK10" s="573"/>
      <c r="BKL10" s="573"/>
      <c r="BKM10" s="573"/>
      <c r="BKN10" s="573"/>
      <c r="BKO10" s="573"/>
      <c r="BKP10" s="573"/>
      <c r="BKQ10" s="573"/>
      <c r="BKR10" s="573"/>
      <c r="BKS10" s="573"/>
      <c r="BKT10" s="573"/>
      <c r="BKU10" s="573"/>
      <c r="BKV10" s="573"/>
      <c r="BKW10" s="573"/>
      <c r="BKX10" s="573"/>
      <c r="BKY10" s="573"/>
      <c r="BKZ10" s="573"/>
      <c r="BLA10" s="573"/>
      <c r="BLB10" s="573"/>
      <c r="BLC10" s="573"/>
      <c r="BLD10" s="573"/>
      <c r="BLE10" s="573"/>
      <c r="BLF10" s="573"/>
      <c r="BLG10" s="573"/>
      <c r="BLH10" s="573"/>
      <c r="BLI10" s="573"/>
      <c r="BLJ10" s="573"/>
      <c r="BLK10" s="573"/>
      <c r="BLL10" s="573"/>
      <c r="BLM10" s="573"/>
      <c r="BLN10" s="573"/>
      <c r="BLO10" s="573"/>
      <c r="BLP10" s="573"/>
      <c r="BLQ10" s="573"/>
      <c r="BLR10" s="573"/>
      <c r="BLS10" s="573"/>
      <c r="BLT10" s="573"/>
      <c r="BLU10" s="573"/>
      <c r="BLV10" s="573"/>
      <c r="BLW10" s="573"/>
      <c r="BLX10" s="573"/>
      <c r="BLY10" s="573"/>
      <c r="BLZ10" s="573"/>
      <c r="BMA10" s="573"/>
      <c r="BMB10" s="573"/>
      <c r="BMC10" s="573"/>
      <c r="BMD10" s="573"/>
      <c r="BME10" s="573"/>
      <c r="BMF10" s="573"/>
      <c r="BMG10" s="573"/>
      <c r="BMH10" s="573"/>
      <c r="BMI10" s="573"/>
      <c r="BMJ10" s="573"/>
      <c r="BMK10" s="573"/>
      <c r="BML10" s="573"/>
      <c r="BMM10" s="573"/>
      <c r="BMN10" s="573"/>
      <c r="BMO10" s="573"/>
      <c r="BMP10" s="573"/>
      <c r="BMQ10" s="573"/>
      <c r="BMR10" s="573"/>
      <c r="BMS10" s="573"/>
      <c r="BMT10" s="573"/>
      <c r="BMU10" s="573"/>
      <c r="BMV10" s="573"/>
      <c r="BMW10" s="573"/>
      <c r="BMX10" s="573"/>
      <c r="BMY10" s="573"/>
      <c r="BMZ10" s="573"/>
      <c r="BNA10" s="573"/>
      <c r="BNB10" s="573"/>
      <c r="BNC10" s="573"/>
      <c r="BND10" s="573"/>
      <c r="BNE10" s="573"/>
      <c r="BNF10" s="573"/>
      <c r="BNG10" s="573"/>
      <c r="BNH10" s="573"/>
      <c r="BNI10" s="573"/>
      <c r="BNJ10" s="573"/>
      <c r="BNK10" s="573"/>
      <c r="BNL10" s="573"/>
      <c r="BNM10" s="573"/>
      <c r="BNN10" s="573"/>
      <c r="BNO10" s="573"/>
      <c r="BNP10" s="573"/>
      <c r="BNQ10" s="573"/>
      <c r="BNR10" s="573"/>
      <c r="BNS10" s="573"/>
      <c r="BNT10" s="573"/>
      <c r="BNU10" s="573"/>
      <c r="BNV10" s="573"/>
      <c r="BNW10" s="573"/>
      <c r="BNX10" s="573"/>
      <c r="BNY10" s="573"/>
      <c r="BNZ10" s="573"/>
      <c r="BOA10" s="573"/>
      <c r="BOB10" s="573"/>
      <c r="BOC10" s="573"/>
      <c r="BOD10" s="573"/>
      <c r="BOE10" s="573"/>
      <c r="BOF10" s="573"/>
      <c r="BOG10" s="573"/>
      <c r="BOH10" s="573"/>
      <c r="BOI10" s="573"/>
      <c r="BOJ10" s="573"/>
      <c r="BOK10" s="573"/>
      <c r="BOL10" s="573"/>
      <c r="BOM10" s="573"/>
      <c r="BON10" s="573"/>
      <c r="BOO10" s="573"/>
      <c r="BOP10" s="573"/>
      <c r="BOQ10" s="573"/>
      <c r="BOR10" s="573"/>
      <c r="BOS10" s="573"/>
      <c r="BOT10" s="573"/>
      <c r="BOU10" s="573"/>
      <c r="BOV10" s="573"/>
      <c r="BOW10" s="573"/>
      <c r="BOX10" s="573"/>
      <c r="BOY10" s="573"/>
      <c r="BOZ10" s="573"/>
      <c r="BPA10" s="573"/>
      <c r="BPB10" s="573"/>
      <c r="BPC10" s="573"/>
      <c r="BPD10" s="573"/>
      <c r="BPE10" s="573"/>
      <c r="BPF10" s="573"/>
      <c r="BPG10" s="573"/>
      <c r="BPH10" s="573"/>
      <c r="BPI10" s="573"/>
      <c r="BPJ10" s="573"/>
      <c r="BPK10" s="573"/>
      <c r="BPL10" s="573"/>
      <c r="BPM10" s="573"/>
      <c r="BPN10" s="573"/>
      <c r="BPO10" s="573"/>
      <c r="BPP10" s="573"/>
      <c r="BPQ10" s="573"/>
      <c r="BPR10" s="573"/>
      <c r="BPS10" s="573"/>
      <c r="BPT10" s="573"/>
      <c r="BPU10" s="573"/>
      <c r="BPV10" s="573"/>
      <c r="BPW10" s="573"/>
      <c r="BPX10" s="573"/>
      <c r="BPY10" s="573"/>
      <c r="BPZ10" s="573"/>
      <c r="BQA10" s="573"/>
      <c r="BQB10" s="573"/>
      <c r="BQC10" s="573"/>
      <c r="BQD10" s="573"/>
      <c r="BQE10" s="573"/>
      <c r="BQF10" s="573"/>
      <c r="BQG10" s="573"/>
      <c r="BQH10" s="573"/>
      <c r="BQI10" s="573"/>
      <c r="BQJ10" s="573"/>
      <c r="BQK10" s="573"/>
      <c r="BQL10" s="573"/>
      <c r="BQM10" s="573"/>
      <c r="BQN10" s="573"/>
      <c r="BQO10" s="573"/>
      <c r="BQP10" s="573"/>
      <c r="BQQ10" s="573"/>
      <c r="BQR10" s="573"/>
      <c r="BQS10" s="573"/>
      <c r="BQT10" s="573"/>
      <c r="BQU10" s="573"/>
      <c r="BQV10" s="573"/>
      <c r="BQW10" s="573"/>
      <c r="BQX10" s="573"/>
      <c r="BQY10" s="573"/>
      <c r="BQZ10" s="573"/>
      <c r="BRA10" s="573"/>
      <c r="BRB10" s="573"/>
      <c r="BRC10" s="573"/>
      <c r="BRD10" s="573"/>
      <c r="BRE10" s="573"/>
      <c r="BRF10" s="573"/>
      <c r="BRG10" s="573"/>
      <c r="BRH10" s="573"/>
      <c r="BRI10" s="573"/>
      <c r="BRJ10" s="573"/>
      <c r="BRK10" s="573"/>
      <c r="BRL10" s="573"/>
      <c r="BRM10" s="573"/>
      <c r="BRN10" s="573"/>
      <c r="BRO10" s="573"/>
      <c r="BRP10" s="573"/>
      <c r="BRQ10" s="573"/>
      <c r="BRR10" s="573"/>
      <c r="BRS10" s="573"/>
      <c r="BRT10" s="573"/>
      <c r="BRU10" s="573"/>
      <c r="BRV10" s="573"/>
      <c r="BRW10" s="573"/>
      <c r="BRX10" s="573"/>
      <c r="BRY10" s="573"/>
      <c r="BRZ10" s="573"/>
      <c r="BSA10" s="573"/>
      <c r="BSB10" s="573"/>
      <c r="BSC10" s="573"/>
      <c r="BSD10" s="573"/>
      <c r="BSE10" s="573"/>
      <c r="BSF10" s="573"/>
      <c r="BSG10" s="573"/>
      <c r="BSH10" s="573"/>
      <c r="BSI10" s="573"/>
      <c r="BSJ10" s="573"/>
      <c r="BSK10" s="573"/>
      <c r="BSL10" s="573"/>
      <c r="BSM10" s="573"/>
      <c r="BSN10" s="573"/>
      <c r="BSO10" s="573"/>
      <c r="BSP10" s="573"/>
      <c r="BSQ10" s="573"/>
      <c r="BSR10" s="573"/>
      <c r="BSS10" s="573"/>
      <c r="BST10" s="573"/>
      <c r="BSU10" s="573"/>
      <c r="BSV10" s="573"/>
      <c r="BSW10" s="573"/>
      <c r="BSX10" s="573"/>
      <c r="BSY10" s="573"/>
      <c r="BSZ10" s="573"/>
      <c r="BTA10" s="573"/>
      <c r="BTB10" s="573"/>
      <c r="BTC10" s="573"/>
      <c r="BTD10" s="573"/>
      <c r="BTE10" s="573"/>
      <c r="BTF10" s="573"/>
      <c r="BTG10" s="573"/>
      <c r="BTH10" s="573"/>
      <c r="BTI10" s="573"/>
      <c r="BTJ10" s="573"/>
      <c r="BTK10" s="573"/>
      <c r="BTL10" s="573"/>
      <c r="BTM10" s="573"/>
      <c r="BTN10" s="573"/>
      <c r="BTO10" s="573"/>
      <c r="BTP10" s="573"/>
      <c r="BTQ10" s="573"/>
      <c r="BTR10" s="573"/>
      <c r="BTS10" s="573"/>
      <c r="BTT10" s="573"/>
      <c r="BTU10" s="573"/>
      <c r="BTV10" s="573"/>
      <c r="BTW10" s="573"/>
      <c r="BTX10" s="573"/>
      <c r="BTY10" s="573"/>
      <c r="BTZ10" s="573"/>
      <c r="BUA10" s="573"/>
      <c r="BUB10" s="573"/>
      <c r="BUC10" s="573"/>
      <c r="BUD10" s="573"/>
      <c r="BUE10" s="573"/>
      <c r="BUF10" s="573"/>
      <c r="BUG10" s="573"/>
      <c r="BUH10" s="573"/>
      <c r="BUI10" s="573"/>
      <c r="BUJ10" s="573"/>
      <c r="BUK10" s="573"/>
      <c r="BUL10" s="573"/>
      <c r="BUM10" s="573"/>
      <c r="BUN10" s="573"/>
      <c r="BUO10" s="573"/>
      <c r="BUP10" s="573"/>
      <c r="BUQ10" s="573"/>
      <c r="BUR10" s="573"/>
      <c r="BUS10" s="573"/>
      <c r="BUT10" s="573"/>
      <c r="BUU10" s="573"/>
      <c r="BUV10" s="573"/>
      <c r="BUW10" s="573"/>
      <c r="BUX10" s="573"/>
      <c r="BUY10" s="573"/>
      <c r="BUZ10" s="573"/>
      <c r="BVA10" s="573"/>
      <c r="BVB10" s="573"/>
      <c r="BVC10" s="573"/>
      <c r="BVD10" s="573"/>
      <c r="BVE10" s="573"/>
      <c r="BVF10" s="573"/>
      <c r="BVG10" s="573"/>
      <c r="BVH10" s="573"/>
      <c r="BVI10" s="573"/>
      <c r="BVJ10" s="573"/>
      <c r="BVK10" s="573"/>
      <c r="BVL10" s="573"/>
      <c r="BVM10" s="573"/>
      <c r="BVN10" s="573"/>
      <c r="BVO10" s="573"/>
      <c r="BVP10" s="573"/>
      <c r="BVQ10" s="573"/>
      <c r="BVR10" s="573"/>
      <c r="BVS10" s="573"/>
      <c r="BVT10" s="573"/>
      <c r="BVU10" s="573"/>
      <c r="BVV10" s="573"/>
      <c r="BVW10" s="573"/>
      <c r="BVX10" s="573"/>
      <c r="BVY10" s="573"/>
      <c r="BVZ10" s="573"/>
      <c r="BWA10" s="573"/>
      <c r="BWB10" s="573"/>
      <c r="BWC10" s="573"/>
      <c r="BWD10" s="573"/>
      <c r="BWE10" s="573"/>
      <c r="BWF10" s="573"/>
      <c r="BWG10" s="573"/>
      <c r="BWH10" s="573"/>
      <c r="BWI10" s="573"/>
      <c r="BWJ10" s="573"/>
      <c r="BWK10" s="573"/>
      <c r="BWL10" s="573"/>
      <c r="BWM10" s="573"/>
      <c r="BWN10" s="573"/>
      <c r="BWO10" s="573"/>
      <c r="BWP10" s="573"/>
      <c r="BWQ10" s="573"/>
      <c r="BWR10" s="573"/>
      <c r="BWS10" s="573"/>
      <c r="BWT10" s="573"/>
      <c r="BWU10" s="573"/>
      <c r="BWV10" s="573"/>
      <c r="BWW10" s="573"/>
      <c r="BWX10" s="573"/>
      <c r="BWY10" s="573"/>
      <c r="BWZ10" s="573"/>
      <c r="BXA10" s="573"/>
      <c r="BXB10" s="573"/>
      <c r="BXC10" s="573"/>
      <c r="BXD10" s="573"/>
      <c r="BXE10" s="573"/>
      <c r="BXF10" s="573"/>
      <c r="BXG10" s="573"/>
      <c r="BXH10" s="573"/>
      <c r="BXI10" s="573"/>
      <c r="BXJ10" s="573"/>
      <c r="BXK10" s="573"/>
      <c r="BXL10" s="573"/>
      <c r="BXM10" s="573"/>
      <c r="BXN10" s="573"/>
      <c r="BXO10" s="573"/>
      <c r="BXP10" s="573"/>
      <c r="BXQ10" s="573"/>
      <c r="BXR10" s="573"/>
      <c r="BXS10" s="573"/>
      <c r="BXT10" s="573"/>
      <c r="BXU10" s="573"/>
      <c r="BXV10" s="573"/>
      <c r="BXW10" s="573"/>
      <c r="BXX10" s="573"/>
      <c r="BXY10" s="573"/>
      <c r="BXZ10" s="573"/>
      <c r="BYA10" s="573"/>
      <c r="BYB10" s="573"/>
      <c r="BYC10" s="573"/>
      <c r="BYD10" s="573"/>
      <c r="BYE10" s="573"/>
      <c r="BYF10" s="573"/>
      <c r="BYG10" s="573"/>
      <c r="BYH10" s="573"/>
      <c r="BYI10" s="573"/>
      <c r="BYJ10" s="573"/>
      <c r="BYK10" s="573"/>
      <c r="BYL10" s="573"/>
      <c r="BYM10" s="573"/>
      <c r="BYN10" s="573"/>
      <c r="BYO10" s="573"/>
      <c r="BYP10" s="573"/>
      <c r="BYQ10" s="573"/>
      <c r="BYR10" s="573"/>
      <c r="BYS10" s="573"/>
      <c r="BYT10" s="573"/>
      <c r="BYU10" s="573"/>
      <c r="BYV10" s="573"/>
      <c r="BYW10" s="573"/>
      <c r="BYX10" s="573"/>
      <c r="BYY10" s="573"/>
      <c r="BYZ10" s="573"/>
      <c r="BZA10" s="573"/>
      <c r="BZB10" s="573"/>
      <c r="BZC10" s="573"/>
      <c r="BZD10" s="573"/>
      <c r="BZE10" s="573"/>
      <c r="BZF10" s="573"/>
      <c r="BZG10" s="573"/>
      <c r="BZH10" s="573"/>
      <c r="BZI10" s="573"/>
      <c r="BZJ10" s="573"/>
      <c r="BZK10" s="573"/>
      <c r="BZL10" s="573"/>
      <c r="BZM10" s="573"/>
      <c r="BZN10" s="573"/>
      <c r="BZO10" s="573"/>
      <c r="BZP10" s="573"/>
      <c r="BZQ10" s="573"/>
      <c r="BZR10" s="573"/>
      <c r="BZS10" s="573"/>
      <c r="BZT10" s="573"/>
      <c r="BZU10" s="573"/>
      <c r="BZV10" s="573"/>
      <c r="BZW10" s="573"/>
      <c r="BZX10" s="573"/>
      <c r="BZY10" s="573"/>
      <c r="BZZ10" s="573"/>
      <c r="CAA10" s="573"/>
      <c r="CAB10" s="573"/>
      <c r="CAC10" s="573"/>
      <c r="CAD10" s="573"/>
      <c r="CAE10" s="573"/>
      <c r="CAF10" s="573"/>
      <c r="CAG10" s="573"/>
      <c r="CAH10" s="573"/>
      <c r="CAI10" s="573"/>
      <c r="CAJ10" s="573"/>
      <c r="CAK10" s="573"/>
      <c r="CAL10" s="573"/>
      <c r="CAM10" s="573"/>
      <c r="CAN10" s="573"/>
      <c r="CAO10" s="573"/>
      <c r="CAP10" s="573"/>
      <c r="CAQ10" s="573"/>
      <c r="CAR10" s="573"/>
      <c r="CAS10" s="573"/>
      <c r="CAT10" s="573"/>
      <c r="CAU10" s="573"/>
      <c r="CAV10" s="573"/>
      <c r="CAW10" s="573"/>
      <c r="CAX10" s="573"/>
      <c r="CAY10" s="573"/>
      <c r="CAZ10" s="573"/>
      <c r="CBA10" s="573"/>
      <c r="CBB10" s="573"/>
      <c r="CBC10" s="573"/>
      <c r="CBD10" s="573"/>
      <c r="CBE10" s="573"/>
      <c r="CBF10" s="573"/>
      <c r="CBG10" s="573"/>
      <c r="CBH10" s="573"/>
      <c r="CBI10" s="573"/>
      <c r="CBJ10" s="573"/>
      <c r="CBK10" s="573"/>
      <c r="CBL10" s="573"/>
      <c r="CBM10" s="573"/>
      <c r="CBN10" s="573"/>
      <c r="CBO10" s="573"/>
      <c r="CBP10" s="573"/>
      <c r="CBQ10" s="573"/>
      <c r="CBR10" s="573"/>
      <c r="CBS10" s="573"/>
      <c r="CBT10" s="573"/>
      <c r="CBU10" s="573"/>
      <c r="CBV10" s="573"/>
      <c r="CBW10" s="573"/>
      <c r="CBX10" s="573"/>
      <c r="CBY10" s="573"/>
      <c r="CBZ10" s="573"/>
      <c r="CCA10" s="573"/>
      <c r="CCB10" s="573"/>
      <c r="CCC10" s="573"/>
      <c r="CCD10" s="573"/>
      <c r="CCE10" s="573"/>
      <c r="CCF10" s="573"/>
      <c r="CCG10" s="573"/>
      <c r="CCH10" s="573"/>
      <c r="CCI10" s="573"/>
      <c r="CCJ10" s="573"/>
      <c r="CCK10" s="573"/>
      <c r="CCL10" s="573"/>
      <c r="CCM10" s="573"/>
      <c r="CCN10" s="573"/>
      <c r="CCO10" s="573"/>
      <c r="CCP10" s="573"/>
      <c r="CCQ10" s="573"/>
      <c r="CCR10" s="573"/>
      <c r="CCS10" s="573"/>
      <c r="CCT10" s="573"/>
      <c r="CCU10" s="573"/>
      <c r="CCV10" s="573"/>
      <c r="CCW10" s="573"/>
      <c r="CCX10" s="573"/>
      <c r="CCY10" s="573"/>
      <c r="CCZ10" s="573"/>
      <c r="CDA10" s="573"/>
      <c r="CDB10" s="573"/>
      <c r="CDC10" s="573"/>
      <c r="CDD10" s="573"/>
      <c r="CDE10" s="573"/>
      <c r="CDF10" s="573"/>
      <c r="CDG10" s="573"/>
      <c r="CDH10" s="573"/>
      <c r="CDI10" s="573"/>
      <c r="CDJ10" s="573"/>
      <c r="CDK10" s="573"/>
      <c r="CDL10" s="573"/>
      <c r="CDM10" s="573"/>
      <c r="CDN10" s="573"/>
      <c r="CDO10" s="573"/>
      <c r="CDP10" s="573"/>
      <c r="CDQ10" s="573"/>
      <c r="CDR10" s="573"/>
      <c r="CDS10" s="573"/>
      <c r="CDT10" s="573"/>
      <c r="CDU10" s="573"/>
      <c r="CDV10" s="573"/>
      <c r="CDW10" s="573"/>
      <c r="CDX10" s="573"/>
      <c r="CDY10" s="573"/>
      <c r="CDZ10" s="573"/>
      <c r="CEA10" s="573"/>
      <c r="CEB10" s="573"/>
      <c r="CEC10" s="573"/>
      <c r="CED10" s="573"/>
      <c r="CEE10" s="573"/>
      <c r="CEF10" s="573"/>
      <c r="CEG10" s="573"/>
      <c r="CEH10" s="573"/>
      <c r="CEI10" s="573"/>
      <c r="CEJ10" s="573"/>
      <c r="CEK10" s="573"/>
      <c r="CEL10" s="573"/>
      <c r="CEM10" s="573"/>
      <c r="CEN10" s="573"/>
      <c r="CEO10" s="573"/>
      <c r="CEP10" s="573"/>
      <c r="CEQ10" s="573"/>
      <c r="CER10" s="573"/>
      <c r="CES10" s="573"/>
      <c r="CET10" s="573"/>
      <c r="CEU10" s="573"/>
      <c r="CEV10" s="573"/>
      <c r="CEW10" s="573"/>
      <c r="CEX10" s="573"/>
      <c r="CEY10" s="573"/>
      <c r="CEZ10" s="573"/>
      <c r="CFA10" s="573"/>
      <c r="CFB10" s="573"/>
      <c r="CFC10" s="573"/>
      <c r="CFD10" s="573"/>
      <c r="CFE10" s="573"/>
      <c r="CFF10" s="573"/>
      <c r="CFG10" s="573"/>
      <c r="CFH10" s="573"/>
      <c r="CFI10" s="573"/>
      <c r="CFJ10" s="573"/>
      <c r="CFK10" s="573"/>
      <c r="CFL10" s="573"/>
      <c r="CFM10" s="573"/>
      <c r="CFN10" s="573"/>
      <c r="CFO10" s="573"/>
      <c r="CFP10" s="573"/>
      <c r="CFQ10" s="573"/>
      <c r="CFR10" s="573"/>
      <c r="CFS10" s="573"/>
      <c r="CFT10" s="573"/>
      <c r="CFU10" s="573"/>
      <c r="CFV10" s="573"/>
      <c r="CFW10" s="573"/>
      <c r="CFX10" s="573"/>
      <c r="CFY10" s="573"/>
      <c r="CFZ10" s="573"/>
      <c r="CGA10" s="573"/>
      <c r="CGB10" s="573"/>
      <c r="CGC10" s="573"/>
      <c r="CGD10" s="573"/>
      <c r="CGE10" s="573"/>
      <c r="CGF10" s="573"/>
      <c r="CGG10" s="573"/>
      <c r="CGH10" s="573"/>
      <c r="CGI10" s="573"/>
      <c r="CGJ10" s="573"/>
      <c r="CGK10" s="573"/>
      <c r="CGL10" s="573"/>
      <c r="CGM10" s="573"/>
      <c r="CGN10" s="573"/>
      <c r="CGO10" s="573"/>
      <c r="CGP10" s="573"/>
      <c r="CGQ10" s="573"/>
      <c r="CGR10" s="573"/>
      <c r="CGS10" s="573"/>
      <c r="CGT10" s="573"/>
      <c r="CGU10" s="573"/>
      <c r="CGV10" s="573"/>
      <c r="CGW10" s="573"/>
      <c r="CGX10" s="573"/>
      <c r="CGY10" s="573"/>
      <c r="CGZ10" s="573"/>
      <c r="CHA10" s="573"/>
      <c r="CHB10" s="573"/>
      <c r="CHC10" s="573"/>
      <c r="CHD10" s="573"/>
      <c r="CHE10" s="573"/>
      <c r="CHF10" s="573"/>
      <c r="CHG10" s="573"/>
      <c r="CHH10" s="573"/>
      <c r="CHI10" s="573"/>
      <c r="CHJ10" s="573"/>
      <c r="CHK10" s="573"/>
      <c r="CHL10" s="573"/>
      <c r="CHM10" s="573"/>
      <c r="CHN10" s="573"/>
      <c r="CHO10" s="573"/>
      <c r="CHP10" s="573"/>
      <c r="CHQ10" s="573"/>
      <c r="CHR10" s="573"/>
      <c r="CHS10" s="573"/>
      <c r="CHT10" s="573"/>
      <c r="CHU10" s="573"/>
      <c r="CHV10" s="573"/>
      <c r="CHW10" s="573"/>
      <c r="CHX10" s="573"/>
      <c r="CHY10" s="573"/>
      <c r="CHZ10" s="573"/>
      <c r="CIA10" s="573"/>
      <c r="CIB10" s="573"/>
      <c r="CIC10" s="573"/>
      <c r="CID10" s="573"/>
      <c r="CIE10" s="573"/>
      <c r="CIF10" s="573"/>
      <c r="CIG10" s="573"/>
      <c r="CIH10" s="573"/>
      <c r="CII10" s="573"/>
      <c r="CIJ10" s="573"/>
      <c r="CIK10" s="573"/>
      <c r="CIL10" s="573"/>
      <c r="CIM10" s="573"/>
      <c r="CIN10" s="573"/>
      <c r="CIO10" s="573"/>
      <c r="CIP10" s="573"/>
      <c r="CIQ10" s="573"/>
      <c r="CIR10" s="573"/>
      <c r="CIS10" s="573"/>
      <c r="CIT10" s="573"/>
      <c r="CIU10" s="573"/>
      <c r="CIV10" s="573"/>
      <c r="CIW10" s="573"/>
      <c r="CIX10" s="573"/>
      <c r="CIY10" s="573"/>
      <c r="CIZ10" s="573"/>
      <c r="CJA10" s="573"/>
      <c r="CJB10" s="573"/>
      <c r="CJC10" s="573"/>
      <c r="CJD10" s="573"/>
      <c r="CJE10" s="573"/>
      <c r="CJF10" s="573"/>
      <c r="CJG10" s="573"/>
      <c r="CJH10" s="573"/>
      <c r="CJI10" s="573"/>
      <c r="CJJ10" s="573"/>
      <c r="CJK10" s="573"/>
      <c r="CJL10" s="573"/>
      <c r="CJM10" s="573"/>
      <c r="CJN10" s="573"/>
      <c r="CJO10" s="573"/>
      <c r="CJP10" s="573"/>
      <c r="CJQ10" s="573"/>
      <c r="CJR10" s="573"/>
      <c r="CJS10" s="573"/>
      <c r="CJT10" s="573"/>
      <c r="CJU10" s="573"/>
      <c r="CJV10" s="573"/>
      <c r="CJW10" s="573"/>
      <c r="CJX10" s="573"/>
      <c r="CJY10" s="573"/>
      <c r="CJZ10" s="573"/>
      <c r="CKA10" s="573"/>
      <c r="CKB10" s="573"/>
      <c r="CKC10" s="573"/>
      <c r="CKD10" s="573"/>
      <c r="CKE10" s="573"/>
      <c r="CKF10" s="573"/>
      <c r="CKG10" s="573"/>
      <c r="CKH10" s="573"/>
      <c r="CKI10" s="573"/>
      <c r="CKJ10" s="573"/>
      <c r="CKK10" s="573"/>
      <c r="CKL10" s="573"/>
      <c r="CKM10" s="573"/>
      <c r="CKN10" s="573"/>
      <c r="CKO10" s="573"/>
      <c r="CKP10" s="573"/>
      <c r="CKQ10" s="573"/>
      <c r="CKR10" s="573"/>
      <c r="CKS10" s="573"/>
      <c r="CKT10" s="573"/>
      <c r="CKU10" s="573"/>
      <c r="CKV10" s="573"/>
      <c r="CKW10" s="573"/>
      <c r="CKX10" s="573"/>
      <c r="CKY10" s="573"/>
      <c r="CKZ10" s="573"/>
      <c r="CLA10" s="573"/>
      <c r="CLB10" s="573"/>
      <c r="CLC10" s="573"/>
      <c r="CLD10" s="573"/>
      <c r="CLE10" s="573"/>
      <c r="CLF10" s="573"/>
      <c r="CLG10" s="573"/>
      <c r="CLH10" s="573"/>
      <c r="CLI10" s="573"/>
      <c r="CLJ10" s="573"/>
      <c r="CLK10" s="573"/>
      <c r="CLL10" s="573"/>
      <c r="CLM10" s="573"/>
      <c r="CLN10" s="573"/>
      <c r="CLO10" s="573"/>
      <c r="CLP10" s="573"/>
      <c r="CLQ10" s="573"/>
      <c r="CLR10" s="573"/>
      <c r="CLS10" s="573"/>
      <c r="CLT10" s="573"/>
      <c r="CLU10" s="573"/>
      <c r="CLV10" s="573"/>
      <c r="CLW10" s="573"/>
      <c r="CLX10" s="573"/>
      <c r="CLY10" s="573"/>
      <c r="CLZ10" s="573"/>
      <c r="CMA10" s="573"/>
      <c r="CMB10" s="573"/>
      <c r="CMC10" s="573"/>
      <c r="CMD10" s="573"/>
      <c r="CME10" s="573"/>
      <c r="CMF10" s="573"/>
      <c r="CMG10" s="573"/>
      <c r="CMH10" s="573"/>
      <c r="CMI10" s="573"/>
      <c r="CMJ10" s="573"/>
      <c r="CMK10" s="573"/>
      <c r="CML10" s="573"/>
      <c r="CMM10" s="573"/>
      <c r="CMN10" s="573"/>
      <c r="CMO10" s="573"/>
      <c r="CMP10" s="573"/>
      <c r="CMQ10" s="573"/>
      <c r="CMR10" s="573"/>
      <c r="CMS10" s="573"/>
      <c r="CMT10" s="573"/>
      <c r="CMU10" s="573"/>
      <c r="CMV10" s="573"/>
      <c r="CMW10" s="573"/>
      <c r="CMX10" s="573"/>
      <c r="CMY10" s="573"/>
      <c r="CMZ10" s="573"/>
      <c r="CNA10" s="573"/>
      <c r="CNB10" s="573"/>
      <c r="CNC10" s="573"/>
      <c r="CND10" s="573"/>
      <c r="CNE10" s="573"/>
      <c r="CNF10" s="573"/>
      <c r="CNG10" s="573"/>
      <c r="CNH10" s="573"/>
      <c r="CNI10" s="573"/>
      <c r="CNJ10" s="573"/>
      <c r="CNK10" s="573"/>
      <c r="CNL10" s="573"/>
      <c r="CNM10" s="573"/>
      <c r="CNN10" s="573"/>
      <c r="CNO10" s="573"/>
      <c r="CNP10" s="573"/>
      <c r="CNQ10" s="573"/>
      <c r="CNR10" s="573"/>
      <c r="CNS10" s="573"/>
      <c r="CNT10" s="573"/>
      <c r="CNU10" s="573"/>
      <c r="CNV10" s="573"/>
      <c r="CNW10" s="573"/>
      <c r="CNX10" s="573"/>
      <c r="CNY10" s="573"/>
      <c r="CNZ10" s="573"/>
      <c r="COA10" s="573"/>
      <c r="COB10" s="573"/>
      <c r="COC10" s="573"/>
      <c r="COD10" s="573"/>
      <c r="COE10" s="573"/>
      <c r="COF10" s="573"/>
      <c r="COG10" s="573"/>
      <c r="COH10" s="573"/>
      <c r="COI10" s="573"/>
      <c r="COJ10" s="573"/>
      <c r="COK10" s="573"/>
      <c r="COL10" s="573"/>
      <c r="COM10" s="573"/>
      <c r="CON10" s="573"/>
      <c r="COO10" s="573"/>
      <c r="COP10" s="573"/>
      <c r="COQ10" s="573"/>
      <c r="COR10" s="573"/>
      <c r="COS10" s="573"/>
      <c r="COT10" s="573"/>
      <c r="COU10" s="573"/>
      <c r="COV10" s="573"/>
      <c r="COW10" s="573"/>
      <c r="COX10" s="573"/>
      <c r="COY10" s="573"/>
      <c r="COZ10" s="573"/>
      <c r="CPA10" s="573"/>
      <c r="CPB10" s="573"/>
      <c r="CPC10" s="573"/>
      <c r="CPD10" s="573"/>
      <c r="CPE10" s="573"/>
      <c r="CPF10" s="573"/>
      <c r="CPG10" s="573"/>
      <c r="CPH10" s="573"/>
      <c r="CPI10" s="573"/>
      <c r="CPJ10" s="573"/>
      <c r="CPK10" s="573"/>
      <c r="CPL10" s="573"/>
      <c r="CPM10" s="573"/>
      <c r="CPN10" s="573"/>
      <c r="CPO10" s="573"/>
      <c r="CPP10" s="573"/>
      <c r="CPQ10" s="573"/>
      <c r="CPR10" s="573"/>
      <c r="CPS10" s="573"/>
      <c r="CPT10" s="573"/>
      <c r="CPU10" s="573"/>
      <c r="CPV10" s="573"/>
      <c r="CPW10" s="573"/>
      <c r="CPX10" s="573"/>
      <c r="CPY10" s="573"/>
      <c r="CPZ10" s="573"/>
      <c r="CQA10" s="573"/>
      <c r="CQB10" s="573"/>
      <c r="CQC10" s="573"/>
      <c r="CQD10" s="573"/>
      <c r="CQE10" s="573"/>
      <c r="CQF10" s="573"/>
      <c r="CQG10" s="573"/>
      <c r="CQH10" s="573"/>
      <c r="CQI10" s="573"/>
      <c r="CQJ10" s="573"/>
      <c r="CQK10" s="573"/>
      <c r="CQL10" s="573"/>
      <c r="CQM10" s="573"/>
      <c r="CQN10" s="573"/>
      <c r="CQO10" s="573"/>
      <c r="CQP10" s="573"/>
      <c r="CQQ10" s="573"/>
      <c r="CQR10" s="573"/>
      <c r="CQS10" s="573"/>
      <c r="CQT10" s="573"/>
      <c r="CQU10" s="573"/>
      <c r="CQV10" s="573"/>
      <c r="CQW10" s="573"/>
      <c r="CQX10" s="573"/>
      <c r="CQY10" s="573"/>
      <c r="CQZ10" s="573"/>
      <c r="CRA10" s="573"/>
      <c r="CRB10" s="573"/>
      <c r="CRC10" s="573"/>
      <c r="CRD10" s="573"/>
      <c r="CRE10" s="573"/>
      <c r="CRF10" s="573"/>
      <c r="CRG10" s="573"/>
      <c r="CRH10" s="573"/>
      <c r="CRI10" s="573"/>
      <c r="CRJ10" s="573"/>
      <c r="CRK10" s="573"/>
      <c r="CRL10" s="573"/>
      <c r="CRM10" s="573"/>
      <c r="CRN10" s="573"/>
      <c r="CRO10" s="573"/>
      <c r="CRP10" s="573"/>
      <c r="CRQ10" s="573"/>
      <c r="CRR10" s="573"/>
      <c r="CRS10" s="573"/>
      <c r="CRT10" s="573"/>
      <c r="CRU10" s="573"/>
      <c r="CRV10" s="573"/>
      <c r="CRW10" s="573"/>
      <c r="CRX10" s="573"/>
      <c r="CRY10" s="573"/>
      <c r="CRZ10" s="573"/>
      <c r="CSA10" s="573"/>
      <c r="CSB10" s="573"/>
      <c r="CSC10" s="573"/>
      <c r="CSD10" s="573"/>
      <c r="CSE10" s="573"/>
      <c r="CSF10" s="573"/>
      <c r="CSG10" s="573"/>
      <c r="CSH10" s="573"/>
      <c r="CSI10" s="573"/>
      <c r="CSJ10" s="573"/>
      <c r="CSK10" s="573"/>
      <c r="CSL10" s="573"/>
      <c r="CSM10" s="573"/>
      <c r="CSN10" s="573"/>
      <c r="CSO10" s="573"/>
      <c r="CSP10" s="573"/>
      <c r="CSQ10" s="573"/>
      <c r="CSR10" s="573"/>
      <c r="CSS10" s="573"/>
      <c r="CST10" s="573"/>
      <c r="CSU10" s="573"/>
      <c r="CSV10" s="573"/>
      <c r="CSW10" s="573"/>
      <c r="CSX10" s="573"/>
      <c r="CSY10" s="573"/>
      <c r="CSZ10" s="573"/>
      <c r="CTA10" s="573"/>
      <c r="CTB10" s="573"/>
      <c r="CTC10" s="573"/>
      <c r="CTD10" s="573"/>
      <c r="CTE10" s="573"/>
      <c r="CTF10" s="573"/>
      <c r="CTG10" s="573"/>
      <c r="CTH10" s="573"/>
      <c r="CTI10" s="573"/>
      <c r="CTJ10" s="573"/>
      <c r="CTK10" s="573"/>
      <c r="CTL10" s="573"/>
      <c r="CTM10" s="573"/>
      <c r="CTN10" s="573"/>
      <c r="CTO10" s="573"/>
      <c r="CTP10" s="573"/>
      <c r="CTQ10" s="573"/>
      <c r="CTR10" s="573"/>
      <c r="CTS10" s="573"/>
      <c r="CTT10" s="573"/>
      <c r="CTU10" s="573"/>
      <c r="CTV10" s="573"/>
      <c r="CTW10" s="573"/>
      <c r="CTX10" s="573"/>
      <c r="CTY10" s="573"/>
      <c r="CTZ10" s="573"/>
      <c r="CUA10" s="573"/>
      <c r="CUB10" s="573"/>
      <c r="CUC10" s="573"/>
      <c r="CUD10" s="573"/>
      <c r="CUE10" s="573"/>
      <c r="CUF10" s="573"/>
      <c r="CUG10" s="573"/>
      <c r="CUH10" s="573"/>
      <c r="CUI10" s="573"/>
      <c r="CUJ10" s="573"/>
      <c r="CUK10" s="573"/>
      <c r="CUL10" s="573"/>
      <c r="CUM10" s="573"/>
      <c r="CUN10" s="573"/>
      <c r="CUO10" s="573"/>
      <c r="CUP10" s="573"/>
      <c r="CUQ10" s="573"/>
      <c r="CUR10" s="573"/>
      <c r="CUS10" s="573"/>
      <c r="CUT10" s="573"/>
      <c r="CUU10" s="573"/>
      <c r="CUV10" s="573"/>
      <c r="CUW10" s="573"/>
      <c r="CUX10" s="573"/>
      <c r="CUY10" s="573"/>
      <c r="CUZ10" s="573"/>
      <c r="CVA10" s="573"/>
      <c r="CVB10" s="573"/>
      <c r="CVC10" s="573"/>
      <c r="CVD10" s="573"/>
      <c r="CVE10" s="573"/>
      <c r="CVF10" s="573"/>
      <c r="CVG10" s="573"/>
      <c r="CVH10" s="573"/>
      <c r="CVI10" s="573"/>
      <c r="CVJ10" s="573"/>
      <c r="CVK10" s="573"/>
      <c r="CVL10" s="573"/>
      <c r="CVM10" s="573"/>
      <c r="CVN10" s="573"/>
      <c r="CVO10" s="573"/>
      <c r="CVP10" s="573"/>
      <c r="CVQ10" s="573"/>
      <c r="CVR10" s="573"/>
      <c r="CVS10" s="573"/>
      <c r="CVT10" s="573"/>
      <c r="CVU10" s="573"/>
      <c r="CVV10" s="573"/>
      <c r="CVW10" s="573"/>
      <c r="CVX10" s="573"/>
      <c r="CVY10" s="573"/>
      <c r="CVZ10" s="573"/>
      <c r="CWA10" s="573"/>
      <c r="CWB10" s="573"/>
      <c r="CWC10" s="573"/>
      <c r="CWD10" s="573"/>
      <c r="CWE10" s="573"/>
      <c r="CWF10" s="573"/>
      <c r="CWG10" s="573"/>
      <c r="CWH10" s="573"/>
      <c r="CWI10" s="573"/>
      <c r="CWJ10" s="573"/>
      <c r="CWK10" s="573"/>
      <c r="CWL10" s="573"/>
      <c r="CWM10" s="573"/>
      <c r="CWN10" s="573"/>
      <c r="CWO10" s="573"/>
      <c r="CWP10" s="573"/>
      <c r="CWQ10" s="573"/>
      <c r="CWR10" s="573"/>
      <c r="CWS10" s="573"/>
      <c r="CWT10" s="573"/>
      <c r="CWU10" s="573"/>
      <c r="CWV10" s="573"/>
      <c r="CWW10" s="573"/>
      <c r="CWX10" s="573"/>
      <c r="CWY10" s="573"/>
      <c r="CWZ10" s="573"/>
      <c r="CXA10" s="573"/>
      <c r="CXB10" s="573"/>
      <c r="CXC10" s="573"/>
      <c r="CXD10" s="573"/>
      <c r="CXE10" s="573"/>
      <c r="CXF10" s="573"/>
      <c r="CXG10" s="573"/>
      <c r="CXH10" s="573"/>
      <c r="CXI10" s="573"/>
      <c r="CXJ10" s="573"/>
      <c r="CXK10" s="573"/>
      <c r="CXL10" s="573"/>
      <c r="CXM10" s="573"/>
      <c r="CXN10" s="573"/>
      <c r="CXO10" s="573"/>
      <c r="CXP10" s="573"/>
      <c r="CXQ10" s="573"/>
      <c r="CXR10" s="573"/>
      <c r="CXS10" s="573"/>
      <c r="CXT10" s="573"/>
      <c r="CXU10" s="573"/>
      <c r="CXV10" s="573"/>
      <c r="CXW10" s="573"/>
      <c r="CXX10" s="573"/>
      <c r="CXY10" s="573"/>
      <c r="CXZ10" s="573"/>
      <c r="CYA10" s="573"/>
      <c r="CYB10" s="573"/>
      <c r="CYC10" s="573"/>
      <c r="CYD10" s="573"/>
      <c r="CYE10" s="573"/>
      <c r="CYF10" s="573"/>
      <c r="CYG10" s="573"/>
      <c r="CYH10" s="573"/>
      <c r="CYI10" s="573"/>
      <c r="CYJ10" s="573"/>
      <c r="CYK10" s="573"/>
      <c r="CYL10" s="573"/>
      <c r="CYM10" s="573"/>
      <c r="CYN10" s="573"/>
      <c r="CYO10" s="573"/>
      <c r="CYP10" s="573"/>
      <c r="CYQ10" s="573"/>
      <c r="CYR10" s="573"/>
      <c r="CYS10" s="573"/>
      <c r="CYT10" s="573"/>
      <c r="CYU10" s="573"/>
      <c r="CYV10" s="573"/>
      <c r="CYW10" s="573"/>
      <c r="CYX10" s="573"/>
      <c r="CYY10" s="573"/>
      <c r="CYZ10" s="573"/>
      <c r="CZA10" s="573"/>
      <c r="CZB10" s="573"/>
      <c r="CZC10" s="573"/>
      <c r="CZD10" s="573"/>
      <c r="CZE10" s="573"/>
      <c r="CZF10" s="573"/>
      <c r="CZG10" s="573"/>
      <c r="CZH10" s="573"/>
      <c r="CZI10" s="573"/>
      <c r="CZJ10" s="573"/>
      <c r="CZK10" s="573"/>
      <c r="CZL10" s="573"/>
      <c r="CZM10" s="573"/>
      <c r="CZN10" s="573"/>
      <c r="CZO10" s="573"/>
      <c r="CZP10" s="573"/>
      <c r="CZQ10" s="573"/>
      <c r="CZR10" s="573"/>
      <c r="CZS10" s="573"/>
      <c r="CZT10" s="573"/>
      <c r="CZU10" s="573"/>
      <c r="CZV10" s="573"/>
      <c r="CZW10" s="573"/>
      <c r="CZX10" s="573"/>
      <c r="CZY10" s="573"/>
      <c r="CZZ10" s="573"/>
      <c r="DAA10" s="573"/>
      <c r="DAB10" s="573"/>
      <c r="DAC10" s="573"/>
      <c r="DAD10" s="573"/>
      <c r="DAE10" s="573"/>
      <c r="DAF10" s="573"/>
      <c r="DAG10" s="573"/>
      <c r="DAH10" s="573"/>
      <c r="DAI10" s="573"/>
      <c r="DAJ10" s="573"/>
      <c r="DAK10" s="573"/>
      <c r="DAL10" s="573"/>
      <c r="DAM10" s="573"/>
      <c r="DAN10" s="573"/>
      <c r="DAO10" s="573"/>
      <c r="DAP10" s="573"/>
      <c r="DAQ10" s="573"/>
      <c r="DAR10" s="573"/>
      <c r="DAS10" s="573"/>
      <c r="DAT10" s="573"/>
      <c r="DAU10" s="573"/>
      <c r="DAV10" s="573"/>
      <c r="DAW10" s="573"/>
      <c r="DAX10" s="573"/>
      <c r="DAY10" s="573"/>
      <c r="DAZ10" s="573"/>
      <c r="DBA10" s="573"/>
      <c r="DBB10" s="573"/>
      <c r="DBC10" s="573"/>
      <c r="DBD10" s="573"/>
      <c r="DBE10" s="573"/>
      <c r="DBF10" s="573"/>
      <c r="DBG10" s="573"/>
      <c r="DBH10" s="573"/>
      <c r="DBI10" s="573"/>
      <c r="DBJ10" s="573"/>
      <c r="DBK10" s="573"/>
      <c r="DBL10" s="573"/>
      <c r="DBM10" s="573"/>
      <c r="DBN10" s="573"/>
      <c r="DBO10" s="573"/>
      <c r="DBP10" s="573"/>
      <c r="DBQ10" s="573"/>
      <c r="DBR10" s="573"/>
      <c r="DBS10" s="573"/>
      <c r="DBT10" s="573"/>
      <c r="DBU10" s="573"/>
      <c r="DBV10" s="573"/>
      <c r="DBW10" s="573"/>
      <c r="DBX10" s="573"/>
      <c r="DBY10" s="573"/>
      <c r="DBZ10" s="573"/>
      <c r="DCA10" s="573"/>
      <c r="DCB10" s="573"/>
      <c r="DCC10" s="573"/>
      <c r="DCD10" s="573"/>
      <c r="DCE10" s="573"/>
      <c r="DCF10" s="573"/>
      <c r="DCG10" s="573"/>
      <c r="DCH10" s="573"/>
      <c r="DCI10" s="573"/>
      <c r="DCJ10" s="573"/>
      <c r="DCK10" s="573"/>
      <c r="DCL10" s="573"/>
      <c r="DCM10" s="573"/>
      <c r="DCN10" s="573"/>
      <c r="DCO10" s="573"/>
      <c r="DCP10" s="573"/>
      <c r="DCQ10" s="573"/>
      <c r="DCR10" s="573"/>
      <c r="DCS10" s="573"/>
      <c r="DCT10" s="573"/>
      <c r="DCU10" s="573"/>
      <c r="DCV10" s="573"/>
      <c r="DCW10" s="573"/>
      <c r="DCX10" s="573"/>
      <c r="DCY10" s="573"/>
      <c r="DCZ10" s="573"/>
      <c r="DDA10" s="573"/>
      <c r="DDB10" s="573"/>
      <c r="DDC10" s="573"/>
      <c r="DDD10" s="573"/>
      <c r="DDE10" s="573"/>
      <c r="DDF10" s="573"/>
      <c r="DDG10" s="573"/>
      <c r="DDH10" s="573"/>
      <c r="DDI10" s="573"/>
      <c r="DDJ10" s="573"/>
      <c r="DDK10" s="573"/>
      <c r="DDL10" s="573"/>
      <c r="DDM10" s="573"/>
      <c r="DDN10" s="573"/>
      <c r="DDO10" s="573"/>
      <c r="DDP10" s="573"/>
      <c r="DDQ10" s="573"/>
      <c r="DDR10" s="573"/>
      <c r="DDS10" s="573"/>
      <c r="DDT10" s="573"/>
      <c r="DDU10" s="573"/>
      <c r="DDV10" s="573"/>
      <c r="DDW10" s="573"/>
      <c r="DDX10" s="573"/>
      <c r="DDY10" s="573"/>
      <c r="DDZ10" s="573"/>
      <c r="DEA10" s="573"/>
      <c r="DEB10" s="573"/>
      <c r="DEC10" s="573"/>
      <c r="DED10" s="573"/>
      <c r="DEE10" s="573"/>
      <c r="DEF10" s="573"/>
      <c r="DEG10" s="573"/>
      <c r="DEH10" s="573"/>
      <c r="DEI10" s="573"/>
      <c r="DEJ10" s="573"/>
      <c r="DEK10" s="573"/>
      <c r="DEL10" s="573"/>
      <c r="DEM10" s="573"/>
      <c r="DEN10" s="573"/>
      <c r="DEO10" s="573"/>
      <c r="DEP10" s="573"/>
      <c r="DEQ10" s="573"/>
      <c r="DER10" s="573"/>
      <c r="DES10" s="573"/>
      <c r="DET10" s="573"/>
      <c r="DEU10" s="573"/>
      <c r="DEV10" s="573"/>
      <c r="DEW10" s="573"/>
      <c r="DEX10" s="573"/>
      <c r="DEY10" s="573"/>
      <c r="DEZ10" s="573"/>
      <c r="DFA10" s="573"/>
      <c r="DFB10" s="573"/>
      <c r="DFC10" s="573"/>
      <c r="DFD10" s="573"/>
      <c r="DFE10" s="573"/>
      <c r="DFF10" s="573"/>
      <c r="DFG10" s="573"/>
      <c r="DFH10" s="573"/>
      <c r="DFI10" s="573"/>
      <c r="DFJ10" s="573"/>
      <c r="DFK10" s="573"/>
      <c r="DFL10" s="573"/>
      <c r="DFM10" s="573"/>
      <c r="DFN10" s="573"/>
      <c r="DFO10" s="573"/>
      <c r="DFP10" s="573"/>
      <c r="DFQ10" s="573"/>
      <c r="DFR10" s="573"/>
      <c r="DFS10" s="573"/>
      <c r="DFT10" s="573"/>
      <c r="DFU10" s="573"/>
      <c r="DFV10" s="573"/>
      <c r="DFW10" s="573"/>
      <c r="DFX10" s="573"/>
      <c r="DFY10" s="573"/>
      <c r="DFZ10" s="573"/>
      <c r="DGA10" s="573"/>
      <c r="DGB10" s="573"/>
      <c r="DGC10" s="573"/>
      <c r="DGD10" s="573"/>
      <c r="DGE10" s="573"/>
      <c r="DGF10" s="573"/>
      <c r="DGG10" s="573"/>
      <c r="DGH10" s="573"/>
      <c r="DGI10" s="573"/>
      <c r="DGJ10" s="573"/>
      <c r="DGK10" s="573"/>
      <c r="DGL10" s="573"/>
      <c r="DGM10" s="573"/>
      <c r="DGN10" s="573"/>
      <c r="DGO10" s="573"/>
      <c r="DGP10" s="573"/>
      <c r="DGQ10" s="573"/>
      <c r="DGR10" s="573"/>
      <c r="DGS10" s="573"/>
      <c r="DGT10" s="573"/>
      <c r="DGU10" s="573"/>
      <c r="DGV10" s="573"/>
      <c r="DGW10" s="573"/>
      <c r="DGX10" s="573"/>
      <c r="DGY10" s="573"/>
      <c r="DGZ10" s="573"/>
      <c r="DHA10" s="573"/>
      <c r="DHB10" s="573"/>
      <c r="DHC10" s="573"/>
      <c r="DHD10" s="573"/>
      <c r="DHE10" s="573"/>
      <c r="DHF10" s="573"/>
      <c r="DHG10" s="573"/>
      <c r="DHH10" s="573"/>
      <c r="DHI10" s="573"/>
      <c r="DHJ10" s="573"/>
      <c r="DHK10" s="573"/>
      <c r="DHL10" s="573"/>
      <c r="DHM10" s="573"/>
      <c r="DHN10" s="573"/>
      <c r="DHO10" s="573"/>
      <c r="DHP10" s="573"/>
      <c r="DHQ10" s="573"/>
      <c r="DHR10" s="573"/>
      <c r="DHS10" s="573"/>
      <c r="DHT10" s="573"/>
      <c r="DHU10" s="573"/>
      <c r="DHV10" s="573"/>
      <c r="DHW10" s="573"/>
      <c r="DHX10" s="573"/>
      <c r="DHY10" s="573"/>
      <c r="DHZ10" s="573"/>
      <c r="DIA10" s="573"/>
      <c r="DIB10" s="573"/>
      <c r="DIC10" s="573"/>
      <c r="DID10" s="573"/>
      <c r="DIE10" s="573"/>
      <c r="DIF10" s="573"/>
      <c r="DIG10" s="573"/>
      <c r="DIH10" s="573"/>
      <c r="DII10" s="573"/>
      <c r="DIJ10" s="573"/>
      <c r="DIK10" s="573"/>
      <c r="DIL10" s="573"/>
      <c r="DIM10" s="573"/>
      <c r="DIN10" s="573"/>
      <c r="DIO10" s="573"/>
      <c r="DIP10" s="573"/>
      <c r="DIQ10" s="573"/>
      <c r="DIR10" s="573"/>
      <c r="DIS10" s="573"/>
      <c r="DIT10" s="573"/>
      <c r="DIU10" s="573"/>
      <c r="DIV10" s="573"/>
      <c r="DIW10" s="573"/>
      <c r="DIX10" s="573"/>
      <c r="DIY10" s="573"/>
      <c r="DIZ10" s="573"/>
      <c r="DJA10" s="573"/>
      <c r="DJB10" s="573"/>
      <c r="DJC10" s="573"/>
      <c r="DJD10" s="573"/>
      <c r="DJE10" s="573"/>
      <c r="DJF10" s="573"/>
      <c r="DJG10" s="573"/>
      <c r="DJH10" s="573"/>
      <c r="DJI10" s="573"/>
      <c r="DJJ10" s="573"/>
      <c r="DJK10" s="573"/>
      <c r="DJL10" s="573"/>
      <c r="DJM10" s="573"/>
      <c r="DJN10" s="573"/>
      <c r="DJO10" s="573"/>
      <c r="DJP10" s="573"/>
      <c r="DJQ10" s="573"/>
      <c r="DJR10" s="573"/>
      <c r="DJS10" s="573"/>
      <c r="DJT10" s="573"/>
      <c r="DJU10" s="573"/>
      <c r="DJV10" s="573"/>
      <c r="DJW10" s="573"/>
      <c r="DJX10" s="573"/>
      <c r="DJY10" s="573"/>
      <c r="DJZ10" s="573"/>
      <c r="DKA10" s="573"/>
      <c r="DKB10" s="573"/>
      <c r="DKC10" s="573"/>
      <c r="DKD10" s="573"/>
      <c r="DKE10" s="573"/>
      <c r="DKF10" s="573"/>
      <c r="DKG10" s="573"/>
      <c r="DKH10" s="573"/>
      <c r="DKI10" s="573"/>
      <c r="DKJ10" s="573"/>
      <c r="DKK10" s="573"/>
      <c r="DKL10" s="573"/>
      <c r="DKM10" s="573"/>
      <c r="DKN10" s="573"/>
      <c r="DKO10" s="573"/>
      <c r="DKP10" s="573"/>
      <c r="DKQ10" s="573"/>
      <c r="DKR10" s="573"/>
      <c r="DKS10" s="573"/>
      <c r="DKT10" s="573"/>
      <c r="DKU10" s="573"/>
      <c r="DKV10" s="573"/>
      <c r="DKW10" s="573"/>
      <c r="DKX10" s="573"/>
      <c r="DKY10" s="573"/>
      <c r="DKZ10" s="573"/>
      <c r="DLA10" s="573"/>
      <c r="DLB10" s="573"/>
      <c r="DLC10" s="573"/>
      <c r="DLD10" s="573"/>
      <c r="DLE10" s="573"/>
      <c r="DLF10" s="573"/>
      <c r="DLG10" s="573"/>
      <c r="DLH10" s="573"/>
      <c r="DLI10" s="573"/>
      <c r="DLJ10" s="573"/>
      <c r="DLK10" s="573"/>
      <c r="DLL10" s="573"/>
      <c r="DLM10" s="573"/>
      <c r="DLN10" s="573"/>
      <c r="DLO10" s="573"/>
      <c r="DLP10" s="573"/>
      <c r="DLQ10" s="573"/>
      <c r="DLR10" s="573"/>
      <c r="DLS10" s="573"/>
      <c r="DLT10" s="573"/>
      <c r="DLU10" s="573"/>
      <c r="DLV10" s="573"/>
      <c r="DLW10" s="573"/>
      <c r="DLX10" s="573"/>
      <c r="DLY10" s="573"/>
      <c r="DLZ10" s="573"/>
      <c r="DMA10" s="573"/>
      <c r="DMB10" s="573"/>
      <c r="DMC10" s="573"/>
      <c r="DMD10" s="573"/>
      <c r="DME10" s="573"/>
      <c r="DMF10" s="573"/>
      <c r="DMG10" s="573"/>
      <c r="DMH10" s="573"/>
      <c r="DMI10" s="573"/>
      <c r="DMJ10" s="573"/>
      <c r="DMK10" s="573"/>
      <c r="DML10" s="573"/>
      <c r="DMM10" s="573"/>
      <c r="DMN10" s="573"/>
      <c r="DMO10" s="573"/>
      <c r="DMP10" s="573"/>
      <c r="DMQ10" s="573"/>
      <c r="DMR10" s="573"/>
      <c r="DMS10" s="573"/>
      <c r="DMT10" s="573"/>
      <c r="DMU10" s="573"/>
      <c r="DMV10" s="573"/>
      <c r="DMW10" s="573"/>
      <c r="DMX10" s="573"/>
      <c r="DMY10" s="573"/>
      <c r="DMZ10" s="573"/>
      <c r="DNA10" s="573"/>
      <c r="DNB10" s="573"/>
      <c r="DNC10" s="573"/>
      <c r="DND10" s="573"/>
      <c r="DNE10" s="573"/>
      <c r="DNF10" s="573"/>
      <c r="DNG10" s="573"/>
      <c r="DNH10" s="573"/>
      <c r="DNI10" s="573"/>
      <c r="DNJ10" s="573"/>
      <c r="DNK10" s="573"/>
      <c r="DNL10" s="573"/>
      <c r="DNM10" s="573"/>
      <c r="DNN10" s="573"/>
      <c r="DNO10" s="573"/>
      <c r="DNP10" s="573"/>
      <c r="DNQ10" s="573"/>
      <c r="DNR10" s="573"/>
      <c r="DNS10" s="573"/>
      <c r="DNT10" s="573"/>
      <c r="DNU10" s="573"/>
      <c r="DNV10" s="573"/>
      <c r="DNW10" s="573"/>
      <c r="DNX10" s="573"/>
      <c r="DNY10" s="573"/>
      <c r="DNZ10" s="573"/>
      <c r="DOA10" s="573"/>
      <c r="DOB10" s="573"/>
      <c r="DOC10" s="573"/>
      <c r="DOD10" s="573"/>
      <c r="DOE10" s="573"/>
      <c r="DOF10" s="573"/>
      <c r="DOG10" s="573"/>
      <c r="DOH10" s="573"/>
      <c r="DOI10" s="573"/>
      <c r="DOJ10" s="573"/>
      <c r="DOK10" s="573"/>
      <c r="DOL10" s="573"/>
      <c r="DOM10" s="573"/>
      <c r="DON10" s="573"/>
      <c r="DOO10" s="573"/>
      <c r="DOP10" s="573"/>
      <c r="DOQ10" s="573"/>
      <c r="DOR10" s="573"/>
      <c r="DOS10" s="573"/>
      <c r="DOT10" s="573"/>
      <c r="DOU10" s="573"/>
      <c r="DOV10" s="573"/>
      <c r="DOW10" s="573"/>
      <c r="DOX10" s="573"/>
      <c r="DOY10" s="573"/>
      <c r="DOZ10" s="573"/>
      <c r="DPA10" s="573"/>
      <c r="DPB10" s="573"/>
      <c r="DPC10" s="573"/>
      <c r="DPD10" s="573"/>
      <c r="DPE10" s="573"/>
      <c r="DPF10" s="573"/>
      <c r="DPG10" s="573"/>
      <c r="DPH10" s="573"/>
      <c r="DPI10" s="573"/>
      <c r="DPJ10" s="573"/>
      <c r="DPK10" s="573"/>
      <c r="DPL10" s="573"/>
      <c r="DPM10" s="573"/>
      <c r="DPN10" s="573"/>
      <c r="DPO10" s="573"/>
      <c r="DPP10" s="573"/>
      <c r="DPQ10" s="573"/>
      <c r="DPR10" s="573"/>
      <c r="DPS10" s="573"/>
      <c r="DPT10" s="573"/>
      <c r="DPU10" s="573"/>
      <c r="DPV10" s="573"/>
      <c r="DPW10" s="573"/>
      <c r="DPX10" s="573"/>
      <c r="DPY10" s="573"/>
      <c r="DPZ10" s="573"/>
      <c r="DQA10" s="573"/>
      <c r="DQB10" s="573"/>
      <c r="DQC10" s="573"/>
      <c r="DQD10" s="573"/>
      <c r="DQE10" s="573"/>
      <c r="DQF10" s="573"/>
      <c r="DQG10" s="573"/>
      <c r="DQH10" s="573"/>
      <c r="DQI10" s="573"/>
      <c r="DQJ10" s="573"/>
      <c r="DQK10" s="573"/>
      <c r="DQL10" s="573"/>
      <c r="DQM10" s="573"/>
      <c r="DQN10" s="573"/>
      <c r="DQO10" s="573"/>
      <c r="DQP10" s="573"/>
      <c r="DQQ10" s="573"/>
      <c r="DQR10" s="573"/>
      <c r="DQS10" s="573"/>
      <c r="DQT10" s="573"/>
      <c r="DQU10" s="573"/>
      <c r="DQV10" s="573"/>
      <c r="DQW10" s="573"/>
      <c r="DQX10" s="573"/>
      <c r="DQY10" s="573"/>
      <c r="DQZ10" s="573"/>
      <c r="DRA10" s="573"/>
      <c r="DRB10" s="573"/>
      <c r="DRC10" s="573"/>
      <c r="DRD10" s="573"/>
      <c r="DRE10" s="573"/>
      <c r="DRF10" s="573"/>
      <c r="DRG10" s="573"/>
      <c r="DRH10" s="573"/>
      <c r="DRI10" s="573"/>
      <c r="DRJ10" s="573"/>
      <c r="DRK10" s="573"/>
      <c r="DRL10" s="573"/>
      <c r="DRM10" s="573"/>
      <c r="DRN10" s="573"/>
      <c r="DRO10" s="573"/>
      <c r="DRP10" s="573"/>
      <c r="DRQ10" s="573"/>
      <c r="DRR10" s="573"/>
      <c r="DRS10" s="573"/>
      <c r="DRT10" s="573"/>
      <c r="DRU10" s="573"/>
      <c r="DRV10" s="573"/>
      <c r="DRW10" s="573"/>
      <c r="DRX10" s="573"/>
      <c r="DRY10" s="573"/>
      <c r="DRZ10" s="573"/>
      <c r="DSA10" s="573"/>
      <c r="DSB10" s="573"/>
      <c r="DSC10" s="573"/>
      <c r="DSD10" s="573"/>
      <c r="DSE10" s="573"/>
      <c r="DSF10" s="573"/>
      <c r="DSG10" s="573"/>
      <c r="DSH10" s="573"/>
      <c r="DSI10" s="573"/>
      <c r="DSJ10" s="573"/>
      <c r="DSK10" s="573"/>
      <c r="DSL10" s="573"/>
      <c r="DSM10" s="573"/>
      <c r="DSN10" s="573"/>
      <c r="DSO10" s="573"/>
      <c r="DSP10" s="573"/>
      <c r="DSQ10" s="573"/>
      <c r="DSR10" s="573"/>
      <c r="DSS10" s="573"/>
      <c r="DST10" s="573"/>
      <c r="DSU10" s="573"/>
      <c r="DSV10" s="573"/>
      <c r="DSW10" s="573"/>
      <c r="DSX10" s="573"/>
      <c r="DSY10" s="573"/>
      <c r="DSZ10" s="573"/>
      <c r="DTA10" s="573"/>
      <c r="DTB10" s="573"/>
      <c r="DTC10" s="573"/>
      <c r="DTD10" s="573"/>
      <c r="DTE10" s="573"/>
      <c r="DTF10" s="573"/>
      <c r="DTG10" s="573"/>
      <c r="DTH10" s="573"/>
      <c r="DTI10" s="573"/>
      <c r="DTJ10" s="573"/>
      <c r="DTK10" s="573"/>
      <c r="DTL10" s="573"/>
      <c r="DTM10" s="573"/>
      <c r="DTN10" s="573"/>
      <c r="DTO10" s="573"/>
      <c r="DTP10" s="573"/>
      <c r="DTQ10" s="573"/>
      <c r="DTR10" s="573"/>
      <c r="DTS10" s="573"/>
      <c r="DTT10" s="573"/>
      <c r="DTU10" s="573"/>
      <c r="DTV10" s="573"/>
      <c r="DTW10" s="573"/>
      <c r="DTX10" s="573"/>
      <c r="DTY10" s="573"/>
      <c r="DTZ10" s="573"/>
      <c r="DUA10" s="573"/>
      <c r="DUB10" s="573"/>
      <c r="DUC10" s="573"/>
      <c r="DUD10" s="573"/>
      <c r="DUE10" s="573"/>
      <c r="DUF10" s="573"/>
      <c r="DUG10" s="573"/>
      <c r="DUH10" s="573"/>
      <c r="DUI10" s="573"/>
      <c r="DUJ10" s="573"/>
      <c r="DUK10" s="573"/>
      <c r="DUL10" s="573"/>
      <c r="DUM10" s="573"/>
      <c r="DUN10" s="573"/>
      <c r="DUO10" s="573"/>
      <c r="DUP10" s="573"/>
      <c r="DUQ10" s="573"/>
      <c r="DUR10" s="573"/>
      <c r="DUS10" s="573"/>
      <c r="DUT10" s="573"/>
      <c r="DUU10" s="573"/>
      <c r="DUV10" s="573"/>
      <c r="DUW10" s="573"/>
      <c r="DUX10" s="573"/>
      <c r="DUY10" s="573"/>
      <c r="DUZ10" s="573"/>
      <c r="DVA10" s="573"/>
      <c r="DVB10" s="573"/>
      <c r="DVC10" s="573"/>
      <c r="DVD10" s="573"/>
      <c r="DVE10" s="573"/>
      <c r="DVF10" s="573"/>
      <c r="DVG10" s="573"/>
      <c r="DVH10" s="573"/>
      <c r="DVI10" s="573"/>
      <c r="DVJ10" s="573"/>
      <c r="DVK10" s="573"/>
      <c r="DVL10" s="573"/>
      <c r="DVM10" s="573"/>
      <c r="DVN10" s="573"/>
      <c r="DVO10" s="573"/>
      <c r="DVP10" s="573"/>
      <c r="DVQ10" s="573"/>
      <c r="DVR10" s="573"/>
      <c r="DVS10" s="573"/>
      <c r="DVT10" s="573"/>
      <c r="DVU10" s="573"/>
      <c r="DVV10" s="573"/>
      <c r="DVW10" s="573"/>
      <c r="DVX10" s="573"/>
      <c r="DVY10" s="573"/>
      <c r="DVZ10" s="573"/>
      <c r="DWA10" s="573"/>
      <c r="DWB10" s="573"/>
      <c r="DWC10" s="573"/>
      <c r="DWD10" s="573"/>
      <c r="DWE10" s="573"/>
      <c r="DWF10" s="573"/>
      <c r="DWG10" s="573"/>
      <c r="DWH10" s="573"/>
      <c r="DWI10" s="573"/>
      <c r="DWJ10" s="573"/>
      <c r="DWK10" s="573"/>
      <c r="DWL10" s="573"/>
      <c r="DWM10" s="573"/>
      <c r="DWN10" s="573"/>
      <c r="DWO10" s="573"/>
      <c r="DWP10" s="573"/>
      <c r="DWQ10" s="573"/>
      <c r="DWR10" s="573"/>
      <c r="DWS10" s="573"/>
      <c r="DWT10" s="573"/>
      <c r="DWU10" s="573"/>
      <c r="DWV10" s="573"/>
      <c r="DWW10" s="573"/>
      <c r="DWX10" s="573"/>
      <c r="DWY10" s="573"/>
      <c r="DWZ10" s="573"/>
      <c r="DXA10" s="573"/>
      <c r="DXB10" s="573"/>
      <c r="DXC10" s="573"/>
      <c r="DXD10" s="573"/>
      <c r="DXE10" s="573"/>
      <c r="DXF10" s="573"/>
      <c r="DXG10" s="573"/>
      <c r="DXH10" s="573"/>
      <c r="DXI10" s="573"/>
      <c r="DXJ10" s="573"/>
      <c r="DXK10" s="573"/>
      <c r="DXL10" s="573"/>
      <c r="DXM10" s="573"/>
      <c r="DXN10" s="573"/>
      <c r="DXO10" s="573"/>
      <c r="DXP10" s="573"/>
      <c r="DXQ10" s="573"/>
      <c r="DXR10" s="573"/>
      <c r="DXS10" s="573"/>
      <c r="DXT10" s="573"/>
      <c r="DXU10" s="573"/>
      <c r="DXV10" s="573"/>
      <c r="DXW10" s="573"/>
      <c r="DXX10" s="573"/>
      <c r="DXY10" s="573"/>
      <c r="DXZ10" s="573"/>
      <c r="DYA10" s="573"/>
      <c r="DYB10" s="573"/>
      <c r="DYC10" s="573"/>
      <c r="DYD10" s="573"/>
      <c r="DYE10" s="573"/>
      <c r="DYF10" s="573"/>
      <c r="DYG10" s="573"/>
      <c r="DYH10" s="573"/>
      <c r="DYI10" s="573"/>
      <c r="DYJ10" s="573"/>
      <c r="DYK10" s="573"/>
      <c r="DYL10" s="573"/>
      <c r="DYM10" s="573"/>
      <c r="DYN10" s="573"/>
      <c r="DYO10" s="573"/>
      <c r="DYP10" s="573"/>
      <c r="DYQ10" s="573"/>
      <c r="DYR10" s="573"/>
      <c r="DYS10" s="573"/>
      <c r="DYT10" s="573"/>
      <c r="DYU10" s="573"/>
      <c r="DYV10" s="573"/>
      <c r="DYW10" s="573"/>
      <c r="DYX10" s="573"/>
      <c r="DYY10" s="573"/>
      <c r="DYZ10" s="573"/>
      <c r="DZA10" s="573"/>
      <c r="DZB10" s="573"/>
      <c r="DZC10" s="573"/>
      <c r="DZD10" s="573"/>
      <c r="DZE10" s="573"/>
      <c r="DZF10" s="573"/>
      <c r="DZG10" s="573"/>
      <c r="DZH10" s="573"/>
      <c r="DZI10" s="573"/>
      <c r="DZJ10" s="573"/>
      <c r="DZK10" s="573"/>
      <c r="DZL10" s="573"/>
      <c r="DZM10" s="573"/>
      <c r="DZN10" s="573"/>
      <c r="DZO10" s="573"/>
      <c r="DZP10" s="573"/>
      <c r="DZQ10" s="573"/>
      <c r="DZR10" s="573"/>
      <c r="DZS10" s="573"/>
      <c r="DZT10" s="573"/>
      <c r="DZU10" s="573"/>
      <c r="DZV10" s="573"/>
      <c r="DZW10" s="573"/>
      <c r="DZX10" s="573"/>
      <c r="DZY10" s="573"/>
      <c r="DZZ10" s="573"/>
      <c r="EAA10" s="573"/>
      <c r="EAB10" s="573"/>
      <c r="EAC10" s="573"/>
      <c r="EAD10" s="573"/>
      <c r="EAE10" s="573"/>
      <c r="EAF10" s="573"/>
      <c r="EAG10" s="573"/>
      <c r="EAH10" s="573"/>
      <c r="EAI10" s="573"/>
      <c r="EAJ10" s="573"/>
      <c r="EAK10" s="573"/>
      <c r="EAL10" s="573"/>
      <c r="EAM10" s="573"/>
      <c r="EAN10" s="573"/>
      <c r="EAO10" s="573"/>
      <c r="EAP10" s="573"/>
      <c r="EAQ10" s="573"/>
      <c r="EAR10" s="573"/>
      <c r="EAS10" s="573"/>
      <c r="EAT10" s="573"/>
      <c r="EAU10" s="573"/>
      <c r="EAV10" s="573"/>
      <c r="EAW10" s="573"/>
      <c r="EAX10" s="573"/>
      <c r="EAY10" s="573"/>
      <c r="EAZ10" s="573"/>
      <c r="EBA10" s="573"/>
      <c r="EBB10" s="573"/>
      <c r="EBC10" s="573"/>
      <c r="EBD10" s="573"/>
      <c r="EBE10" s="573"/>
      <c r="EBF10" s="573"/>
      <c r="EBG10" s="573"/>
      <c r="EBH10" s="573"/>
      <c r="EBI10" s="573"/>
      <c r="EBJ10" s="573"/>
      <c r="EBK10" s="573"/>
      <c r="EBL10" s="573"/>
      <c r="EBM10" s="573"/>
      <c r="EBN10" s="573"/>
      <c r="EBO10" s="573"/>
      <c r="EBP10" s="573"/>
      <c r="EBQ10" s="573"/>
      <c r="EBR10" s="573"/>
      <c r="EBS10" s="573"/>
      <c r="EBT10" s="573"/>
      <c r="EBU10" s="573"/>
      <c r="EBV10" s="573"/>
      <c r="EBW10" s="573"/>
      <c r="EBX10" s="573"/>
      <c r="EBY10" s="573"/>
      <c r="EBZ10" s="573"/>
      <c r="ECA10" s="573"/>
      <c r="ECB10" s="573"/>
      <c r="ECC10" s="573"/>
      <c r="ECD10" s="573"/>
      <c r="ECE10" s="573"/>
      <c r="ECF10" s="573"/>
      <c r="ECG10" s="573"/>
      <c r="ECH10" s="573"/>
      <c r="ECI10" s="573"/>
      <c r="ECJ10" s="573"/>
      <c r="ECK10" s="573"/>
      <c r="ECL10" s="573"/>
      <c r="ECM10" s="573"/>
      <c r="ECN10" s="573"/>
      <c r="ECO10" s="573"/>
      <c r="ECP10" s="573"/>
      <c r="ECQ10" s="573"/>
      <c r="ECR10" s="573"/>
      <c r="ECS10" s="573"/>
      <c r="ECT10" s="573"/>
      <c r="ECU10" s="573"/>
      <c r="ECV10" s="573"/>
      <c r="ECW10" s="573"/>
      <c r="ECX10" s="573"/>
      <c r="ECY10" s="573"/>
      <c r="ECZ10" s="573"/>
      <c r="EDA10" s="573"/>
      <c r="EDB10" s="573"/>
      <c r="EDC10" s="573"/>
      <c r="EDD10" s="573"/>
      <c r="EDE10" s="573"/>
      <c r="EDF10" s="573"/>
      <c r="EDG10" s="573"/>
      <c r="EDH10" s="573"/>
      <c r="EDI10" s="573"/>
      <c r="EDJ10" s="573"/>
      <c r="EDK10" s="573"/>
      <c r="EDL10" s="573"/>
      <c r="EDM10" s="573"/>
      <c r="EDN10" s="573"/>
      <c r="EDO10" s="573"/>
      <c r="EDP10" s="573"/>
      <c r="EDQ10" s="573"/>
      <c r="EDR10" s="573"/>
      <c r="EDS10" s="573"/>
      <c r="EDT10" s="573"/>
      <c r="EDU10" s="573"/>
      <c r="EDV10" s="573"/>
      <c r="EDW10" s="573"/>
      <c r="EDX10" s="573"/>
      <c r="EDY10" s="573"/>
      <c r="EDZ10" s="573"/>
      <c r="EEA10" s="573"/>
      <c r="EEB10" s="573"/>
      <c r="EEC10" s="573"/>
      <c r="EED10" s="573"/>
      <c r="EEE10" s="573"/>
      <c r="EEF10" s="573"/>
      <c r="EEG10" s="573"/>
      <c r="EEH10" s="573"/>
      <c r="EEI10" s="573"/>
      <c r="EEJ10" s="573"/>
      <c r="EEK10" s="573"/>
      <c r="EEL10" s="573"/>
      <c r="EEM10" s="573"/>
      <c r="EEN10" s="573"/>
      <c r="EEO10" s="573"/>
      <c r="EEP10" s="573"/>
      <c r="EEQ10" s="573"/>
      <c r="EER10" s="573"/>
      <c r="EES10" s="573"/>
      <c r="EET10" s="573"/>
      <c r="EEU10" s="573"/>
      <c r="EEV10" s="573"/>
      <c r="EEW10" s="573"/>
      <c r="EEX10" s="573"/>
      <c r="EEY10" s="573"/>
      <c r="EEZ10" s="573"/>
      <c r="EFA10" s="573"/>
      <c r="EFB10" s="573"/>
      <c r="EFC10" s="573"/>
      <c r="EFD10" s="573"/>
      <c r="EFE10" s="573"/>
      <c r="EFF10" s="573"/>
      <c r="EFG10" s="573"/>
      <c r="EFH10" s="573"/>
      <c r="EFI10" s="573"/>
      <c r="EFJ10" s="573"/>
      <c r="EFK10" s="573"/>
      <c r="EFL10" s="573"/>
      <c r="EFM10" s="573"/>
      <c r="EFN10" s="573"/>
      <c r="EFO10" s="573"/>
      <c r="EFP10" s="573"/>
      <c r="EFQ10" s="573"/>
      <c r="EFR10" s="573"/>
      <c r="EFS10" s="573"/>
      <c r="EFT10" s="573"/>
      <c r="EFU10" s="573"/>
      <c r="EFV10" s="573"/>
      <c r="EFW10" s="573"/>
      <c r="EFX10" s="573"/>
      <c r="EFY10" s="573"/>
      <c r="EFZ10" s="573"/>
      <c r="EGA10" s="573"/>
      <c r="EGB10" s="573"/>
      <c r="EGC10" s="573"/>
      <c r="EGD10" s="573"/>
      <c r="EGE10" s="573"/>
      <c r="EGF10" s="573"/>
      <c r="EGG10" s="573"/>
      <c r="EGH10" s="573"/>
      <c r="EGI10" s="573"/>
      <c r="EGJ10" s="573"/>
      <c r="EGK10" s="573"/>
      <c r="EGL10" s="573"/>
      <c r="EGM10" s="573"/>
      <c r="EGN10" s="573"/>
      <c r="EGO10" s="573"/>
      <c r="EGP10" s="573"/>
      <c r="EGQ10" s="573"/>
      <c r="EGR10" s="573"/>
      <c r="EGS10" s="573"/>
      <c r="EGT10" s="573"/>
      <c r="EGU10" s="573"/>
      <c r="EGV10" s="573"/>
      <c r="EGW10" s="573"/>
      <c r="EGX10" s="573"/>
      <c r="EGY10" s="573"/>
      <c r="EGZ10" s="573"/>
      <c r="EHA10" s="573"/>
      <c r="EHB10" s="573"/>
      <c r="EHC10" s="573"/>
      <c r="EHD10" s="573"/>
      <c r="EHE10" s="573"/>
      <c r="EHF10" s="573"/>
      <c r="EHG10" s="573"/>
      <c r="EHH10" s="573"/>
      <c r="EHI10" s="573"/>
      <c r="EHJ10" s="573"/>
      <c r="EHK10" s="573"/>
      <c r="EHL10" s="573"/>
      <c r="EHM10" s="573"/>
      <c r="EHN10" s="573"/>
      <c r="EHO10" s="573"/>
      <c r="EHP10" s="573"/>
      <c r="EHQ10" s="573"/>
      <c r="EHR10" s="573"/>
      <c r="EHS10" s="573"/>
      <c r="EHT10" s="573"/>
      <c r="EHU10" s="573"/>
      <c r="EHV10" s="573"/>
      <c r="EHW10" s="573"/>
      <c r="EHX10" s="573"/>
      <c r="EHY10" s="573"/>
      <c r="EHZ10" s="573"/>
      <c r="EIA10" s="573"/>
      <c r="EIB10" s="573"/>
      <c r="EIC10" s="573"/>
      <c r="EID10" s="573"/>
      <c r="EIE10" s="573"/>
      <c r="EIF10" s="573"/>
      <c r="EIG10" s="573"/>
      <c r="EIH10" s="573"/>
      <c r="EII10" s="573"/>
      <c r="EIJ10" s="573"/>
      <c r="EIK10" s="573"/>
      <c r="EIL10" s="573"/>
      <c r="EIM10" s="573"/>
      <c r="EIN10" s="573"/>
      <c r="EIO10" s="573"/>
      <c r="EIP10" s="573"/>
      <c r="EIQ10" s="573"/>
      <c r="EIR10" s="573"/>
      <c r="EIS10" s="573"/>
      <c r="EIT10" s="573"/>
      <c r="EIU10" s="573"/>
      <c r="EIV10" s="573"/>
      <c r="EIW10" s="573"/>
      <c r="EIX10" s="573"/>
      <c r="EIY10" s="573"/>
      <c r="EIZ10" s="573"/>
      <c r="EJA10" s="573"/>
      <c r="EJB10" s="573"/>
      <c r="EJC10" s="573"/>
      <c r="EJD10" s="573"/>
      <c r="EJE10" s="573"/>
      <c r="EJF10" s="573"/>
      <c r="EJG10" s="573"/>
      <c r="EJH10" s="573"/>
      <c r="EJI10" s="573"/>
      <c r="EJJ10" s="573"/>
      <c r="EJK10" s="573"/>
      <c r="EJL10" s="573"/>
      <c r="EJM10" s="573"/>
      <c r="EJN10" s="573"/>
      <c r="EJO10" s="573"/>
      <c r="EJP10" s="573"/>
      <c r="EJQ10" s="573"/>
      <c r="EJR10" s="573"/>
      <c r="EJS10" s="573"/>
      <c r="EJT10" s="573"/>
      <c r="EJU10" s="573"/>
      <c r="EJV10" s="573"/>
      <c r="EJW10" s="573"/>
      <c r="EJX10" s="573"/>
      <c r="EJY10" s="573"/>
      <c r="EJZ10" s="573"/>
      <c r="EKA10" s="573"/>
      <c r="EKB10" s="573"/>
      <c r="EKC10" s="573"/>
      <c r="EKD10" s="573"/>
      <c r="EKE10" s="573"/>
      <c r="EKF10" s="573"/>
      <c r="EKG10" s="573"/>
      <c r="EKH10" s="573"/>
      <c r="EKI10" s="573"/>
      <c r="EKJ10" s="573"/>
      <c r="EKK10" s="573"/>
      <c r="EKL10" s="573"/>
      <c r="EKM10" s="573"/>
      <c r="EKN10" s="573"/>
      <c r="EKO10" s="573"/>
      <c r="EKP10" s="573"/>
      <c r="EKQ10" s="573"/>
      <c r="EKR10" s="573"/>
      <c r="EKS10" s="573"/>
      <c r="EKT10" s="573"/>
      <c r="EKU10" s="573"/>
      <c r="EKV10" s="573"/>
      <c r="EKW10" s="573"/>
      <c r="EKX10" s="573"/>
      <c r="EKY10" s="573"/>
      <c r="EKZ10" s="573"/>
      <c r="ELA10" s="573"/>
      <c r="ELB10" s="573"/>
      <c r="ELC10" s="573"/>
      <c r="ELD10" s="573"/>
      <c r="ELE10" s="573"/>
      <c r="ELF10" s="573"/>
      <c r="ELG10" s="573"/>
      <c r="ELH10" s="573"/>
      <c r="ELI10" s="573"/>
      <c r="ELJ10" s="573"/>
      <c r="ELK10" s="573"/>
      <c r="ELL10" s="573"/>
      <c r="ELM10" s="573"/>
      <c r="ELN10" s="573"/>
      <c r="ELO10" s="573"/>
      <c r="ELP10" s="573"/>
      <c r="ELQ10" s="573"/>
      <c r="ELR10" s="573"/>
      <c r="ELS10" s="573"/>
      <c r="ELT10" s="573"/>
      <c r="ELU10" s="573"/>
      <c r="ELV10" s="573"/>
      <c r="ELW10" s="573"/>
      <c r="ELX10" s="573"/>
      <c r="ELY10" s="573"/>
      <c r="ELZ10" s="573"/>
      <c r="EMA10" s="573"/>
      <c r="EMB10" s="573"/>
      <c r="EMC10" s="573"/>
      <c r="EMD10" s="573"/>
      <c r="EME10" s="573"/>
      <c r="EMF10" s="573"/>
      <c r="EMG10" s="573"/>
      <c r="EMH10" s="573"/>
      <c r="EMI10" s="573"/>
      <c r="EMJ10" s="573"/>
      <c r="EMK10" s="573"/>
      <c r="EML10" s="573"/>
      <c r="EMM10" s="573"/>
      <c r="EMN10" s="573"/>
      <c r="EMO10" s="573"/>
      <c r="EMP10" s="573"/>
      <c r="EMQ10" s="573"/>
      <c r="EMR10" s="573"/>
      <c r="EMS10" s="573"/>
      <c r="EMT10" s="573"/>
      <c r="EMU10" s="573"/>
      <c r="EMV10" s="573"/>
      <c r="EMW10" s="573"/>
      <c r="EMX10" s="573"/>
      <c r="EMY10" s="573"/>
      <c r="EMZ10" s="573"/>
      <c r="ENA10" s="573"/>
      <c r="ENB10" s="573"/>
      <c r="ENC10" s="573"/>
      <c r="END10" s="573"/>
      <c r="ENE10" s="573"/>
      <c r="ENF10" s="573"/>
      <c r="ENG10" s="573"/>
      <c r="ENH10" s="573"/>
      <c r="ENI10" s="573"/>
      <c r="ENJ10" s="573"/>
      <c r="ENK10" s="573"/>
      <c r="ENL10" s="573"/>
      <c r="ENM10" s="573"/>
      <c r="ENN10" s="573"/>
      <c r="ENO10" s="573"/>
      <c r="ENP10" s="573"/>
      <c r="ENQ10" s="573"/>
      <c r="ENR10" s="573"/>
      <c r="ENS10" s="573"/>
      <c r="ENT10" s="573"/>
      <c r="ENU10" s="573"/>
      <c r="ENV10" s="573"/>
      <c r="ENW10" s="573"/>
      <c r="ENX10" s="573"/>
      <c r="ENY10" s="573"/>
      <c r="ENZ10" s="573"/>
      <c r="EOA10" s="573"/>
      <c r="EOB10" s="573"/>
      <c r="EOC10" s="573"/>
      <c r="EOD10" s="573"/>
      <c r="EOE10" s="573"/>
      <c r="EOF10" s="573"/>
      <c r="EOG10" s="573"/>
      <c r="EOH10" s="573"/>
      <c r="EOI10" s="573"/>
      <c r="EOJ10" s="573"/>
      <c r="EOK10" s="573"/>
      <c r="EOL10" s="573"/>
      <c r="EOM10" s="573"/>
      <c r="EON10" s="573"/>
      <c r="EOO10" s="573"/>
      <c r="EOP10" s="573"/>
      <c r="EOQ10" s="573"/>
      <c r="EOR10" s="573"/>
      <c r="EOS10" s="573"/>
      <c r="EOT10" s="573"/>
      <c r="EOU10" s="573"/>
      <c r="EOV10" s="573"/>
      <c r="EOW10" s="573"/>
      <c r="EOX10" s="573"/>
      <c r="EOY10" s="573"/>
      <c r="EOZ10" s="573"/>
      <c r="EPA10" s="573"/>
      <c r="EPB10" s="573"/>
      <c r="EPC10" s="573"/>
      <c r="EPD10" s="573"/>
      <c r="EPE10" s="573"/>
      <c r="EPF10" s="573"/>
      <c r="EPG10" s="573"/>
      <c r="EPH10" s="573"/>
      <c r="EPI10" s="573"/>
      <c r="EPJ10" s="573"/>
      <c r="EPK10" s="573"/>
      <c r="EPL10" s="573"/>
      <c r="EPM10" s="573"/>
      <c r="EPN10" s="573"/>
      <c r="EPO10" s="573"/>
      <c r="EPP10" s="573"/>
      <c r="EPQ10" s="573"/>
      <c r="EPR10" s="573"/>
      <c r="EPS10" s="573"/>
      <c r="EPT10" s="573"/>
      <c r="EPU10" s="573"/>
      <c r="EPV10" s="573"/>
      <c r="EPW10" s="573"/>
      <c r="EPX10" s="573"/>
      <c r="EPY10" s="573"/>
      <c r="EPZ10" s="573"/>
      <c r="EQA10" s="573"/>
      <c r="EQB10" s="573"/>
      <c r="EQC10" s="573"/>
      <c r="EQD10" s="573"/>
      <c r="EQE10" s="573"/>
      <c r="EQF10" s="573"/>
      <c r="EQG10" s="573"/>
      <c r="EQH10" s="573"/>
      <c r="EQI10" s="573"/>
      <c r="EQJ10" s="573"/>
      <c r="EQK10" s="573"/>
      <c r="EQL10" s="573"/>
      <c r="EQM10" s="573"/>
      <c r="EQN10" s="573"/>
      <c r="EQO10" s="573"/>
      <c r="EQP10" s="573"/>
      <c r="EQQ10" s="573"/>
      <c r="EQR10" s="573"/>
      <c r="EQS10" s="573"/>
      <c r="EQT10" s="573"/>
      <c r="EQU10" s="573"/>
      <c r="EQV10" s="573"/>
      <c r="EQW10" s="573"/>
      <c r="EQX10" s="573"/>
      <c r="EQY10" s="573"/>
      <c r="EQZ10" s="573"/>
      <c r="ERA10" s="573"/>
      <c r="ERB10" s="573"/>
      <c r="ERC10" s="573"/>
      <c r="ERD10" s="573"/>
      <c r="ERE10" s="573"/>
      <c r="ERF10" s="573"/>
      <c r="ERG10" s="573"/>
      <c r="ERH10" s="573"/>
      <c r="ERI10" s="573"/>
      <c r="ERJ10" s="573"/>
      <c r="ERK10" s="573"/>
      <c r="ERL10" s="573"/>
      <c r="ERM10" s="573"/>
      <c r="ERN10" s="573"/>
      <c r="ERO10" s="573"/>
      <c r="ERP10" s="573"/>
      <c r="ERQ10" s="573"/>
      <c r="ERR10" s="573"/>
      <c r="ERS10" s="573"/>
      <c r="ERT10" s="573"/>
      <c r="ERU10" s="573"/>
      <c r="ERV10" s="573"/>
      <c r="ERW10" s="573"/>
      <c r="ERX10" s="573"/>
      <c r="ERY10" s="573"/>
      <c r="ERZ10" s="573"/>
      <c r="ESA10" s="573"/>
      <c r="ESB10" s="573"/>
      <c r="ESC10" s="573"/>
      <c r="ESD10" s="573"/>
      <c r="ESE10" s="573"/>
      <c r="ESF10" s="573"/>
      <c r="ESG10" s="573"/>
      <c r="ESH10" s="573"/>
      <c r="ESI10" s="573"/>
      <c r="ESJ10" s="573"/>
      <c r="ESK10" s="573"/>
      <c r="ESL10" s="573"/>
      <c r="ESM10" s="573"/>
      <c r="ESN10" s="573"/>
      <c r="ESO10" s="573"/>
      <c r="ESP10" s="573"/>
      <c r="ESQ10" s="573"/>
      <c r="ESR10" s="573"/>
      <c r="ESS10" s="573"/>
      <c r="EST10" s="573"/>
      <c r="ESU10" s="573"/>
      <c r="ESV10" s="573"/>
      <c r="ESW10" s="573"/>
      <c r="ESX10" s="573"/>
      <c r="ESY10" s="573"/>
      <c r="ESZ10" s="573"/>
      <c r="ETA10" s="573"/>
      <c r="ETB10" s="573"/>
      <c r="ETC10" s="573"/>
      <c r="ETD10" s="573"/>
      <c r="ETE10" s="573"/>
      <c r="ETF10" s="573"/>
      <c r="ETG10" s="573"/>
      <c r="ETH10" s="573"/>
      <c r="ETI10" s="573"/>
      <c r="ETJ10" s="573"/>
      <c r="ETK10" s="573"/>
      <c r="ETL10" s="573"/>
      <c r="ETM10" s="573"/>
      <c r="ETN10" s="573"/>
      <c r="ETO10" s="573"/>
      <c r="ETP10" s="573"/>
      <c r="ETQ10" s="573"/>
      <c r="ETR10" s="573"/>
      <c r="ETS10" s="573"/>
      <c r="ETT10" s="573"/>
      <c r="ETU10" s="573"/>
      <c r="ETV10" s="573"/>
      <c r="ETW10" s="573"/>
      <c r="ETX10" s="573"/>
      <c r="ETY10" s="573"/>
      <c r="ETZ10" s="573"/>
      <c r="EUA10" s="573"/>
      <c r="EUB10" s="573"/>
      <c r="EUC10" s="573"/>
      <c r="EUD10" s="573"/>
      <c r="EUE10" s="573"/>
      <c r="EUF10" s="573"/>
      <c r="EUG10" s="573"/>
      <c r="EUH10" s="573"/>
      <c r="EUI10" s="573"/>
      <c r="EUJ10" s="573"/>
      <c r="EUK10" s="573"/>
      <c r="EUL10" s="573"/>
      <c r="EUM10" s="573"/>
      <c r="EUN10" s="573"/>
      <c r="EUO10" s="573"/>
      <c r="EUP10" s="573"/>
      <c r="EUQ10" s="573"/>
      <c r="EUR10" s="573"/>
      <c r="EUS10" s="573"/>
      <c r="EUT10" s="573"/>
      <c r="EUU10" s="573"/>
      <c r="EUV10" s="573"/>
      <c r="EUW10" s="573"/>
      <c r="EUX10" s="573"/>
      <c r="EUY10" s="573"/>
      <c r="EUZ10" s="573"/>
      <c r="EVA10" s="573"/>
      <c r="EVB10" s="573"/>
      <c r="EVC10" s="573"/>
      <c r="EVD10" s="573"/>
      <c r="EVE10" s="573"/>
      <c r="EVF10" s="573"/>
      <c r="EVG10" s="573"/>
      <c r="EVH10" s="573"/>
      <c r="EVI10" s="573"/>
      <c r="EVJ10" s="573"/>
      <c r="EVK10" s="573"/>
      <c r="EVL10" s="573"/>
      <c r="EVM10" s="573"/>
      <c r="EVN10" s="573"/>
      <c r="EVO10" s="573"/>
      <c r="EVP10" s="573"/>
      <c r="EVQ10" s="573"/>
      <c r="EVR10" s="573"/>
      <c r="EVS10" s="573"/>
      <c r="EVT10" s="573"/>
      <c r="EVU10" s="573"/>
      <c r="EVV10" s="573"/>
      <c r="EVW10" s="573"/>
      <c r="EVX10" s="573"/>
      <c r="EVY10" s="573"/>
      <c r="EVZ10" s="573"/>
      <c r="EWA10" s="573"/>
      <c r="EWB10" s="573"/>
      <c r="EWC10" s="573"/>
      <c r="EWD10" s="573"/>
      <c r="EWE10" s="573"/>
      <c r="EWF10" s="573"/>
      <c r="EWG10" s="573"/>
      <c r="EWH10" s="573"/>
      <c r="EWI10" s="573"/>
      <c r="EWJ10" s="573"/>
      <c r="EWK10" s="573"/>
      <c r="EWL10" s="573"/>
      <c r="EWM10" s="573"/>
      <c r="EWN10" s="573"/>
      <c r="EWO10" s="573"/>
      <c r="EWP10" s="573"/>
      <c r="EWQ10" s="573"/>
      <c r="EWR10" s="573"/>
      <c r="EWS10" s="573"/>
      <c r="EWT10" s="573"/>
      <c r="EWU10" s="573"/>
      <c r="EWV10" s="573"/>
      <c r="EWW10" s="573"/>
      <c r="EWX10" s="573"/>
      <c r="EWY10" s="573"/>
      <c r="EWZ10" s="573"/>
      <c r="EXA10" s="573"/>
      <c r="EXB10" s="573"/>
      <c r="EXC10" s="573"/>
      <c r="EXD10" s="573"/>
      <c r="EXE10" s="573"/>
      <c r="EXF10" s="573"/>
      <c r="EXG10" s="573"/>
      <c r="EXH10" s="573"/>
      <c r="EXI10" s="573"/>
      <c r="EXJ10" s="573"/>
      <c r="EXK10" s="573"/>
      <c r="EXL10" s="573"/>
      <c r="EXM10" s="573"/>
      <c r="EXN10" s="573"/>
      <c r="EXO10" s="573"/>
      <c r="EXP10" s="573"/>
      <c r="EXQ10" s="573"/>
      <c r="EXR10" s="573"/>
      <c r="EXS10" s="573"/>
      <c r="EXT10" s="573"/>
      <c r="EXU10" s="573"/>
      <c r="EXV10" s="573"/>
      <c r="EXW10" s="573"/>
      <c r="EXX10" s="573"/>
      <c r="EXY10" s="573"/>
      <c r="EXZ10" s="573"/>
      <c r="EYA10" s="573"/>
      <c r="EYB10" s="573"/>
      <c r="EYC10" s="573"/>
      <c r="EYD10" s="573"/>
      <c r="EYE10" s="573"/>
      <c r="EYF10" s="573"/>
      <c r="EYG10" s="573"/>
      <c r="EYH10" s="573"/>
      <c r="EYI10" s="573"/>
      <c r="EYJ10" s="573"/>
      <c r="EYK10" s="573"/>
      <c r="EYL10" s="573"/>
      <c r="EYM10" s="573"/>
      <c r="EYN10" s="573"/>
      <c r="EYO10" s="573"/>
      <c r="EYP10" s="573"/>
      <c r="EYQ10" s="573"/>
      <c r="EYR10" s="573"/>
      <c r="EYS10" s="573"/>
      <c r="EYT10" s="573"/>
      <c r="EYU10" s="573"/>
      <c r="EYV10" s="573"/>
      <c r="EYW10" s="573"/>
      <c r="EYX10" s="573"/>
      <c r="EYY10" s="573"/>
      <c r="EYZ10" s="573"/>
      <c r="EZA10" s="573"/>
      <c r="EZB10" s="573"/>
      <c r="EZC10" s="573"/>
      <c r="EZD10" s="573"/>
      <c r="EZE10" s="573"/>
      <c r="EZF10" s="573"/>
      <c r="EZG10" s="573"/>
      <c r="EZH10" s="573"/>
      <c r="EZI10" s="573"/>
      <c r="EZJ10" s="573"/>
      <c r="EZK10" s="573"/>
      <c r="EZL10" s="573"/>
      <c r="EZM10" s="573"/>
      <c r="EZN10" s="573"/>
      <c r="EZO10" s="573"/>
      <c r="EZP10" s="573"/>
      <c r="EZQ10" s="573"/>
      <c r="EZR10" s="573"/>
      <c r="EZS10" s="573"/>
      <c r="EZT10" s="573"/>
      <c r="EZU10" s="573"/>
      <c r="EZV10" s="573"/>
      <c r="EZW10" s="573"/>
      <c r="EZX10" s="573"/>
      <c r="EZY10" s="573"/>
      <c r="EZZ10" s="573"/>
      <c r="FAA10" s="573"/>
      <c r="FAB10" s="573"/>
      <c r="FAC10" s="573"/>
      <c r="FAD10" s="573"/>
      <c r="FAE10" s="573"/>
      <c r="FAF10" s="573"/>
      <c r="FAG10" s="573"/>
      <c r="FAH10" s="573"/>
      <c r="FAI10" s="573"/>
      <c r="FAJ10" s="573"/>
      <c r="FAK10" s="573"/>
      <c r="FAL10" s="573"/>
      <c r="FAM10" s="573"/>
      <c r="FAN10" s="573"/>
      <c r="FAO10" s="573"/>
      <c r="FAP10" s="573"/>
      <c r="FAQ10" s="573"/>
      <c r="FAR10" s="573"/>
      <c r="FAS10" s="573"/>
      <c r="FAT10" s="573"/>
      <c r="FAU10" s="573"/>
      <c r="FAV10" s="573"/>
      <c r="FAW10" s="573"/>
      <c r="FAX10" s="573"/>
      <c r="FAY10" s="573"/>
      <c r="FAZ10" s="573"/>
      <c r="FBA10" s="573"/>
      <c r="FBB10" s="573"/>
      <c r="FBC10" s="573"/>
      <c r="FBD10" s="573"/>
      <c r="FBE10" s="573"/>
      <c r="FBF10" s="573"/>
      <c r="FBG10" s="573"/>
      <c r="FBH10" s="573"/>
      <c r="FBI10" s="573"/>
      <c r="FBJ10" s="573"/>
      <c r="FBK10" s="573"/>
      <c r="FBL10" s="573"/>
      <c r="FBM10" s="573"/>
      <c r="FBN10" s="573"/>
      <c r="FBO10" s="573"/>
      <c r="FBP10" s="573"/>
      <c r="FBQ10" s="573"/>
      <c r="FBR10" s="573"/>
      <c r="FBS10" s="573"/>
      <c r="FBT10" s="573"/>
      <c r="FBU10" s="573"/>
      <c r="FBV10" s="573"/>
      <c r="FBW10" s="573"/>
      <c r="FBX10" s="573"/>
      <c r="FBY10" s="573"/>
      <c r="FBZ10" s="573"/>
      <c r="FCA10" s="573"/>
      <c r="FCB10" s="573"/>
      <c r="FCC10" s="573"/>
      <c r="FCD10" s="573"/>
      <c r="FCE10" s="573"/>
      <c r="FCF10" s="573"/>
      <c r="FCG10" s="573"/>
      <c r="FCH10" s="573"/>
      <c r="FCI10" s="573"/>
      <c r="FCJ10" s="573"/>
      <c r="FCK10" s="573"/>
      <c r="FCL10" s="573"/>
      <c r="FCM10" s="573"/>
      <c r="FCN10" s="573"/>
      <c r="FCO10" s="573"/>
      <c r="FCP10" s="573"/>
      <c r="FCQ10" s="573"/>
      <c r="FCR10" s="573"/>
      <c r="FCS10" s="573"/>
      <c r="FCT10" s="573"/>
      <c r="FCU10" s="573"/>
      <c r="FCV10" s="573"/>
      <c r="FCW10" s="573"/>
      <c r="FCX10" s="573"/>
      <c r="FCY10" s="573"/>
      <c r="FCZ10" s="573"/>
      <c r="FDA10" s="573"/>
      <c r="FDB10" s="573"/>
      <c r="FDC10" s="573"/>
      <c r="FDD10" s="573"/>
      <c r="FDE10" s="573"/>
      <c r="FDF10" s="573"/>
      <c r="FDG10" s="573"/>
      <c r="FDH10" s="573"/>
      <c r="FDI10" s="573"/>
      <c r="FDJ10" s="573"/>
      <c r="FDK10" s="573"/>
      <c r="FDL10" s="573"/>
      <c r="FDM10" s="573"/>
      <c r="FDN10" s="573"/>
      <c r="FDO10" s="573"/>
      <c r="FDP10" s="573"/>
      <c r="FDQ10" s="573"/>
      <c r="FDR10" s="573"/>
      <c r="FDS10" s="573"/>
      <c r="FDT10" s="573"/>
      <c r="FDU10" s="573"/>
      <c r="FDV10" s="573"/>
      <c r="FDW10" s="573"/>
      <c r="FDX10" s="573"/>
      <c r="FDY10" s="573"/>
      <c r="FDZ10" s="573"/>
      <c r="FEA10" s="573"/>
      <c r="FEB10" s="573"/>
      <c r="FEC10" s="573"/>
      <c r="FED10" s="573"/>
      <c r="FEE10" s="573"/>
      <c r="FEF10" s="573"/>
      <c r="FEG10" s="573"/>
      <c r="FEH10" s="573"/>
      <c r="FEI10" s="573"/>
      <c r="FEJ10" s="573"/>
      <c r="FEK10" s="573"/>
      <c r="FEL10" s="573"/>
      <c r="FEM10" s="573"/>
      <c r="FEN10" s="573"/>
      <c r="FEO10" s="573"/>
      <c r="FEP10" s="573"/>
      <c r="FEQ10" s="573"/>
      <c r="FER10" s="573"/>
      <c r="FES10" s="573"/>
      <c r="FET10" s="573"/>
      <c r="FEU10" s="573"/>
      <c r="FEV10" s="573"/>
      <c r="FEW10" s="573"/>
      <c r="FEX10" s="573"/>
      <c r="FEY10" s="573"/>
      <c r="FEZ10" s="573"/>
      <c r="FFA10" s="573"/>
      <c r="FFB10" s="573"/>
      <c r="FFC10" s="573"/>
      <c r="FFD10" s="573"/>
      <c r="FFE10" s="573"/>
      <c r="FFF10" s="573"/>
      <c r="FFG10" s="573"/>
      <c r="FFH10" s="573"/>
      <c r="FFI10" s="573"/>
      <c r="FFJ10" s="573"/>
      <c r="FFK10" s="573"/>
      <c r="FFL10" s="573"/>
      <c r="FFM10" s="573"/>
      <c r="FFN10" s="573"/>
      <c r="FFO10" s="573"/>
      <c r="FFP10" s="573"/>
      <c r="FFQ10" s="573"/>
      <c r="FFR10" s="573"/>
      <c r="FFS10" s="573"/>
      <c r="FFT10" s="573"/>
      <c r="FFU10" s="573"/>
      <c r="FFV10" s="573"/>
      <c r="FFW10" s="573"/>
      <c r="FFX10" s="573"/>
      <c r="FFY10" s="573"/>
      <c r="FFZ10" s="573"/>
      <c r="FGA10" s="573"/>
      <c r="FGB10" s="573"/>
      <c r="FGC10" s="573"/>
      <c r="FGD10" s="573"/>
      <c r="FGE10" s="573"/>
      <c r="FGF10" s="573"/>
      <c r="FGG10" s="573"/>
      <c r="FGH10" s="573"/>
      <c r="FGI10" s="573"/>
      <c r="FGJ10" s="573"/>
      <c r="FGK10" s="573"/>
      <c r="FGL10" s="573"/>
      <c r="FGM10" s="573"/>
      <c r="FGN10" s="573"/>
      <c r="FGO10" s="573"/>
      <c r="FGP10" s="573"/>
      <c r="FGQ10" s="573"/>
      <c r="FGR10" s="573"/>
      <c r="FGS10" s="573"/>
      <c r="FGT10" s="573"/>
      <c r="FGU10" s="573"/>
      <c r="FGV10" s="573"/>
      <c r="FGW10" s="573"/>
      <c r="FGX10" s="573"/>
      <c r="FGY10" s="573"/>
      <c r="FGZ10" s="573"/>
      <c r="FHA10" s="573"/>
      <c r="FHB10" s="573"/>
      <c r="FHC10" s="573"/>
      <c r="FHD10" s="573"/>
      <c r="FHE10" s="573"/>
      <c r="FHF10" s="573"/>
      <c r="FHG10" s="573"/>
      <c r="FHH10" s="573"/>
      <c r="FHI10" s="573"/>
      <c r="FHJ10" s="573"/>
      <c r="FHK10" s="573"/>
      <c r="FHL10" s="573"/>
      <c r="FHM10" s="573"/>
      <c r="FHN10" s="573"/>
      <c r="FHO10" s="573"/>
      <c r="FHP10" s="573"/>
      <c r="FHQ10" s="573"/>
      <c r="FHR10" s="573"/>
      <c r="FHS10" s="573"/>
      <c r="FHT10" s="573"/>
      <c r="FHU10" s="573"/>
      <c r="FHV10" s="573"/>
      <c r="FHW10" s="573"/>
      <c r="FHX10" s="573"/>
      <c r="FHY10" s="573"/>
      <c r="FHZ10" s="573"/>
      <c r="FIA10" s="573"/>
      <c r="FIB10" s="573"/>
      <c r="FIC10" s="573"/>
      <c r="FID10" s="573"/>
      <c r="FIE10" s="573"/>
      <c r="FIF10" s="573"/>
      <c r="FIG10" s="573"/>
      <c r="FIH10" s="573"/>
      <c r="FII10" s="573"/>
      <c r="FIJ10" s="573"/>
      <c r="FIK10" s="573"/>
      <c r="FIL10" s="573"/>
      <c r="FIM10" s="573"/>
      <c r="FIN10" s="573"/>
      <c r="FIO10" s="573"/>
      <c r="FIP10" s="573"/>
      <c r="FIQ10" s="573"/>
      <c r="FIR10" s="573"/>
      <c r="FIS10" s="573"/>
      <c r="FIT10" s="573"/>
      <c r="FIU10" s="573"/>
      <c r="FIV10" s="573"/>
      <c r="FIW10" s="573"/>
      <c r="FIX10" s="573"/>
      <c r="FIY10" s="573"/>
      <c r="FIZ10" s="573"/>
      <c r="FJA10" s="573"/>
      <c r="FJB10" s="573"/>
      <c r="FJC10" s="573"/>
      <c r="FJD10" s="573"/>
      <c r="FJE10" s="573"/>
      <c r="FJF10" s="573"/>
      <c r="FJG10" s="573"/>
      <c r="FJH10" s="573"/>
      <c r="FJI10" s="573"/>
      <c r="FJJ10" s="573"/>
      <c r="FJK10" s="573"/>
      <c r="FJL10" s="573"/>
      <c r="FJM10" s="573"/>
      <c r="FJN10" s="573"/>
      <c r="FJO10" s="573"/>
      <c r="FJP10" s="573"/>
      <c r="FJQ10" s="573"/>
      <c r="FJR10" s="573"/>
      <c r="FJS10" s="573"/>
      <c r="FJT10" s="573"/>
      <c r="FJU10" s="573"/>
      <c r="FJV10" s="573"/>
      <c r="FJW10" s="573"/>
      <c r="FJX10" s="573"/>
      <c r="FJY10" s="573"/>
      <c r="FJZ10" s="573"/>
      <c r="FKA10" s="573"/>
      <c r="FKB10" s="573"/>
      <c r="FKC10" s="573"/>
      <c r="FKD10" s="573"/>
      <c r="FKE10" s="573"/>
      <c r="FKF10" s="573"/>
      <c r="FKG10" s="573"/>
      <c r="FKH10" s="573"/>
      <c r="FKI10" s="573"/>
      <c r="FKJ10" s="573"/>
      <c r="FKK10" s="573"/>
      <c r="FKL10" s="573"/>
      <c r="FKM10" s="573"/>
      <c r="FKN10" s="573"/>
      <c r="FKO10" s="573"/>
      <c r="FKP10" s="573"/>
      <c r="FKQ10" s="573"/>
      <c r="FKR10" s="573"/>
      <c r="FKS10" s="573"/>
      <c r="FKT10" s="573"/>
      <c r="FKU10" s="573"/>
      <c r="FKV10" s="573"/>
      <c r="FKW10" s="573"/>
      <c r="FKX10" s="573"/>
      <c r="FKY10" s="573"/>
      <c r="FKZ10" s="573"/>
      <c r="FLA10" s="573"/>
      <c r="FLB10" s="573"/>
      <c r="FLC10" s="573"/>
      <c r="FLD10" s="573"/>
      <c r="FLE10" s="573"/>
      <c r="FLF10" s="573"/>
      <c r="FLG10" s="573"/>
      <c r="FLH10" s="573"/>
      <c r="FLI10" s="573"/>
      <c r="FLJ10" s="573"/>
      <c r="FLK10" s="573"/>
      <c r="FLL10" s="573"/>
      <c r="FLM10" s="573"/>
      <c r="FLN10" s="573"/>
      <c r="FLO10" s="573"/>
      <c r="FLP10" s="573"/>
      <c r="FLQ10" s="573"/>
      <c r="FLR10" s="573"/>
      <c r="FLS10" s="573"/>
      <c r="FLT10" s="573"/>
      <c r="FLU10" s="573"/>
      <c r="FLV10" s="573"/>
      <c r="FLW10" s="573"/>
      <c r="FLX10" s="573"/>
      <c r="FLY10" s="573"/>
      <c r="FLZ10" s="573"/>
      <c r="FMA10" s="573"/>
      <c r="FMB10" s="573"/>
      <c r="FMC10" s="573"/>
      <c r="FMD10" s="573"/>
      <c r="FME10" s="573"/>
      <c r="FMF10" s="573"/>
      <c r="FMG10" s="573"/>
      <c r="FMH10" s="573"/>
      <c r="FMI10" s="573"/>
      <c r="FMJ10" s="573"/>
      <c r="FMK10" s="573"/>
      <c r="FML10" s="573"/>
      <c r="FMM10" s="573"/>
      <c r="FMN10" s="573"/>
      <c r="FMO10" s="573"/>
      <c r="FMP10" s="573"/>
      <c r="FMQ10" s="573"/>
      <c r="FMR10" s="573"/>
      <c r="FMS10" s="573"/>
      <c r="FMT10" s="573"/>
      <c r="FMU10" s="573"/>
      <c r="FMV10" s="573"/>
      <c r="FMW10" s="573"/>
      <c r="FMX10" s="573"/>
      <c r="FMY10" s="573"/>
      <c r="FMZ10" s="573"/>
      <c r="FNA10" s="573"/>
      <c r="FNB10" s="573"/>
      <c r="FNC10" s="573"/>
      <c r="FND10" s="573"/>
      <c r="FNE10" s="573"/>
      <c r="FNF10" s="573"/>
      <c r="FNG10" s="573"/>
      <c r="FNH10" s="573"/>
      <c r="FNI10" s="573"/>
      <c r="FNJ10" s="573"/>
      <c r="FNK10" s="573"/>
      <c r="FNL10" s="573"/>
      <c r="FNM10" s="573"/>
      <c r="FNN10" s="573"/>
      <c r="FNO10" s="573"/>
      <c r="FNP10" s="573"/>
      <c r="FNQ10" s="573"/>
      <c r="FNR10" s="573"/>
      <c r="FNS10" s="573"/>
      <c r="FNT10" s="573"/>
      <c r="FNU10" s="573"/>
      <c r="FNV10" s="573"/>
      <c r="FNW10" s="573"/>
      <c r="FNX10" s="573"/>
      <c r="FNY10" s="573"/>
      <c r="FNZ10" s="573"/>
      <c r="FOA10" s="573"/>
      <c r="FOB10" s="573"/>
      <c r="FOC10" s="573"/>
      <c r="FOD10" s="573"/>
      <c r="FOE10" s="573"/>
      <c r="FOF10" s="573"/>
      <c r="FOG10" s="573"/>
      <c r="FOH10" s="573"/>
      <c r="FOI10" s="573"/>
      <c r="FOJ10" s="573"/>
      <c r="FOK10" s="573"/>
      <c r="FOL10" s="573"/>
      <c r="FOM10" s="573"/>
      <c r="FON10" s="573"/>
      <c r="FOO10" s="573"/>
      <c r="FOP10" s="573"/>
      <c r="FOQ10" s="573"/>
      <c r="FOR10" s="573"/>
      <c r="FOS10" s="573"/>
      <c r="FOT10" s="573"/>
      <c r="FOU10" s="573"/>
      <c r="FOV10" s="573"/>
      <c r="FOW10" s="573"/>
      <c r="FOX10" s="573"/>
      <c r="FOY10" s="573"/>
      <c r="FOZ10" s="573"/>
      <c r="FPA10" s="573"/>
      <c r="FPB10" s="573"/>
      <c r="FPC10" s="573"/>
      <c r="FPD10" s="573"/>
      <c r="FPE10" s="573"/>
      <c r="FPF10" s="573"/>
      <c r="FPG10" s="573"/>
      <c r="FPH10" s="573"/>
      <c r="FPI10" s="573"/>
      <c r="FPJ10" s="573"/>
      <c r="FPK10" s="573"/>
      <c r="FPL10" s="573"/>
      <c r="FPM10" s="573"/>
      <c r="FPN10" s="573"/>
      <c r="FPO10" s="573"/>
      <c r="FPP10" s="573"/>
      <c r="FPQ10" s="573"/>
      <c r="FPR10" s="573"/>
      <c r="FPS10" s="573"/>
      <c r="FPT10" s="573"/>
      <c r="FPU10" s="573"/>
      <c r="FPV10" s="573"/>
      <c r="FPW10" s="573"/>
      <c r="FPX10" s="573"/>
      <c r="FPY10" s="573"/>
      <c r="FPZ10" s="573"/>
      <c r="FQA10" s="573"/>
      <c r="FQB10" s="573"/>
      <c r="FQC10" s="573"/>
      <c r="FQD10" s="573"/>
      <c r="FQE10" s="573"/>
      <c r="FQF10" s="573"/>
      <c r="FQG10" s="573"/>
      <c r="FQH10" s="573"/>
      <c r="FQI10" s="573"/>
      <c r="FQJ10" s="573"/>
      <c r="FQK10" s="573"/>
      <c r="FQL10" s="573"/>
      <c r="FQM10" s="573"/>
      <c r="FQN10" s="573"/>
      <c r="FQO10" s="573"/>
      <c r="FQP10" s="573"/>
      <c r="FQQ10" s="573"/>
      <c r="FQR10" s="573"/>
      <c r="FQS10" s="573"/>
      <c r="FQT10" s="573"/>
      <c r="FQU10" s="573"/>
      <c r="FQV10" s="573"/>
      <c r="FQW10" s="573"/>
      <c r="FQX10" s="573"/>
      <c r="FQY10" s="573"/>
      <c r="FQZ10" s="573"/>
      <c r="FRA10" s="573"/>
      <c r="FRB10" s="573"/>
      <c r="FRC10" s="573"/>
      <c r="FRD10" s="573"/>
      <c r="FRE10" s="573"/>
      <c r="FRF10" s="573"/>
      <c r="FRG10" s="573"/>
      <c r="FRH10" s="573"/>
      <c r="FRI10" s="573"/>
      <c r="FRJ10" s="573"/>
      <c r="FRK10" s="573"/>
      <c r="FRL10" s="573"/>
      <c r="FRM10" s="573"/>
      <c r="FRN10" s="573"/>
      <c r="FRO10" s="573"/>
      <c r="FRP10" s="573"/>
      <c r="FRQ10" s="573"/>
      <c r="FRR10" s="573"/>
      <c r="FRS10" s="573"/>
      <c r="FRT10" s="573"/>
      <c r="FRU10" s="573"/>
      <c r="FRV10" s="573"/>
      <c r="FRW10" s="573"/>
      <c r="FRX10" s="573"/>
      <c r="FRY10" s="573"/>
      <c r="FRZ10" s="573"/>
      <c r="FSA10" s="573"/>
      <c r="FSB10" s="573"/>
      <c r="FSC10" s="573"/>
      <c r="FSD10" s="573"/>
      <c r="FSE10" s="573"/>
      <c r="FSF10" s="573"/>
      <c r="FSG10" s="573"/>
      <c r="FSH10" s="573"/>
      <c r="FSI10" s="573"/>
      <c r="FSJ10" s="573"/>
      <c r="FSK10" s="573"/>
      <c r="FSL10" s="573"/>
      <c r="FSM10" s="573"/>
      <c r="FSN10" s="573"/>
      <c r="FSO10" s="573"/>
      <c r="FSP10" s="573"/>
      <c r="FSQ10" s="573"/>
      <c r="FSR10" s="573"/>
      <c r="FSS10" s="573"/>
      <c r="FST10" s="573"/>
      <c r="FSU10" s="573"/>
      <c r="FSV10" s="573"/>
      <c r="FSW10" s="573"/>
      <c r="FSX10" s="573"/>
      <c r="FSY10" s="573"/>
      <c r="FSZ10" s="573"/>
      <c r="FTA10" s="573"/>
      <c r="FTB10" s="573"/>
      <c r="FTC10" s="573"/>
      <c r="FTD10" s="573"/>
      <c r="FTE10" s="573"/>
      <c r="FTF10" s="573"/>
      <c r="FTG10" s="573"/>
      <c r="FTH10" s="573"/>
      <c r="FTI10" s="573"/>
      <c r="FTJ10" s="573"/>
      <c r="FTK10" s="573"/>
      <c r="FTL10" s="573"/>
      <c r="FTM10" s="573"/>
      <c r="FTN10" s="573"/>
      <c r="FTO10" s="573"/>
      <c r="FTP10" s="573"/>
      <c r="FTQ10" s="573"/>
      <c r="FTR10" s="573"/>
      <c r="FTS10" s="573"/>
      <c r="FTT10" s="573"/>
      <c r="FTU10" s="573"/>
      <c r="FTV10" s="573"/>
      <c r="FTW10" s="573"/>
      <c r="FTX10" s="573"/>
      <c r="FTY10" s="573"/>
      <c r="FTZ10" s="573"/>
      <c r="FUA10" s="573"/>
      <c r="FUB10" s="573"/>
      <c r="FUC10" s="573"/>
      <c r="FUD10" s="573"/>
      <c r="FUE10" s="573"/>
      <c r="FUF10" s="573"/>
      <c r="FUG10" s="573"/>
      <c r="FUH10" s="573"/>
      <c r="FUI10" s="573"/>
      <c r="FUJ10" s="573"/>
      <c r="FUK10" s="573"/>
      <c r="FUL10" s="573"/>
      <c r="FUM10" s="573"/>
      <c r="FUN10" s="573"/>
      <c r="FUO10" s="573"/>
      <c r="FUP10" s="573"/>
      <c r="FUQ10" s="573"/>
      <c r="FUR10" s="573"/>
      <c r="FUS10" s="573"/>
      <c r="FUT10" s="573"/>
      <c r="FUU10" s="573"/>
      <c r="FUV10" s="573"/>
      <c r="FUW10" s="573"/>
      <c r="FUX10" s="573"/>
      <c r="FUY10" s="573"/>
      <c r="FUZ10" s="573"/>
      <c r="FVA10" s="573"/>
      <c r="FVB10" s="573"/>
      <c r="FVC10" s="573"/>
      <c r="FVD10" s="573"/>
      <c r="FVE10" s="573"/>
      <c r="FVF10" s="573"/>
      <c r="FVG10" s="573"/>
      <c r="FVH10" s="573"/>
      <c r="FVI10" s="573"/>
      <c r="FVJ10" s="573"/>
      <c r="FVK10" s="573"/>
      <c r="FVL10" s="573"/>
      <c r="FVM10" s="573"/>
      <c r="FVN10" s="573"/>
      <c r="FVO10" s="573"/>
      <c r="FVP10" s="573"/>
      <c r="FVQ10" s="573"/>
      <c r="FVR10" s="573"/>
      <c r="FVS10" s="573"/>
      <c r="FVT10" s="573"/>
      <c r="FVU10" s="573"/>
      <c r="FVV10" s="573"/>
      <c r="FVW10" s="573"/>
      <c r="FVX10" s="573"/>
      <c r="FVY10" s="573"/>
      <c r="FVZ10" s="573"/>
      <c r="FWA10" s="573"/>
      <c r="FWB10" s="573"/>
      <c r="FWC10" s="573"/>
      <c r="FWD10" s="573"/>
      <c r="FWE10" s="573"/>
      <c r="FWF10" s="573"/>
      <c r="FWG10" s="573"/>
      <c r="FWH10" s="573"/>
      <c r="FWI10" s="573"/>
      <c r="FWJ10" s="573"/>
      <c r="FWK10" s="573"/>
      <c r="FWL10" s="573"/>
      <c r="FWM10" s="573"/>
      <c r="FWN10" s="573"/>
      <c r="FWO10" s="573"/>
      <c r="FWP10" s="573"/>
      <c r="FWQ10" s="573"/>
      <c r="FWR10" s="573"/>
      <c r="FWS10" s="573"/>
      <c r="FWT10" s="573"/>
      <c r="FWU10" s="573"/>
      <c r="FWV10" s="573"/>
      <c r="FWW10" s="573"/>
      <c r="FWX10" s="573"/>
      <c r="FWY10" s="573"/>
      <c r="FWZ10" s="573"/>
      <c r="FXA10" s="573"/>
      <c r="FXB10" s="573"/>
      <c r="FXC10" s="573"/>
      <c r="FXD10" s="573"/>
      <c r="FXE10" s="573"/>
      <c r="FXF10" s="573"/>
      <c r="FXG10" s="573"/>
      <c r="FXH10" s="573"/>
      <c r="FXI10" s="573"/>
      <c r="FXJ10" s="573"/>
      <c r="FXK10" s="573"/>
      <c r="FXL10" s="573"/>
      <c r="FXM10" s="573"/>
      <c r="FXN10" s="573"/>
      <c r="FXO10" s="573"/>
      <c r="FXP10" s="573"/>
      <c r="FXQ10" s="573"/>
      <c r="FXR10" s="573"/>
      <c r="FXS10" s="573"/>
      <c r="FXT10" s="573"/>
      <c r="FXU10" s="573"/>
      <c r="FXV10" s="573"/>
      <c r="FXW10" s="573"/>
      <c r="FXX10" s="573"/>
      <c r="FXY10" s="573"/>
      <c r="FXZ10" s="573"/>
      <c r="FYA10" s="573"/>
      <c r="FYB10" s="573"/>
      <c r="FYC10" s="573"/>
      <c r="FYD10" s="573"/>
      <c r="FYE10" s="573"/>
      <c r="FYF10" s="573"/>
      <c r="FYG10" s="573"/>
      <c r="FYH10" s="573"/>
      <c r="FYI10" s="573"/>
      <c r="FYJ10" s="573"/>
      <c r="FYK10" s="573"/>
      <c r="FYL10" s="573"/>
      <c r="FYM10" s="573"/>
      <c r="FYN10" s="573"/>
      <c r="FYO10" s="573"/>
      <c r="FYP10" s="573"/>
      <c r="FYQ10" s="573"/>
      <c r="FYR10" s="573"/>
      <c r="FYS10" s="573"/>
      <c r="FYT10" s="573"/>
      <c r="FYU10" s="573"/>
      <c r="FYV10" s="573"/>
      <c r="FYW10" s="573"/>
      <c r="FYX10" s="573"/>
      <c r="FYY10" s="573"/>
      <c r="FYZ10" s="573"/>
      <c r="FZA10" s="573"/>
      <c r="FZB10" s="573"/>
      <c r="FZC10" s="573"/>
      <c r="FZD10" s="573"/>
      <c r="FZE10" s="573"/>
      <c r="FZF10" s="573"/>
      <c r="FZG10" s="573"/>
      <c r="FZH10" s="573"/>
      <c r="FZI10" s="573"/>
      <c r="FZJ10" s="573"/>
      <c r="FZK10" s="573"/>
      <c r="FZL10" s="573"/>
      <c r="FZM10" s="573"/>
      <c r="FZN10" s="573"/>
      <c r="FZO10" s="573"/>
      <c r="FZP10" s="573"/>
      <c r="FZQ10" s="573"/>
      <c r="FZR10" s="573"/>
      <c r="FZS10" s="573"/>
      <c r="FZT10" s="573"/>
      <c r="FZU10" s="573"/>
      <c r="FZV10" s="573"/>
      <c r="FZW10" s="573"/>
      <c r="FZX10" s="573"/>
      <c r="FZY10" s="573"/>
      <c r="FZZ10" s="573"/>
      <c r="GAA10" s="573"/>
      <c r="GAB10" s="573"/>
      <c r="GAC10" s="573"/>
      <c r="GAD10" s="573"/>
      <c r="GAE10" s="573"/>
      <c r="GAF10" s="573"/>
      <c r="GAG10" s="573"/>
      <c r="GAH10" s="573"/>
      <c r="GAI10" s="573"/>
      <c r="GAJ10" s="573"/>
      <c r="GAK10" s="573"/>
      <c r="GAL10" s="573"/>
      <c r="GAM10" s="573"/>
      <c r="GAN10" s="573"/>
      <c r="GAO10" s="573"/>
      <c r="GAP10" s="573"/>
      <c r="GAQ10" s="573"/>
      <c r="GAR10" s="573"/>
      <c r="GAS10" s="573"/>
      <c r="GAT10" s="573"/>
      <c r="GAU10" s="573"/>
      <c r="GAV10" s="573"/>
      <c r="GAW10" s="573"/>
      <c r="GAX10" s="573"/>
      <c r="GAY10" s="573"/>
      <c r="GAZ10" s="573"/>
      <c r="GBA10" s="573"/>
      <c r="GBB10" s="573"/>
      <c r="GBC10" s="573"/>
      <c r="GBD10" s="573"/>
      <c r="GBE10" s="573"/>
      <c r="GBF10" s="573"/>
      <c r="GBG10" s="573"/>
      <c r="GBH10" s="573"/>
      <c r="GBI10" s="573"/>
      <c r="GBJ10" s="573"/>
      <c r="GBK10" s="573"/>
      <c r="GBL10" s="573"/>
      <c r="GBM10" s="573"/>
      <c r="GBN10" s="573"/>
      <c r="GBO10" s="573"/>
      <c r="GBP10" s="573"/>
      <c r="GBQ10" s="573"/>
      <c r="GBR10" s="573"/>
      <c r="GBS10" s="573"/>
      <c r="GBT10" s="573"/>
      <c r="GBU10" s="573"/>
      <c r="GBV10" s="573"/>
      <c r="GBW10" s="573"/>
      <c r="GBX10" s="573"/>
      <c r="GBY10" s="573"/>
      <c r="GBZ10" s="573"/>
      <c r="GCA10" s="573"/>
      <c r="GCB10" s="573"/>
      <c r="GCC10" s="573"/>
      <c r="GCD10" s="573"/>
      <c r="GCE10" s="573"/>
      <c r="GCF10" s="573"/>
      <c r="GCG10" s="573"/>
      <c r="GCH10" s="573"/>
      <c r="GCI10" s="573"/>
      <c r="GCJ10" s="573"/>
      <c r="GCK10" s="573"/>
      <c r="GCL10" s="573"/>
      <c r="GCM10" s="573"/>
      <c r="GCN10" s="573"/>
      <c r="GCO10" s="573"/>
      <c r="GCP10" s="573"/>
      <c r="GCQ10" s="573"/>
      <c r="GCR10" s="573"/>
      <c r="GCS10" s="573"/>
      <c r="GCT10" s="573"/>
      <c r="GCU10" s="573"/>
      <c r="GCV10" s="573"/>
      <c r="GCW10" s="573"/>
      <c r="GCX10" s="573"/>
      <c r="GCY10" s="573"/>
      <c r="GCZ10" s="573"/>
      <c r="GDA10" s="573"/>
      <c r="GDB10" s="573"/>
      <c r="GDC10" s="573"/>
      <c r="GDD10" s="573"/>
      <c r="GDE10" s="573"/>
      <c r="GDF10" s="573"/>
      <c r="GDG10" s="573"/>
      <c r="GDH10" s="573"/>
      <c r="GDI10" s="573"/>
      <c r="GDJ10" s="573"/>
      <c r="GDK10" s="573"/>
      <c r="GDL10" s="573"/>
      <c r="GDM10" s="573"/>
      <c r="GDN10" s="573"/>
      <c r="GDO10" s="573"/>
      <c r="GDP10" s="573"/>
      <c r="GDQ10" s="573"/>
      <c r="GDR10" s="573"/>
      <c r="GDS10" s="573"/>
      <c r="GDT10" s="573"/>
      <c r="GDU10" s="573"/>
      <c r="GDV10" s="573"/>
      <c r="GDW10" s="573"/>
      <c r="GDX10" s="573"/>
      <c r="GDY10" s="573"/>
      <c r="GDZ10" s="573"/>
      <c r="GEA10" s="573"/>
      <c r="GEB10" s="573"/>
      <c r="GEC10" s="573"/>
      <c r="GED10" s="573"/>
      <c r="GEE10" s="573"/>
      <c r="GEF10" s="573"/>
      <c r="GEG10" s="573"/>
      <c r="GEH10" s="573"/>
      <c r="GEI10" s="573"/>
      <c r="GEJ10" s="573"/>
      <c r="GEK10" s="573"/>
      <c r="GEL10" s="573"/>
      <c r="GEM10" s="573"/>
      <c r="GEN10" s="573"/>
      <c r="GEO10" s="573"/>
      <c r="GEP10" s="573"/>
      <c r="GEQ10" s="573"/>
      <c r="GER10" s="573"/>
      <c r="GES10" s="573"/>
      <c r="GET10" s="573"/>
      <c r="GEU10" s="573"/>
      <c r="GEV10" s="573"/>
      <c r="GEW10" s="573"/>
      <c r="GEX10" s="573"/>
      <c r="GEY10" s="573"/>
      <c r="GEZ10" s="573"/>
      <c r="GFA10" s="573"/>
      <c r="GFB10" s="573"/>
      <c r="GFC10" s="573"/>
      <c r="GFD10" s="573"/>
      <c r="GFE10" s="573"/>
      <c r="GFF10" s="573"/>
      <c r="GFG10" s="573"/>
      <c r="GFH10" s="573"/>
      <c r="GFI10" s="573"/>
      <c r="GFJ10" s="573"/>
      <c r="GFK10" s="573"/>
      <c r="GFL10" s="573"/>
      <c r="GFM10" s="573"/>
      <c r="GFN10" s="573"/>
      <c r="GFO10" s="573"/>
      <c r="GFP10" s="573"/>
      <c r="GFQ10" s="573"/>
      <c r="GFR10" s="573"/>
      <c r="GFS10" s="573"/>
      <c r="GFT10" s="573"/>
      <c r="GFU10" s="573"/>
      <c r="GFV10" s="573"/>
      <c r="GFW10" s="573"/>
      <c r="GFX10" s="573"/>
      <c r="GFY10" s="573"/>
      <c r="GFZ10" s="573"/>
      <c r="GGA10" s="573"/>
      <c r="GGB10" s="573"/>
      <c r="GGC10" s="573"/>
      <c r="GGD10" s="573"/>
      <c r="GGE10" s="573"/>
      <c r="GGF10" s="573"/>
      <c r="GGG10" s="573"/>
      <c r="GGH10" s="573"/>
      <c r="GGI10" s="573"/>
      <c r="GGJ10" s="573"/>
      <c r="GGK10" s="573"/>
      <c r="GGL10" s="573"/>
      <c r="GGM10" s="573"/>
      <c r="GGN10" s="573"/>
      <c r="GGO10" s="573"/>
      <c r="GGP10" s="573"/>
      <c r="GGQ10" s="573"/>
      <c r="GGR10" s="573"/>
      <c r="GGS10" s="573"/>
      <c r="GGT10" s="573"/>
      <c r="GGU10" s="573"/>
      <c r="GGV10" s="573"/>
      <c r="GGW10" s="573"/>
      <c r="GGX10" s="573"/>
      <c r="GGY10" s="573"/>
      <c r="GGZ10" s="573"/>
      <c r="GHA10" s="573"/>
      <c r="GHB10" s="573"/>
      <c r="GHC10" s="573"/>
      <c r="GHD10" s="573"/>
      <c r="GHE10" s="573"/>
      <c r="GHF10" s="573"/>
      <c r="GHG10" s="573"/>
      <c r="GHH10" s="573"/>
      <c r="GHI10" s="573"/>
      <c r="GHJ10" s="573"/>
      <c r="GHK10" s="573"/>
      <c r="GHL10" s="573"/>
      <c r="GHM10" s="573"/>
      <c r="GHN10" s="573"/>
      <c r="GHO10" s="573"/>
      <c r="GHP10" s="573"/>
      <c r="GHQ10" s="573"/>
      <c r="GHR10" s="573"/>
      <c r="GHS10" s="573"/>
      <c r="GHT10" s="573"/>
      <c r="GHU10" s="573"/>
      <c r="GHV10" s="573"/>
      <c r="GHW10" s="573"/>
      <c r="GHX10" s="573"/>
      <c r="GHY10" s="573"/>
      <c r="GHZ10" s="573"/>
      <c r="GIA10" s="573"/>
      <c r="GIB10" s="573"/>
      <c r="GIC10" s="573"/>
      <c r="GID10" s="573"/>
      <c r="GIE10" s="573"/>
      <c r="GIF10" s="573"/>
      <c r="GIG10" s="573"/>
      <c r="GIH10" s="573"/>
      <c r="GII10" s="573"/>
      <c r="GIJ10" s="573"/>
      <c r="GIK10" s="573"/>
      <c r="GIL10" s="573"/>
      <c r="GIM10" s="573"/>
      <c r="GIN10" s="573"/>
      <c r="GIO10" s="573"/>
      <c r="GIP10" s="573"/>
      <c r="GIQ10" s="573"/>
      <c r="GIR10" s="573"/>
      <c r="GIS10" s="573"/>
      <c r="GIT10" s="573"/>
      <c r="GIU10" s="573"/>
      <c r="GIV10" s="573"/>
      <c r="GIW10" s="573"/>
      <c r="GIX10" s="573"/>
      <c r="GIY10" s="573"/>
      <c r="GIZ10" s="573"/>
      <c r="GJA10" s="573"/>
      <c r="GJB10" s="573"/>
      <c r="GJC10" s="573"/>
      <c r="GJD10" s="573"/>
      <c r="GJE10" s="573"/>
      <c r="GJF10" s="573"/>
      <c r="GJG10" s="573"/>
      <c r="GJH10" s="573"/>
      <c r="GJI10" s="573"/>
      <c r="GJJ10" s="573"/>
      <c r="GJK10" s="573"/>
      <c r="GJL10" s="573"/>
      <c r="GJM10" s="573"/>
      <c r="GJN10" s="573"/>
      <c r="GJO10" s="573"/>
      <c r="GJP10" s="573"/>
      <c r="GJQ10" s="573"/>
      <c r="GJR10" s="573"/>
      <c r="GJS10" s="573"/>
      <c r="GJT10" s="573"/>
      <c r="GJU10" s="573"/>
      <c r="GJV10" s="573"/>
      <c r="GJW10" s="573"/>
      <c r="GJX10" s="573"/>
      <c r="GJY10" s="573"/>
      <c r="GJZ10" s="573"/>
      <c r="GKA10" s="573"/>
      <c r="GKB10" s="573"/>
      <c r="GKC10" s="573"/>
      <c r="GKD10" s="573"/>
      <c r="GKE10" s="573"/>
      <c r="GKF10" s="573"/>
      <c r="GKG10" s="573"/>
      <c r="GKH10" s="573"/>
      <c r="GKI10" s="573"/>
      <c r="GKJ10" s="573"/>
      <c r="GKK10" s="573"/>
      <c r="GKL10" s="573"/>
      <c r="GKM10" s="573"/>
      <c r="GKN10" s="573"/>
      <c r="GKO10" s="573"/>
      <c r="GKP10" s="573"/>
      <c r="GKQ10" s="573"/>
      <c r="GKR10" s="573"/>
      <c r="GKS10" s="573"/>
      <c r="GKT10" s="573"/>
      <c r="GKU10" s="573"/>
      <c r="GKV10" s="573"/>
      <c r="GKW10" s="573"/>
      <c r="GKX10" s="573"/>
      <c r="GKY10" s="573"/>
      <c r="GKZ10" s="573"/>
      <c r="GLA10" s="573"/>
      <c r="GLB10" s="573"/>
      <c r="GLC10" s="573"/>
      <c r="GLD10" s="573"/>
      <c r="GLE10" s="573"/>
      <c r="GLF10" s="573"/>
      <c r="GLG10" s="573"/>
      <c r="GLH10" s="573"/>
      <c r="GLI10" s="573"/>
      <c r="GLJ10" s="573"/>
      <c r="GLK10" s="573"/>
      <c r="GLL10" s="573"/>
      <c r="GLM10" s="573"/>
      <c r="GLN10" s="573"/>
      <c r="GLO10" s="573"/>
      <c r="GLP10" s="573"/>
      <c r="GLQ10" s="573"/>
      <c r="GLR10" s="573"/>
      <c r="GLS10" s="573"/>
      <c r="GLT10" s="573"/>
      <c r="GLU10" s="573"/>
      <c r="GLV10" s="573"/>
      <c r="GLW10" s="573"/>
      <c r="GLX10" s="573"/>
      <c r="GLY10" s="573"/>
      <c r="GLZ10" s="573"/>
      <c r="GMA10" s="573"/>
      <c r="GMB10" s="573"/>
      <c r="GMC10" s="573"/>
      <c r="GMD10" s="573"/>
      <c r="GME10" s="573"/>
      <c r="GMF10" s="573"/>
      <c r="GMG10" s="573"/>
      <c r="GMH10" s="573"/>
      <c r="GMI10" s="573"/>
      <c r="GMJ10" s="573"/>
      <c r="GMK10" s="573"/>
      <c r="GML10" s="573"/>
      <c r="GMM10" s="573"/>
      <c r="GMN10" s="573"/>
      <c r="GMO10" s="573"/>
      <c r="GMP10" s="573"/>
      <c r="GMQ10" s="573"/>
      <c r="GMR10" s="573"/>
      <c r="GMS10" s="573"/>
      <c r="GMT10" s="573"/>
      <c r="GMU10" s="573"/>
      <c r="GMV10" s="573"/>
      <c r="GMW10" s="573"/>
      <c r="GMX10" s="573"/>
      <c r="GMY10" s="573"/>
      <c r="GMZ10" s="573"/>
      <c r="GNA10" s="573"/>
      <c r="GNB10" s="573"/>
      <c r="GNC10" s="573"/>
      <c r="GND10" s="573"/>
      <c r="GNE10" s="573"/>
      <c r="GNF10" s="573"/>
      <c r="GNG10" s="573"/>
      <c r="GNH10" s="573"/>
      <c r="GNI10" s="573"/>
      <c r="GNJ10" s="573"/>
      <c r="GNK10" s="573"/>
      <c r="GNL10" s="573"/>
      <c r="GNM10" s="573"/>
      <c r="GNN10" s="573"/>
      <c r="GNO10" s="573"/>
      <c r="GNP10" s="573"/>
      <c r="GNQ10" s="573"/>
      <c r="GNR10" s="573"/>
      <c r="GNS10" s="573"/>
      <c r="GNT10" s="573"/>
      <c r="GNU10" s="573"/>
      <c r="GNV10" s="573"/>
      <c r="GNW10" s="573"/>
      <c r="GNX10" s="573"/>
      <c r="GNY10" s="573"/>
      <c r="GNZ10" s="573"/>
      <c r="GOA10" s="573"/>
      <c r="GOB10" s="573"/>
      <c r="GOC10" s="573"/>
      <c r="GOD10" s="573"/>
      <c r="GOE10" s="573"/>
      <c r="GOF10" s="573"/>
      <c r="GOG10" s="573"/>
      <c r="GOH10" s="573"/>
      <c r="GOI10" s="573"/>
      <c r="GOJ10" s="573"/>
      <c r="GOK10" s="573"/>
      <c r="GOL10" s="573"/>
      <c r="GOM10" s="573"/>
      <c r="GON10" s="573"/>
      <c r="GOO10" s="573"/>
      <c r="GOP10" s="573"/>
      <c r="GOQ10" s="573"/>
      <c r="GOR10" s="573"/>
      <c r="GOS10" s="573"/>
      <c r="GOT10" s="573"/>
      <c r="GOU10" s="573"/>
      <c r="GOV10" s="573"/>
      <c r="GOW10" s="573"/>
      <c r="GOX10" s="573"/>
      <c r="GOY10" s="573"/>
      <c r="GOZ10" s="573"/>
      <c r="GPA10" s="573"/>
      <c r="GPB10" s="573"/>
      <c r="GPC10" s="573"/>
      <c r="GPD10" s="573"/>
      <c r="GPE10" s="573"/>
      <c r="GPF10" s="573"/>
      <c r="GPG10" s="573"/>
      <c r="GPH10" s="573"/>
      <c r="GPI10" s="573"/>
      <c r="GPJ10" s="573"/>
      <c r="GPK10" s="573"/>
      <c r="GPL10" s="573"/>
      <c r="GPM10" s="573"/>
      <c r="GPN10" s="573"/>
      <c r="GPO10" s="573"/>
      <c r="GPP10" s="573"/>
      <c r="GPQ10" s="573"/>
      <c r="GPR10" s="573"/>
      <c r="GPS10" s="573"/>
      <c r="GPT10" s="573"/>
      <c r="GPU10" s="573"/>
      <c r="GPV10" s="573"/>
      <c r="GPW10" s="573"/>
      <c r="GPX10" s="573"/>
      <c r="GPY10" s="573"/>
      <c r="GPZ10" s="573"/>
      <c r="GQA10" s="573"/>
      <c r="GQB10" s="573"/>
      <c r="GQC10" s="573"/>
      <c r="GQD10" s="573"/>
      <c r="GQE10" s="573"/>
      <c r="GQF10" s="573"/>
      <c r="GQG10" s="573"/>
      <c r="GQH10" s="573"/>
      <c r="GQI10" s="573"/>
      <c r="GQJ10" s="573"/>
      <c r="GQK10" s="573"/>
      <c r="GQL10" s="573"/>
      <c r="GQM10" s="573"/>
      <c r="GQN10" s="573"/>
      <c r="GQO10" s="573"/>
      <c r="GQP10" s="573"/>
      <c r="GQQ10" s="573"/>
      <c r="GQR10" s="573"/>
      <c r="GQS10" s="573"/>
      <c r="GQT10" s="573"/>
      <c r="GQU10" s="573"/>
      <c r="GQV10" s="573"/>
      <c r="GQW10" s="573"/>
      <c r="GQX10" s="573"/>
      <c r="GQY10" s="573"/>
      <c r="GQZ10" s="573"/>
      <c r="GRA10" s="573"/>
      <c r="GRB10" s="573"/>
      <c r="GRC10" s="573"/>
      <c r="GRD10" s="573"/>
      <c r="GRE10" s="573"/>
      <c r="GRF10" s="573"/>
      <c r="GRG10" s="573"/>
      <c r="GRH10" s="573"/>
      <c r="GRI10" s="573"/>
      <c r="GRJ10" s="573"/>
      <c r="GRK10" s="573"/>
      <c r="GRL10" s="573"/>
      <c r="GRM10" s="573"/>
      <c r="GRN10" s="573"/>
      <c r="GRO10" s="573"/>
      <c r="GRP10" s="573"/>
      <c r="GRQ10" s="573"/>
      <c r="GRR10" s="573"/>
      <c r="GRS10" s="573"/>
      <c r="GRT10" s="573"/>
      <c r="GRU10" s="573"/>
      <c r="GRV10" s="573"/>
      <c r="GRW10" s="573"/>
      <c r="GRX10" s="573"/>
      <c r="GRY10" s="573"/>
      <c r="GRZ10" s="573"/>
      <c r="GSA10" s="573"/>
      <c r="GSB10" s="573"/>
      <c r="GSC10" s="573"/>
      <c r="GSD10" s="573"/>
      <c r="GSE10" s="573"/>
      <c r="GSF10" s="573"/>
      <c r="GSG10" s="573"/>
      <c r="GSH10" s="573"/>
      <c r="GSI10" s="573"/>
      <c r="GSJ10" s="573"/>
      <c r="GSK10" s="573"/>
      <c r="GSL10" s="573"/>
      <c r="GSM10" s="573"/>
      <c r="GSN10" s="573"/>
      <c r="GSO10" s="573"/>
      <c r="GSP10" s="573"/>
      <c r="GSQ10" s="573"/>
      <c r="GSR10" s="573"/>
      <c r="GSS10" s="573"/>
      <c r="GST10" s="573"/>
      <c r="GSU10" s="573"/>
      <c r="GSV10" s="573"/>
      <c r="GSW10" s="573"/>
      <c r="GSX10" s="573"/>
      <c r="GSY10" s="573"/>
      <c r="GSZ10" s="573"/>
      <c r="GTA10" s="573"/>
      <c r="GTB10" s="573"/>
      <c r="GTC10" s="573"/>
      <c r="GTD10" s="573"/>
      <c r="GTE10" s="573"/>
      <c r="GTF10" s="573"/>
      <c r="GTG10" s="573"/>
      <c r="GTH10" s="573"/>
      <c r="GTI10" s="573"/>
      <c r="GTJ10" s="573"/>
      <c r="GTK10" s="573"/>
      <c r="GTL10" s="573"/>
      <c r="GTM10" s="573"/>
      <c r="GTN10" s="573"/>
      <c r="GTO10" s="573"/>
      <c r="GTP10" s="573"/>
      <c r="GTQ10" s="573"/>
      <c r="GTR10" s="573"/>
      <c r="GTS10" s="573"/>
      <c r="GTT10" s="573"/>
      <c r="GTU10" s="573"/>
      <c r="GTV10" s="573"/>
      <c r="GTW10" s="573"/>
      <c r="GTX10" s="573"/>
      <c r="GTY10" s="573"/>
      <c r="GTZ10" s="573"/>
      <c r="GUA10" s="573"/>
      <c r="GUB10" s="573"/>
      <c r="GUC10" s="573"/>
      <c r="GUD10" s="573"/>
      <c r="GUE10" s="573"/>
      <c r="GUF10" s="573"/>
      <c r="GUG10" s="573"/>
      <c r="GUH10" s="573"/>
      <c r="GUI10" s="573"/>
      <c r="GUJ10" s="573"/>
      <c r="GUK10" s="573"/>
      <c r="GUL10" s="573"/>
      <c r="GUM10" s="573"/>
      <c r="GUN10" s="573"/>
      <c r="GUO10" s="573"/>
      <c r="GUP10" s="573"/>
      <c r="GUQ10" s="573"/>
      <c r="GUR10" s="573"/>
      <c r="GUS10" s="573"/>
      <c r="GUT10" s="573"/>
      <c r="GUU10" s="573"/>
      <c r="GUV10" s="573"/>
      <c r="GUW10" s="573"/>
      <c r="GUX10" s="573"/>
      <c r="GUY10" s="573"/>
      <c r="GUZ10" s="573"/>
      <c r="GVA10" s="573"/>
      <c r="GVB10" s="573"/>
      <c r="GVC10" s="573"/>
      <c r="GVD10" s="573"/>
      <c r="GVE10" s="573"/>
      <c r="GVF10" s="573"/>
      <c r="GVG10" s="573"/>
      <c r="GVH10" s="573"/>
      <c r="GVI10" s="573"/>
      <c r="GVJ10" s="573"/>
      <c r="GVK10" s="573"/>
      <c r="GVL10" s="573"/>
      <c r="GVM10" s="573"/>
      <c r="GVN10" s="573"/>
      <c r="GVO10" s="573"/>
      <c r="GVP10" s="573"/>
      <c r="GVQ10" s="573"/>
      <c r="GVR10" s="573"/>
      <c r="GVS10" s="573"/>
      <c r="GVT10" s="573"/>
      <c r="GVU10" s="573"/>
      <c r="GVV10" s="573"/>
      <c r="GVW10" s="573"/>
      <c r="GVX10" s="573"/>
      <c r="GVY10" s="573"/>
      <c r="GVZ10" s="573"/>
      <c r="GWA10" s="573"/>
      <c r="GWB10" s="573"/>
      <c r="GWC10" s="573"/>
      <c r="GWD10" s="573"/>
      <c r="GWE10" s="573"/>
      <c r="GWF10" s="573"/>
      <c r="GWG10" s="573"/>
      <c r="GWH10" s="573"/>
      <c r="GWI10" s="573"/>
      <c r="GWJ10" s="573"/>
      <c r="GWK10" s="573"/>
      <c r="GWL10" s="573"/>
      <c r="GWM10" s="573"/>
      <c r="GWN10" s="573"/>
      <c r="GWO10" s="573"/>
      <c r="GWP10" s="573"/>
      <c r="GWQ10" s="573"/>
      <c r="GWR10" s="573"/>
      <c r="GWS10" s="573"/>
      <c r="GWT10" s="573"/>
      <c r="GWU10" s="573"/>
      <c r="GWV10" s="573"/>
      <c r="GWW10" s="573"/>
      <c r="GWX10" s="573"/>
      <c r="GWY10" s="573"/>
      <c r="GWZ10" s="573"/>
      <c r="GXA10" s="573"/>
      <c r="GXB10" s="573"/>
      <c r="GXC10" s="573"/>
      <c r="GXD10" s="573"/>
      <c r="GXE10" s="573"/>
      <c r="GXF10" s="573"/>
      <c r="GXG10" s="573"/>
      <c r="GXH10" s="573"/>
      <c r="GXI10" s="573"/>
      <c r="GXJ10" s="573"/>
      <c r="GXK10" s="573"/>
      <c r="GXL10" s="573"/>
      <c r="GXM10" s="573"/>
      <c r="GXN10" s="573"/>
      <c r="GXO10" s="573"/>
      <c r="GXP10" s="573"/>
      <c r="GXQ10" s="573"/>
      <c r="GXR10" s="573"/>
      <c r="GXS10" s="573"/>
      <c r="GXT10" s="573"/>
      <c r="GXU10" s="573"/>
      <c r="GXV10" s="573"/>
      <c r="GXW10" s="573"/>
      <c r="GXX10" s="573"/>
      <c r="GXY10" s="573"/>
      <c r="GXZ10" s="573"/>
      <c r="GYA10" s="573"/>
      <c r="GYB10" s="573"/>
      <c r="GYC10" s="573"/>
      <c r="GYD10" s="573"/>
      <c r="GYE10" s="573"/>
      <c r="GYF10" s="573"/>
      <c r="GYG10" s="573"/>
      <c r="GYH10" s="573"/>
      <c r="GYI10" s="573"/>
      <c r="GYJ10" s="573"/>
      <c r="GYK10" s="573"/>
      <c r="GYL10" s="573"/>
      <c r="GYM10" s="573"/>
      <c r="GYN10" s="573"/>
      <c r="GYO10" s="573"/>
      <c r="GYP10" s="573"/>
      <c r="GYQ10" s="573"/>
      <c r="GYR10" s="573"/>
      <c r="GYS10" s="573"/>
      <c r="GYT10" s="573"/>
      <c r="GYU10" s="573"/>
      <c r="GYV10" s="573"/>
      <c r="GYW10" s="573"/>
      <c r="GYX10" s="573"/>
      <c r="GYY10" s="573"/>
      <c r="GYZ10" s="573"/>
      <c r="GZA10" s="573"/>
      <c r="GZB10" s="573"/>
      <c r="GZC10" s="573"/>
      <c r="GZD10" s="573"/>
      <c r="GZE10" s="573"/>
      <c r="GZF10" s="573"/>
      <c r="GZG10" s="573"/>
      <c r="GZH10" s="573"/>
      <c r="GZI10" s="573"/>
      <c r="GZJ10" s="573"/>
      <c r="GZK10" s="573"/>
      <c r="GZL10" s="573"/>
      <c r="GZM10" s="573"/>
      <c r="GZN10" s="573"/>
      <c r="GZO10" s="573"/>
      <c r="GZP10" s="573"/>
      <c r="GZQ10" s="573"/>
      <c r="GZR10" s="573"/>
      <c r="GZS10" s="573"/>
      <c r="GZT10" s="573"/>
      <c r="GZU10" s="573"/>
      <c r="GZV10" s="573"/>
      <c r="GZW10" s="573"/>
      <c r="GZX10" s="573"/>
      <c r="GZY10" s="573"/>
      <c r="GZZ10" s="573"/>
      <c r="HAA10" s="573"/>
      <c r="HAB10" s="573"/>
      <c r="HAC10" s="573"/>
      <c r="HAD10" s="573"/>
      <c r="HAE10" s="573"/>
      <c r="HAF10" s="573"/>
      <c r="HAG10" s="573"/>
      <c r="HAH10" s="573"/>
      <c r="HAI10" s="573"/>
      <c r="HAJ10" s="573"/>
      <c r="HAK10" s="573"/>
      <c r="HAL10" s="573"/>
      <c r="HAM10" s="573"/>
      <c r="HAN10" s="573"/>
      <c r="HAO10" s="573"/>
      <c r="HAP10" s="573"/>
      <c r="HAQ10" s="573"/>
      <c r="HAR10" s="573"/>
      <c r="HAS10" s="573"/>
      <c r="HAT10" s="573"/>
      <c r="HAU10" s="573"/>
      <c r="HAV10" s="573"/>
      <c r="HAW10" s="573"/>
      <c r="HAX10" s="573"/>
      <c r="HAY10" s="573"/>
      <c r="HAZ10" s="573"/>
      <c r="HBA10" s="573"/>
      <c r="HBB10" s="573"/>
      <c r="HBC10" s="573"/>
      <c r="HBD10" s="573"/>
      <c r="HBE10" s="573"/>
      <c r="HBF10" s="573"/>
      <c r="HBG10" s="573"/>
      <c r="HBH10" s="573"/>
      <c r="HBI10" s="573"/>
      <c r="HBJ10" s="573"/>
      <c r="HBK10" s="573"/>
      <c r="HBL10" s="573"/>
      <c r="HBM10" s="573"/>
      <c r="HBN10" s="573"/>
      <c r="HBO10" s="573"/>
      <c r="HBP10" s="573"/>
      <c r="HBQ10" s="573"/>
      <c r="HBR10" s="573"/>
      <c r="HBS10" s="573"/>
      <c r="HBT10" s="573"/>
      <c r="HBU10" s="573"/>
      <c r="HBV10" s="573"/>
      <c r="HBW10" s="573"/>
      <c r="HBX10" s="573"/>
      <c r="HBY10" s="573"/>
      <c r="HBZ10" s="573"/>
      <c r="HCA10" s="573"/>
      <c r="HCB10" s="573"/>
      <c r="HCC10" s="573"/>
      <c r="HCD10" s="573"/>
      <c r="HCE10" s="573"/>
      <c r="HCF10" s="573"/>
      <c r="HCG10" s="573"/>
      <c r="HCH10" s="573"/>
      <c r="HCI10" s="573"/>
      <c r="HCJ10" s="573"/>
      <c r="HCK10" s="573"/>
      <c r="HCL10" s="573"/>
      <c r="HCM10" s="573"/>
      <c r="HCN10" s="573"/>
      <c r="HCO10" s="573"/>
      <c r="HCP10" s="573"/>
      <c r="HCQ10" s="573"/>
      <c r="HCR10" s="573"/>
      <c r="HCS10" s="573"/>
      <c r="HCT10" s="573"/>
      <c r="HCU10" s="573"/>
      <c r="HCV10" s="573"/>
      <c r="HCW10" s="573"/>
      <c r="HCX10" s="573"/>
      <c r="HCY10" s="573"/>
      <c r="HCZ10" s="573"/>
      <c r="HDA10" s="573"/>
      <c r="HDB10" s="573"/>
      <c r="HDC10" s="573"/>
      <c r="HDD10" s="573"/>
      <c r="HDE10" s="573"/>
      <c r="HDF10" s="573"/>
      <c r="HDG10" s="573"/>
      <c r="HDH10" s="573"/>
      <c r="HDI10" s="573"/>
      <c r="HDJ10" s="573"/>
      <c r="HDK10" s="573"/>
      <c r="HDL10" s="573"/>
      <c r="HDM10" s="573"/>
      <c r="HDN10" s="573"/>
      <c r="HDO10" s="573"/>
      <c r="HDP10" s="573"/>
      <c r="HDQ10" s="573"/>
      <c r="HDR10" s="573"/>
      <c r="HDS10" s="573"/>
      <c r="HDT10" s="573"/>
      <c r="HDU10" s="573"/>
      <c r="HDV10" s="573"/>
      <c r="HDW10" s="573"/>
      <c r="HDX10" s="573"/>
      <c r="HDY10" s="573"/>
      <c r="HDZ10" s="573"/>
      <c r="HEA10" s="573"/>
      <c r="HEB10" s="573"/>
      <c r="HEC10" s="573"/>
      <c r="HED10" s="573"/>
      <c r="HEE10" s="573"/>
      <c r="HEF10" s="573"/>
      <c r="HEG10" s="573"/>
      <c r="HEH10" s="573"/>
      <c r="HEI10" s="573"/>
      <c r="HEJ10" s="573"/>
      <c r="HEK10" s="573"/>
      <c r="HEL10" s="573"/>
      <c r="HEM10" s="573"/>
      <c r="HEN10" s="573"/>
      <c r="HEO10" s="573"/>
      <c r="HEP10" s="573"/>
      <c r="HEQ10" s="573"/>
      <c r="HER10" s="573"/>
      <c r="HES10" s="573"/>
      <c r="HET10" s="573"/>
      <c r="HEU10" s="573"/>
      <c r="HEV10" s="573"/>
      <c r="HEW10" s="573"/>
      <c r="HEX10" s="573"/>
      <c r="HEY10" s="573"/>
      <c r="HEZ10" s="573"/>
      <c r="HFA10" s="573"/>
      <c r="HFB10" s="573"/>
      <c r="HFC10" s="573"/>
      <c r="HFD10" s="573"/>
      <c r="HFE10" s="573"/>
      <c r="HFF10" s="573"/>
      <c r="HFG10" s="573"/>
      <c r="HFH10" s="573"/>
      <c r="HFI10" s="573"/>
      <c r="HFJ10" s="573"/>
      <c r="HFK10" s="573"/>
      <c r="HFL10" s="573"/>
      <c r="HFM10" s="573"/>
      <c r="HFN10" s="573"/>
      <c r="HFO10" s="573"/>
      <c r="HFP10" s="573"/>
      <c r="HFQ10" s="573"/>
      <c r="HFR10" s="573"/>
      <c r="HFS10" s="573"/>
      <c r="HFT10" s="573"/>
      <c r="HFU10" s="573"/>
      <c r="HFV10" s="573"/>
      <c r="HFW10" s="573"/>
      <c r="HFX10" s="573"/>
      <c r="HFY10" s="573"/>
      <c r="HFZ10" s="573"/>
      <c r="HGA10" s="573"/>
      <c r="HGB10" s="573"/>
      <c r="HGC10" s="573"/>
      <c r="HGD10" s="573"/>
      <c r="HGE10" s="573"/>
      <c r="HGF10" s="573"/>
      <c r="HGG10" s="573"/>
      <c r="HGH10" s="573"/>
      <c r="HGI10" s="573"/>
      <c r="HGJ10" s="573"/>
      <c r="HGK10" s="573"/>
      <c r="HGL10" s="573"/>
      <c r="HGM10" s="573"/>
      <c r="HGN10" s="573"/>
      <c r="HGO10" s="573"/>
      <c r="HGP10" s="573"/>
      <c r="HGQ10" s="573"/>
      <c r="HGR10" s="573"/>
      <c r="HGS10" s="573"/>
      <c r="HGT10" s="573"/>
      <c r="HGU10" s="573"/>
      <c r="HGV10" s="573"/>
      <c r="HGW10" s="573"/>
      <c r="HGX10" s="573"/>
      <c r="HGY10" s="573"/>
      <c r="HGZ10" s="573"/>
      <c r="HHA10" s="573"/>
      <c r="HHB10" s="573"/>
      <c r="HHC10" s="573"/>
      <c r="HHD10" s="573"/>
      <c r="HHE10" s="573"/>
      <c r="HHF10" s="573"/>
      <c r="HHG10" s="573"/>
      <c r="HHH10" s="573"/>
      <c r="HHI10" s="573"/>
      <c r="HHJ10" s="573"/>
      <c r="HHK10" s="573"/>
      <c r="HHL10" s="573"/>
      <c r="HHM10" s="573"/>
      <c r="HHN10" s="573"/>
      <c r="HHO10" s="573"/>
      <c r="HHP10" s="573"/>
      <c r="HHQ10" s="573"/>
      <c r="HHR10" s="573"/>
      <c r="HHS10" s="573"/>
      <c r="HHT10" s="573"/>
      <c r="HHU10" s="573"/>
      <c r="HHV10" s="573"/>
      <c r="HHW10" s="573"/>
      <c r="HHX10" s="573"/>
      <c r="HHY10" s="573"/>
      <c r="HHZ10" s="573"/>
      <c r="HIA10" s="573"/>
      <c r="HIB10" s="573"/>
      <c r="HIC10" s="573"/>
      <c r="HID10" s="573"/>
      <c r="HIE10" s="573"/>
      <c r="HIF10" s="573"/>
      <c r="HIG10" s="573"/>
      <c r="HIH10" s="573"/>
      <c r="HII10" s="573"/>
      <c r="HIJ10" s="573"/>
      <c r="HIK10" s="573"/>
      <c r="HIL10" s="573"/>
      <c r="HIM10" s="573"/>
      <c r="HIN10" s="573"/>
      <c r="HIO10" s="573"/>
      <c r="HIP10" s="573"/>
      <c r="HIQ10" s="573"/>
      <c r="HIR10" s="573"/>
      <c r="HIS10" s="573"/>
      <c r="HIT10" s="573"/>
      <c r="HIU10" s="573"/>
      <c r="HIV10" s="573"/>
      <c r="HIW10" s="573"/>
      <c r="HIX10" s="573"/>
      <c r="HIY10" s="573"/>
      <c r="HIZ10" s="573"/>
      <c r="HJA10" s="573"/>
      <c r="HJB10" s="573"/>
      <c r="HJC10" s="573"/>
      <c r="HJD10" s="573"/>
      <c r="HJE10" s="573"/>
      <c r="HJF10" s="573"/>
      <c r="HJG10" s="573"/>
      <c r="HJH10" s="573"/>
      <c r="HJI10" s="573"/>
      <c r="HJJ10" s="573"/>
      <c r="HJK10" s="573"/>
      <c r="HJL10" s="573"/>
      <c r="HJM10" s="573"/>
      <c r="HJN10" s="573"/>
      <c r="HJO10" s="573"/>
      <c r="HJP10" s="573"/>
      <c r="HJQ10" s="573"/>
      <c r="HJR10" s="573"/>
      <c r="HJS10" s="573"/>
      <c r="HJT10" s="573"/>
      <c r="HJU10" s="573"/>
      <c r="HJV10" s="573"/>
      <c r="HJW10" s="573"/>
      <c r="HJX10" s="573"/>
      <c r="HJY10" s="573"/>
      <c r="HJZ10" s="573"/>
      <c r="HKA10" s="573"/>
      <c r="HKB10" s="573"/>
      <c r="HKC10" s="573"/>
      <c r="HKD10" s="573"/>
      <c r="HKE10" s="573"/>
      <c r="HKF10" s="573"/>
      <c r="HKG10" s="573"/>
      <c r="HKH10" s="573"/>
      <c r="HKI10" s="573"/>
      <c r="HKJ10" s="573"/>
      <c r="HKK10" s="573"/>
      <c r="HKL10" s="573"/>
      <c r="HKM10" s="573"/>
      <c r="HKN10" s="573"/>
      <c r="HKO10" s="573"/>
      <c r="HKP10" s="573"/>
      <c r="HKQ10" s="573"/>
      <c r="HKR10" s="573"/>
      <c r="HKS10" s="573"/>
      <c r="HKT10" s="573"/>
      <c r="HKU10" s="573"/>
      <c r="HKV10" s="573"/>
      <c r="HKW10" s="573"/>
      <c r="HKX10" s="573"/>
      <c r="HKY10" s="573"/>
      <c r="HKZ10" s="573"/>
      <c r="HLA10" s="573"/>
      <c r="HLB10" s="573"/>
      <c r="HLC10" s="573"/>
      <c r="HLD10" s="573"/>
      <c r="HLE10" s="573"/>
      <c r="HLF10" s="573"/>
      <c r="HLG10" s="573"/>
      <c r="HLH10" s="573"/>
      <c r="HLI10" s="573"/>
      <c r="HLJ10" s="573"/>
      <c r="HLK10" s="573"/>
      <c r="HLL10" s="573"/>
      <c r="HLM10" s="573"/>
      <c r="HLN10" s="573"/>
      <c r="HLO10" s="573"/>
      <c r="HLP10" s="573"/>
      <c r="HLQ10" s="573"/>
      <c r="HLR10" s="573"/>
      <c r="HLS10" s="573"/>
      <c r="HLT10" s="573"/>
      <c r="HLU10" s="573"/>
      <c r="HLV10" s="573"/>
      <c r="HLW10" s="573"/>
      <c r="HLX10" s="573"/>
      <c r="HLY10" s="573"/>
      <c r="HLZ10" s="573"/>
      <c r="HMA10" s="573"/>
      <c r="HMB10" s="573"/>
      <c r="HMC10" s="573"/>
      <c r="HMD10" s="573"/>
      <c r="HME10" s="573"/>
      <c r="HMF10" s="573"/>
      <c r="HMG10" s="573"/>
      <c r="HMH10" s="573"/>
      <c r="HMI10" s="573"/>
      <c r="HMJ10" s="573"/>
      <c r="HMK10" s="573"/>
      <c r="HML10" s="573"/>
      <c r="HMM10" s="573"/>
      <c r="HMN10" s="573"/>
      <c r="HMO10" s="573"/>
      <c r="HMP10" s="573"/>
      <c r="HMQ10" s="573"/>
      <c r="HMR10" s="573"/>
      <c r="HMS10" s="573"/>
      <c r="HMT10" s="573"/>
      <c r="HMU10" s="573"/>
      <c r="HMV10" s="573"/>
      <c r="HMW10" s="573"/>
      <c r="HMX10" s="573"/>
      <c r="HMY10" s="573"/>
      <c r="HMZ10" s="573"/>
      <c r="HNA10" s="573"/>
      <c r="HNB10" s="573"/>
      <c r="HNC10" s="573"/>
      <c r="HND10" s="573"/>
      <c r="HNE10" s="573"/>
      <c r="HNF10" s="573"/>
      <c r="HNG10" s="573"/>
      <c r="HNH10" s="573"/>
      <c r="HNI10" s="573"/>
      <c r="HNJ10" s="573"/>
      <c r="HNK10" s="573"/>
      <c r="HNL10" s="573"/>
      <c r="HNM10" s="573"/>
      <c r="HNN10" s="573"/>
      <c r="HNO10" s="573"/>
      <c r="HNP10" s="573"/>
      <c r="HNQ10" s="573"/>
      <c r="HNR10" s="573"/>
      <c r="HNS10" s="573"/>
      <c r="HNT10" s="573"/>
      <c r="HNU10" s="573"/>
      <c r="HNV10" s="573"/>
      <c r="HNW10" s="573"/>
      <c r="HNX10" s="573"/>
      <c r="HNY10" s="573"/>
      <c r="HNZ10" s="573"/>
      <c r="HOA10" s="573"/>
      <c r="HOB10" s="573"/>
      <c r="HOC10" s="573"/>
      <c r="HOD10" s="573"/>
      <c r="HOE10" s="573"/>
      <c r="HOF10" s="573"/>
      <c r="HOG10" s="573"/>
      <c r="HOH10" s="573"/>
      <c r="HOI10" s="573"/>
      <c r="HOJ10" s="573"/>
      <c r="HOK10" s="573"/>
      <c r="HOL10" s="573"/>
      <c r="HOM10" s="573"/>
      <c r="HON10" s="573"/>
      <c r="HOO10" s="573"/>
      <c r="HOP10" s="573"/>
      <c r="HOQ10" s="573"/>
      <c r="HOR10" s="573"/>
      <c r="HOS10" s="573"/>
      <c r="HOT10" s="573"/>
      <c r="HOU10" s="573"/>
      <c r="HOV10" s="573"/>
      <c r="HOW10" s="573"/>
      <c r="HOX10" s="573"/>
      <c r="HOY10" s="573"/>
      <c r="HOZ10" s="573"/>
      <c r="HPA10" s="573"/>
      <c r="HPB10" s="573"/>
      <c r="HPC10" s="573"/>
      <c r="HPD10" s="573"/>
      <c r="HPE10" s="573"/>
      <c r="HPF10" s="573"/>
      <c r="HPG10" s="573"/>
      <c r="HPH10" s="573"/>
      <c r="HPI10" s="573"/>
      <c r="HPJ10" s="573"/>
      <c r="HPK10" s="573"/>
      <c r="HPL10" s="573"/>
      <c r="HPM10" s="573"/>
      <c r="HPN10" s="573"/>
      <c r="HPO10" s="573"/>
      <c r="HPP10" s="573"/>
      <c r="HPQ10" s="573"/>
      <c r="HPR10" s="573"/>
      <c r="HPS10" s="573"/>
      <c r="HPT10" s="573"/>
      <c r="HPU10" s="573"/>
      <c r="HPV10" s="573"/>
      <c r="HPW10" s="573"/>
      <c r="HPX10" s="573"/>
      <c r="HPY10" s="573"/>
      <c r="HPZ10" s="573"/>
      <c r="HQA10" s="573"/>
      <c r="HQB10" s="573"/>
      <c r="HQC10" s="573"/>
      <c r="HQD10" s="573"/>
      <c r="HQE10" s="573"/>
      <c r="HQF10" s="573"/>
      <c r="HQG10" s="573"/>
      <c r="HQH10" s="573"/>
      <c r="HQI10" s="573"/>
      <c r="HQJ10" s="573"/>
      <c r="HQK10" s="573"/>
      <c r="HQL10" s="573"/>
      <c r="HQM10" s="573"/>
      <c r="HQN10" s="573"/>
      <c r="HQO10" s="573"/>
      <c r="HQP10" s="573"/>
      <c r="HQQ10" s="573"/>
      <c r="HQR10" s="573"/>
      <c r="HQS10" s="573"/>
      <c r="HQT10" s="573"/>
      <c r="HQU10" s="573"/>
      <c r="HQV10" s="573"/>
      <c r="HQW10" s="573"/>
      <c r="HQX10" s="573"/>
      <c r="HQY10" s="573"/>
      <c r="HQZ10" s="573"/>
      <c r="HRA10" s="573"/>
      <c r="HRB10" s="573"/>
      <c r="HRC10" s="573"/>
      <c r="HRD10" s="573"/>
      <c r="HRE10" s="573"/>
      <c r="HRF10" s="573"/>
      <c r="HRG10" s="573"/>
      <c r="HRH10" s="573"/>
      <c r="HRI10" s="573"/>
      <c r="HRJ10" s="573"/>
      <c r="HRK10" s="573"/>
      <c r="HRL10" s="573"/>
      <c r="HRM10" s="573"/>
      <c r="HRN10" s="573"/>
      <c r="HRO10" s="573"/>
      <c r="HRP10" s="573"/>
      <c r="HRQ10" s="573"/>
      <c r="HRR10" s="573"/>
      <c r="HRS10" s="573"/>
      <c r="HRT10" s="573"/>
      <c r="HRU10" s="573"/>
      <c r="HRV10" s="573"/>
      <c r="HRW10" s="573"/>
      <c r="HRX10" s="573"/>
      <c r="HRY10" s="573"/>
      <c r="HRZ10" s="573"/>
      <c r="HSA10" s="573"/>
      <c r="HSB10" s="573"/>
      <c r="HSC10" s="573"/>
      <c r="HSD10" s="573"/>
      <c r="HSE10" s="573"/>
      <c r="HSF10" s="573"/>
      <c r="HSG10" s="573"/>
      <c r="HSH10" s="573"/>
      <c r="HSI10" s="573"/>
      <c r="HSJ10" s="573"/>
      <c r="HSK10" s="573"/>
      <c r="HSL10" s="573"/>
      <c r="HSM10" s="573"/>
      <c r="HSN10" s="573"/>
      <c r="HSO10" s="573"/>
      <c r="HSP10" s="573"/>
      <c r="HSQ10" s="573"/>
      <c r="HSR10" s="573"/>
      <c r="HSS10" s="573"/>
      <c r="HST10" s="573"/>
      <c r="HSU10" s="573"/>
      <c r="HSV10" s="573"/>
      <c r="HSW10" s="573"/>
      <c r="HSX10" s="573"/>
      <c r="HSY10" s="573"/>
      <c r="HSZ10" s="573"/>
      <c r="HTA10" s="573"/>
      <c r="HTB10" s="573"/>
      <c r="HTC10" s="573"/>
      <c r="HTD10" s="573"/>
      <c r="HTE10" s="573"/>
      <c r="HTF10" s="573"/>
      <c r="HTG10" s="573"/>
      <c r="HTH10" s="573"/>
      <c r="HTI10" s="573"/>
      <c r="HTJ10" s="573"/>
      <c r="HTK10" s="573"/>
      <c r="HTL10" s="573"/>
      <c r="HTM10" s="573"/>
      <c r="HTN10" s="573"/>
      <c r="HTO10" s="573"/>
      <c r="HTP10" s="573"/>
      <c r="HTQ10" s="573"/>
      <c r="HTR10" s="573"/>
      <c r="HTS10" s="573"/>
      <c r="HTT10" s="573"/>
      <c r="HTU10" s="573"/>
      <c r="HTV10" s="573"/>
      <c r="HTW10" s="573"/>
      <c r="HTX10" s="573"/>
      <c r="HTY10" s="573"/>
      <c r="HTZ10" s="573"/>
      <c r="HUA10" s="573"/>
      <c r="HUB10" s="573"/>
      <c r="HUC10" s="573"/>
      <c r="HUD10" s="573"/>
      <c r="HUE10" s="573"/>
      <c r="HUF10" s="573"/>
      <c r="HUG10" s="573"/>
      <c r="HUH10" s="573"/>
      <c r="HUI10" s="573"/>
      <c r="HUJ10" s="573"/>
      <c r="HUK10" s="573"/>
      <c r="HUL10" s="573"/>
      <c r="HUM10" s="573"/>
      <c r="HUN10" s="573"/>
      <c r="HUO10" s="573"/>
      <c r="HUP10" s="573"/>
      <c r="HUQ10" s="573"/>
      <c r="HUR10" s="573"/>
      <c r="HUS10" s="573"/>
      <c r="HUT10" s="573"/>
      <c r="HUU10" s="573"/>
      <c r="HUV10" s="573"/>
      <c r="HUW10" s="573"/>
      <c r="HUX10" s="573"/>
      <c r="HUY10" s="573"/>
      <c r="HUZ10" s="573"/>
      <c r="HVA10" s="573"/>
      <c r="HVB10" s="573"/>
      <c r="HVC10" s="573"/>
      <c r="HVD10" s="573"/>
      <c r="HVE10" s="573"/>
      <c r="HVF10" s="573"/>
      <c r="HVG10" s="573"/>
      <c r="HVH10" s="573"/>
      <c r="HVI10" s="573"/>
      <c r="HVJ10" s="573"/>
      <c r="HVK10" s="573"/>
      <c r="HVL10" s="573"/>
      <c r="HVM10" s="573"/>
      <c r="HVN10" s="573"/>
      <c r="HVO10" s="573"/>
      <c r="HVP10" s="573"/>
      <c r="HVQ10" s="573"/>
      <c r="HVR10" s="573"/>
      <c r="HVS10" s="573"/>
      <c r="HVT10" s="573"/>
      <c r="HVU10" s="573"/>
      <c r="HVV10" s="573"/>
      <c r="HVW10" s="573"/>
      <c r="HVX10" s="573"/>
      <c r="HVY10" s="573"/>
      <c r="HVZ10" s="573"/>
      <c r="HWA10" s="573"/>
      <c r="HWB10" s="573"/>
      <c r="HWC10" s="573"/>
      <c r="HWD10" s="573"/>
      <c r="HWE10" s="573"/>
      <c r="HWF10" s="573"/>
      <c r="HWG10" s="573"/>
      <c r="HWH10" s="573"/>
      <c r="HWI10" s="573"/>
      <c r="HWJ10" s="573"/>
      <c r="HWK10" s="573"/>
      <c r="HWL10" s="573"/>
      <c r="HWM10" s="573"/>
      <c r="HWN10" s="573"/>
      <c r="HWO10" s="573"/>
      <c r="HWP10" s="573"/>
      <c r="HWQ10" s="573"/>
      <c r="HWR10" s="573"/>
      <c r="HWS10" s="573"/>
      <c r="HWT10" s="573"/>
      <c r="HWU10" s="573"/>
      <c r="HWV10" s="573"/>
      <c r="HWW10" s="573"/>
      <c r="HWX10" s="573"/>
      <c r="HWY10" s="573"/>
      <c r="HWZ10" s="573"/>
      <c r="HXA10" s="573"/>
      <c r="HXB10" s="573"/>
      <c r="HXC10" s="573"/>
      <c r="HXD10" s="573"/>
      <c r="HXE10" s="573"/>
      <c r="HXF10" s="573"/>
      <c r="HXG10" s="573"/>
      <c r="HXH10" s="573"/>
      <c r="HXI10" s="573"/>
      <c r="HXJ10" s="573"/>
      <c r="HXK10" s="573"/>
      <c r="HXL10" s="573"/>
      <c r="HXM10" s="573"/>
      <c r="HXN10" s="573"/>
      <c r="HXO10" s="573"/>
      <c r="HXP10" s="573"/>
      <c r="HXQ10" s="573"/>
      <c r="HXR10" s="573"/>
      <c r="HXS10" s="573"/>
      <c r="HXT10" s="573"/>
      <c r="HXU10" s="573"/>
      <c r="HXV10" s="573"/>
      <c r="HXW10" s="573"/>
      <c r="HXX10" s="573"/>
      <c r="HXY10" s="573"/>
      <c r="HXZ10" s="573"/>
      <c r="HYA10" s="573"/>
      <c r="HYB10" s="573"/>
      <c r="HYC10" s="573"/>
      <c r="HYD10" s="573"/>
      <c r="HYE10" s="573"/>
      <c r="HYF10" s="573"/>
      <c r="HYG10" s="573"/>
      <c r="HYH10" s="573"/>
      <c r="HYI10" s="573"/>
      <c r="HYJ10" s="573"/>
      <c r="HYK10" s="573"/>
      <c r="HYL10" s="573"/>
      <c r="HYM10" s="573"/>
      <c r="HYN10" s="573"/>
      <c r="HYO10" s="573"/>
      <c r="HYP10" s="573"/>
      <c r="HYQ10" s="573"/>
      <c r="HYR10" s="573"/>
      <c r="HYS10" s="573"/>
      <c r="HYT10" s="573"/>
      <c r="HYU10" s="573"/>
      <c r="HYV10" s="573"/>
      <c r="HYW10" s="573"/>
      <c r="HYX10" s="573"/>
      <c r="HYY10" s="573"/>
      <c r="HYZ10" s="573"/>
      <c r="HZA10" s="573"/>
      <c r="HZB10" s="573"/>
      <c r="HZC10" s="573"/>
      <c r="HZD10" s="573"/>
      <c r="HZE10" s="573"/>
      <c r="HZF10" s="573"/>
      <c r="HZG10" s="573"/>
      <c r="HZH10" s="573"/>
      <c r="HZI10" s="573"/>
      <c r="HZJ10" s="573"/>
      <c r="HZK10" s="573"/>
      <c r="HZL10" s="573"/>
      <c r="HZM10" s="573"/>
      <c r="HZN10" s="573"/>
      <c r="HZO10" s="573"/>
      <c r="HZP10" s="573"/>
      <c r="HZQ10" s="573"/>
      <c r="HZR10" s="573"/>
      <c r="HZS10" s="573"/>
      <c r="HZT10" s="573"/>
      <c r="HZU10" s="573"/>
      <c r="HZV10" s="573"/>
      <c r="HZW10" s="573"/>
      <c r="HZX10" s="573"/>
      <c r="HZY10" s="573"/>
      <c r="HZZ10" s="573"/>
      <c r="IAA10" s="573"/>
      <c r="IAB10" s="573"/>
      <c r="IAC10" s="573"/>
      <c r="IAD10" s="573"/>
      <c r="IAE10" s="573"/>
      <c r="IAF10" s="573"/>
      <c r="IAG10" s="573"/>
      <c r="IAH10" s="573"/>
      <c r="IAI10" s="573"/>
      <c r="IAJ10" s="573"/>
      <c r="IAK10" s="573"/>
      <c r="IAL10" s="573"/>
      <c r="IAM10" s="573"/>
      <c r="IAN10" s="573"/>
      <c r="IAO10" s="573"/>
      <c r="IAP10" s="573"/>
      <c r="IAQ10" s="573"/>
      <c r="IAR10" s="573"/>
      <c r="IAS10" s="573"/>
      <c r="IAT10" s="573"/>
      <c r="IAU10" s="573"/>
      <c r="IAV10" s="573"/>
      <c r="IAW10" s="573"/>
      <c r="IAX10" s="573"/>
      <c r="IAY10" s="573"/>
      <c r="IAZ10" s="573"/>
      <c r="IBA10" s="573"/>
      <c r="IBB10" s="573"/>
      <c r="IBC10" s="573"/>
      <c r="IBD10" s="573"/>
      <c r="IBE10" s="573"/>
      <c r="IBF10" s="573"/>
      <c r="IBG10" s="573"/>
      <c r="IBH10" s="573"/>
      <c r="IBI10" s="573"/>
      <c r="IBJ10" s="573"/>
      <c r="IBK10" s="573"/>
      <c r="IBL10" s="573"/>
      <c r="IBM10" s="573"/>
      <c r="IBN10" s="573"/>
      <c r="IBO10" s="573"/>
      <c r="IBP10" s="573"/>
      <c r="IBQ10" s="573"/>
      <c r="IBR10" s="573"/>
      <c r="IBS10" s="573"/>
      <c r="IBT10" s="573"/>
      <c r="IBU10" s="573"/>
      <c r="IBV10" s="573"/>
      <c r="IBW10" s="573"/>
      <c r="IBX10" s="573"/>
      <c r="IBY10" s="573"/>
      <c r="IBZ10" s="573"/>
      <c r="ICA10" s="573"/>
      <c r="ICB10" s="573"/>
      <c r="ICC10" s="573"/>
      <c r="ICD10" s="573"/>
      <c r="ICE10" s="573"/>
      <c r="ICF10" s="573"/>
      <c r="ICG10" s="573"/>
      <c r="ICH10" s="573"/>
      <c r="ICI10" s="573"/>
      <c r="ICJ10" s="573"/>
      <c r="ICK10" s="573"/>
      <c r="ICL10" s="573"/>
      <c r="ICM10" s="573"/>
      <c r="ICN10" s="573"/>
      <c r="ICO10" s="573"/>
      <c r="ICP10" s="573"/>
      <c r="ICQ10" s="573"/>
      <c r="ICR10" s="573"/>
      <c r="ICS10" s="573"/>
      <c r="ICT10" s="573"/>
      <c r="ICU10" s="573"/>
      <c r="ICV10" s="573"/>
      <c r="ICW10" s="573"/>
      <c r="ICX10" s="573"/>
      <c r="ICY10" s="573"/>
      <c r="ICZ10" s="573"/>
      <c r="IDA10" s="573"/>
      <c r="IDB10" s="573"/>
      <c r="IDC10" s="573"/>
      <c r="IDD10" s="573"/>
      <c r="IDE10" s="573"/>
      <c r="IDF10" s="573"/>
      <c r="IDG10" s="573"/>
      <c r="IDH10" s="573"/>
      <c r="IDI10" s="573"/>
      <c r="IDJ10" s="573"/>
      <c r="IDK10" s="573"/>
      <c r="IDL10" s="573"/>
      <c r="IDM10" s="573"/>
      <c r="IDN10" s="573"/>
      <c r="IDO10" s="573"/>
      <c r="IDP10" s="573"/>
      <c r="IDQ10" s="573"/>
      <c r="IDR10" s="573"/>
      <c r="IDS10" s="573"/>
      <c r="IDT10" s="573"/>
      <c r="IDU10" s="573"/>
      <c r="IDV10" s="573"/>
      <c r="IDW10" s="573"/>
      <c r="IDX10" s="573"/>
      <c r="IDY10" s="573"/>
      <c r="IDZ10" s="573"/>
      <c r="IEA10" s="573"/>
      <c r="IEB10" s="573"/>
      <c r="IEC10" s="573"/>
      <c r="IED10" s="573"/>
      <c r="IEE10" s="573"/>
      <c r="IEF10" s="573"/>
      <c r="IEG10" s="573"/>
      <c r="IEH10" s="573"/>
      <c r="IEI10" s="573"/>
      <c r="IEJ10" s="573"/>
      <c r="IEK10" s="573"/>
      <c r="IEL10" s="573"/>
      <c r="IEM10" s="573"/>
      <c r="IEN10" s="573"/>
      <c r="IEO10" s="573"/>
      <c r="IEP10" s="573"/>
      <c r="IEQ10" s="573"/>
      <c r="IER10" s="573"/>
      <c r="IES10" s="573"/>
      <c r="IET10" s="573"/>
      <c r="IEU10" s="573"/>
      <c r="IEV10" s="573"/>
      <c r="IEW10" s="573"/>
      <c r="IEX10" s="573"/>
      <c r="IEY10" s="573"/>
      <c r="IEZ10" s="573"/>
      <c r="IFA10" s="573"/>
      <c r="IFB10" s="573"/>
      <c r="IFC10" s="573"/>
      <c r="IFD10" s="573"/>
      <c r="IFE10" s="573"/>
      <c r="IFF10" s="573"/>
      <c r="IFG10" s="573"/>
      <c r="IFH10" s="573"/>
      <c r="IFI10" s="573"/>
      <c r="IFJ10" s="573"/>
      <c r="IFK10" s="573"/>
      <c r="IFL10" s="573"/>
      <c r="IFM10" s="573"/>
      <c r="IFN10" s="573"/>
      <c r="IFO10" s="573"/>
      <c r="IFP10" s="573"/>
      <c r="IFQ10" s="573"/>
      <c r="IFR10" s="573"/>
      <c r="IFS10" s="573"/>
      <c r="IFT10" s="573"/>
      <c r="IFU10" s="573"/>
      <c r="IFV10" s="573"/>
      <c r="IFW10" s="573"/>
      <c r="IFX10" s="573"/>
      <c r="IFY10" s="573"/>
      <c r="IFZ10" s="573"/>
      <c r="IGA10" s="573"/>
      <c r="IGB10" s="573"/>
      <c r="IGC10" s="573"/>
      <c r="IGD10" s="573"/>
      <c r="IGE10" s="573"/>
      <c r="IGF10" s="573"/>
      <c r="IGG10" s="573"/>
      <c r="IGH10" s="573"/>
      <c r="IGI10" s="573"/>
      <c r="IGJ10" s="573"/>
      <c r="IGK10" s="573"/>
      <c r="IGL10" s="573"/>
      <c r="IGM10" s="573"/>
      <c r="IGN10" s="573"/>
      <c r="IGO10" s="573"/>
      <c r="IGP10" s="573"/>
      <c r="IGQ10" s="573"/>
      <c r="IGR10" s="573"/>
      <c r="IGS10" s="573"/>
      <c r="IGT10" s="573"/>
      <c r="IGU10" s="573"/>
      <c r="IGV10" s="573"/>
      <c r="IGW10" s="573"/>
      <c r="IGX10" s="573"/>
      <c r="IGY10" s="573"/>
      <c r="IGZ10" s="573"/>
      <c r="IHA10" s="573"/>
      <c r="IHB10" s="573"/>
      <c r="IHC10" s="573"/>
      <c r="IHD10" s="573"/>
      <c r="IHE10" s="573"/>
      <c r="IHF10" s="573"/>
      <c r="IHG10" s="573"/>
      <c r="IHH10" s="573"/>
      <c r="IHI10" s="573"/>
      <c r="IHJ10" s="573"/>
      <c r="IHK10" s="573"/>
      <c r="IHL10" s="573"/>
      <c r="IHM10" s="573"/>
      <c r="IHN10" s="573"/>
      <c r="IHO10" s="573"/>
      <c r="IHP10" s="573"/>
      <c r="IHQ10" s="573"/>
      <c r="IHR10" s="573"/>
      <c r="IHS10" s="573"/>
      <c r="IHT10" s="573"/>
      <c r="IHU10" s="573"/>
      <c r="IHV10" s="573"/>
      <c r="IHW10" s="573"/>
      <c r="IHX10" s="573"/>
      <c r="IHY10" s="573"/>
      <c r="IHZ10" s="573"/>
      <c r="IIA10" s="573"/>
      <c r="IIB10" s="573"/>
      <c r="IIC10" s="573"/>
      <c r="IID10" s="573"/>
      <c r="IIE10" s="573"/>
      <c r="IIF10" s="573"/>
      <c r="IIG10" s="573"/>
      <c r="IIH10" s="573"/>
      <c r="III10" s="573"/>
      <c r="IIJ10" s="573"/>
      <c r="IIK10" s="573"/>
      <c r="IIL10" s="573"/>
      <c r="IIM10" s="573"/>
      <c r="IIN10" s="573"/>
      <c r="IIO10" s="573"/>
      <c r="IIP10" s="573"/>
      <c r="IIQ10" s="573"/>
      <c r="IIR10" s="573"/>
      <c r="IIS10" s="573"/>
      <c r="IIT10" s="573"/>
      <c r="IIU10" s="573"/>
      <c r="IIV10" s="573"/>
      <c r="IIW10" s="573"/>
      <c r="IIX10" s="573"/>
      <c r="IIY10" s="573"/>
      <c r="IIZ10" s="573"/>
      <c r="IJA10" s="573"/>
      <c r="IJB10" s="573"/>
      <c r="IJC10" s="573"/>
      <c r="IJD10" s="573"/>
      <c r="IJE10" s="573"/>
      <c r="IJF10" s="573"/>
      <c r="IJG10" s="573"/>
      <c r="IJH10" s="573"/>
      <c r="IJI10" s="573"/>
      <c r="IJJ10" s="573"/>
      <c r="IJK10" s="573"/>
      <c r="IJL10" s="573"/>
      <c r="IJM10" s="573"/>
      <c r="IJN10" s="573"/>
      <c r="IJO10" s="573"/>
      <c r="IJP10" s="573"/>
      <c r="IJQ10" s="573"/>
      <c r="IJR10" s="573"/>
      <c r="IJS10" s="573"/>
      <c r="IJT10" s="573"/>
      <c r="IJU10" s="573"/>
      <c r="IJV10" s="573"/>
      <c r="IJW10" s="573"/>
      <c r="IJX10" s="573"/>
      <c r="IJY10" s="573"/>
      <c r="IJZ10" s="573"/>
      <c r="IKA10" s="573"/>
      <c r="IKB10" s="573"/>
      <c r="IKC10" s="573"/>
      <c r="IKD10" s="573"/>
      <c r="IKE10" s="573"/>
      <c r="IKF10" s="573"/>
      <c r="IKG10" s="573"/>
      <c r="IKH10" s="573"/>
      <c r="IKI10" s="573"/>
      <c r="IKJ10" s="573"/>
      <c r="IKK10" s="573"/>
      <c r="IKL10" s="573"/>
      <c r="IKM10" s="573"/>
      <c r="IKN10" s="573"/>
      <c r="IKO10" s="573"/>
      <c r="IKP10" s="573"/>
      <c r="IKQ10" s="573"/>
      <c r="IKR10" s="573"/>
      <c r="IKS10" s="573"/>
      <c r="IKT10" s="573"/>
      <c r="IKU10" s="573"/>
      <c r="IKV10" s="573"/>
      <c r="IKW10" s="573"/>
      <c r="IKX10" s="573"/>
      <c r="IKY10" s="573"/>
      <c r="IKZ10" s="573"/>
      <c r="ILA10" s="573"/>
      <c r="ILB10" s="573"/>
      <c r="ILC10" s="573"/>
      <c r="ILD10" s="573"/>
      <c r="ILE10" s="573"/>
      <c r="ILF10" s="573"/>
      <c r="ILG10" s="573"/>
      <c r="ILH10" s="573"/>
      <c r="ILI10" s="573"/>
      <c r="ILJ10" s="573"/>
      <c r="ILK10" s="573"/>
      <c r="ILL10" s="573"/>
      <c r="ILM10" s="573"/>
      <c r="ILN10" s="573"/>
      <c r="ILO10" s="573"/>
      <c r="ILP10" s="573"/>
      <c r="ILQ10" s="573"/>
      <c r="ILR10" s="573"/>
      <c r="ILS10" s="573"/>
      <c r="ILT10" s="573"/>
      <c r="ILU10" s="573"/>
      <c r="ILV10" s="573"/>
      <c r="ILW10" s="573"/>
      <c r="ILX10" s="573"/>
      <c r="ILY10" s="573"/>
      <c r="ILZ10" s="573"/>
      <c r="IMA10" s="573"/>
      <c r="IMB10" s="573"/>
      <c r="IMC10" s="573"/>
      <c r="IMD10" s="573"/>
      <c r="IME10" s="573"/>
      <c r="IMF10" s="573"/>
      <c r="IMG10" s="573"/>
      <c r="IMH10" s="573"/>
      <c r="IMI10" s="573"/>
      <c r="IMJ10" s="573"/>
      <c r="IMK10" s="573"/>
      <c r="IML10" s="573"/>
      <c r="IMM10" s="573"/>
      <c r="IMN10" s="573"/>
      <c r="IMO10" s="573"/>
      <c r="IMP10" s="573"/>
      <c r="IMQ10" s="573"/>
      <c r="IMR10" s="573"/>
      <c r="IMS10" s="573"/>
      <c r="IMT10" s="573"/>
      <c r="IMU10" s="573"/>
      <c r="IMV10" s="573"/>
      <c r="IMW10" s="573"/>
      <c r="IMX10" s="573"/>
      <c r="IMY10" s="573"/>
      <c r="IMZ10" s="573"/>
      <c r="INA10" s="573"/>
      <c r="INB10" s="573"/>
      <c r="INC10" s="573"/>
      <c r="IND10" s="573"/>
      <c r="INE10" s="573"/>
      <c r="INF10" s="573"/>
      <c r="ING10" s="573"/>
      <c r="INH10" s="573"/>
      <c r="INI10" s="573"/>
      <c r="INJ10" s="573"/>
      <c r="INK10" s="573"/>
      <c r="INL10" s="573"/>
      <c r="INM10" s="573"/>
      <c r="INN10" s="573"/>
      <c r="INO10" s="573"/>
      <c r="INP10" s="573"/>
      <c r="INQ10" s="573"/>
      <c r="INR10" s="573"/>
      <c r="INS10" s="573"/>
      <c r="INT10" s="573"/>
      <c r="INU10" s="573"/>
      <c r="INV10" s="573"/>
      <c r="INW10" s="573"/>
      <c r="INX10" s="573"/>
      <c r="INY10" s="573"/>
      <c r="INZ10" s="573"/>
      <c r="IOA10" s="573"/>
      <c r="IOB10" s="573"/>
      <c r="IOC10" s="573"/>
      <c r="IOD10" s="573"/>
      <c r="IOE10" s="573"/>
      <c r="IOF10" s="573"/>
      <c r="IOG10" s="573"/>
      <c r="IOH10" s="573"/>
      <c r="IOI10" s="573"/>
      <c r="IOJ10" s="573"/>
      <c r="IOK10" s="573"/>
      <c r="IOL10" s="573"/>
      <c r="IOM10" s="573"/>
      <c r="ION10" s="573"/>
      <c r="IOO10" s="573"/>
      <c r="IOP10" s="573"/>
      <c r="IOQ10" s="573"/>
      <c r="IOR10" s="573"/>
      <c r="IOS10" s="573"/>
      <c r="IOT10" s="573"/>
      <c r="IOU10" s="573"/>
      <c r="IOV10" s="573"/>
      <c r="IOW10" s="573"/>
      <c r="IOX10" s="573"/>
      <c r="IOY10" s="573"/>
      <c r="IOZ10" s="573"/>
      <c r="IPA10" s="573"/>
      <c r="IPB10" s="573"/>
      <c r="IPC10" s="573"/>
      <c r="IPD10" s="573"/>
      <c r="IPE10" s="573"/>
      <c r="IPF10" s="573"/>
      <c r="IPG10" s="573"/>
      <c r="IPH10" s="573"/>
      <c r="IPI10" s="573"/>
      <c r="IPJ10" s="573"/>
      <c r="IPK10" s="573"/>
      <c r="IPL10" s="573"/>
      <c r="IPM10" s="573"/>
      <c r="IPN10" s="573"/>
      <c r="IPO10" s="573"/>
      <c r="IPP10" s="573"/>
      <c r="IPQ10" s="573"/>
      <c r="IPR10" s="573"/>
      <c r="IPS10" s="573"/>
      <c r="IPT10" s="573"/>
      <c r="IPU10" s="573"/>
      <c r="IPV10" s="573"/>
      <c r="IPW10" s="573"/>
      <c r="IPX10" s="573"/>
      <c r="IPY10" s="573"/>
      <c r="IPZ10" s="573"/>
      <c r="IQA10" s="573"/>
      <c r="IQB10" s="573"/>
      <c r="IQC10" s="573"/>
      <c r="IQD10" s="573"/>
      <c r="IQE10" s="573"/>
      <c r="IQF10" s="573"/>
      <c r="IQG10" s="573"/>
      <c r="IQH10" s="573"/>
      <c r="IQI10" s="573"/>
      <c r="IQJ10" s="573"/>
      <c r="IQK10" s="573"/>
      <c r="IQL10" s="573"/>
      <c r="IQM10" s="573"/>
      <c r="IQN10" s="573"/>
      <c r="IQO10" s="573"/>
      <c r="IQP10" s="573"/>
      <c r="IQQ10" s="573"/>
      <c r="IQR10" s="573"/>
      <c r="IQS10" s="573"/>
      <c r="IQT10" s="573"/>
      <c r="IQU10" s="573"/>
      <c r="IQV10" s="573"/>
      <c r="IQW10" s="573"/>
      <c r="IQX10" s="573"/>
      <c r="IQY10" s="573"/>
      <c r="IQZ10" s="573"/>
      <c r="IRA10" s="573"/>
      <c r="IRB10" s="573"/>
      <c r="IRC10" s="573"/>
      <c r="IRD10" s="573"/>
      <c r="IRE10" s="573"/>
      <c r="IRF10" s="573"/>
      <c r="IRG10" s="573"/>
      <c r="IRH10" s="573"/>
      <c r="IRI10" s="573"/>
      <c r="IRJ10" s="573"/>
      <c r="IRK10" s="573"/>
      <c r="IRL10" s="573"/>
      <c r="IRM10" s="573"/>
      <c r="IRN10" s="573"/>
      <c r="IRO10" s="573"/>
      <c r="IRP10" s="573"/>
      <c r="IRQ10" s="573"/>
      <c r="IRR10" s="573"/>
      <c r="IRS10" s="573"/>
      <c r="IRT10" s="573"/>
      <c r="IRU10" s="573"/>
      <c r="IRV10" s="573"/>
      <c r="IRW10" s="573"/>
      <c r="IRX10" s="573"/>
      <c r="IRY10" s="573"/>
      <c r="IRZ10" s="573"/>
      <c r="ISA10" s="573"/>
      <c r="ISB10" s="573"/>
      <c r="ISC10" s="573"/>
      <c r="ISD10" s="573"/>
      <c r="ISE10" s="573"/>
      <c r="ISF10" s="573"/>
      <c r="ISG10" s="573"/>
      <c r="ISH10" s="573"/>
      <c r="ISI10" s="573"/>
      <c r="ISJ10" s="573"/>
      <c r="ISK10" s="573"/>
      <c r="ISL10" s="573"/>
      <c r="ISM10" s="573"/>
      <c r="ISN10" s="573"/>
      <c r="ISO10" s="573"/>
      <c r="ISP10" s="573"/>
      <c r="ISQ10" s="573"/>
      <c r="ISR10" s="573"/>
      <c r="ISS10" s="573"/>
      <c r="IST10" s="573"/>
      <c r="ISU10" s="573"/>
      <c r="ISV10" s="573"/>
      <c r="ISW10" s="573"/>
      <c r="ISX10" s="573"/>
      <c r="ISY10" s="573"/>
      <c r="ISZ10" s="573"/>
      <c r="ITA10" s="573"/>
      <c r="ITB10" s="573"/>
      <c r="ITC10" s="573"/>
      <c r="ITD10" s="573"/>
      <c r="ITE10" s="573"/>
      <c r="ITF10" s="573"/>
      <c r="ITG10" s="573"/>
      <c r="ITH10" s="573"/>
      <c r="ITI10" s="573"/>
      <c r="ITJ10" s="573"/>
      <c r="ITK10" s="573"/>
      <c r="ITL10" s="573"/>
      <c r="ITM10" s="573"/>
      <c r="ITN10" s="573"/>
      <c r="ITO10" s="573"/>
      <c r="ITP10" s="573"/>
      <c r="ITQ10" s="573"/>
      <c r="ITR10" s="573"/>
      <c r="ITS10" s="573"/>
      <c r="ITT10" s="573"/>
      <c r="ITU10" s="573"/>
      <c r="ITV10" s="573"/>
      <c r="ITW10" s="573"/>
      <c r="ITX10" s="573"/>
      <c r="ITY10" s="573"/>
      <c r="ITZ10" s="573"/>
      <c r="IUA10" s="573"/>
      <c r="IUB10" s="573"/>
      <c r="IUC10" s="573"/>
      <c r="IUD10" s="573"/>
      <c r="IUE10" s="573"/>
      <c r="IUF10" s="573"/>
      <c r="IUG10" s="573"/>
      <c r="IUH10" s="573"/>
      <c r="IUI10" s="573"/>
      <c r="IUJ10" s="573"/>
      <c r="IUK10" s="573"/>
      <c r="IUL10" s="573"/>
      <c r="IUM10" s="573"/>
      <c r="IUN10" s="573"/>
      <c r="IUO10" s="573"/>
      <c r="IUP10" s="573"/>
      <c r="IUQ10" s="573"/>
      <c r="IUR10" s="573"/>
      <c r="IUS10" s="573"/>
      <c r="IUT10" s="573"/>
      <c r="IUU10" s="573"/>
      <c r="IUV10" s="573"/>
      <c r="IUW10" s="573"/>
      <c r="IUX10" s="573"/>
      <c r="IUY10" s="573"/>
      <c r="IUZ10" s="573"/>
      <c r="IVA10" s="573"/>
      <c r="IVB10" s="573"/>
      <c r="IVC10" s="573"/>
      <c r="IVD10" s="573"/>
      <c r="IVE10" s="573"/>
      <c r="IVF10" s="573"/>
      <c r="IVG10" s="573"/>
      <c r="IVH10" s="573"/>
      <c r="IVI10" s="573"/>
      <c r="IVJ10" s="573"/>
      <c r="IVK10" s="573"/>
      <c r="IVL10" s="573"/>
      <c r="IVM10" s="573"/>
      <c r="IVN10" s="573"/>
      <c r="IVO10" s="573"/>
      <c r="IVP10" s="573"/>
      <c r="IVQ10" s="573"/>
      <c r="IVR10" s="573"/>
      <c r="IVS10" s="573"/>
      <c r="IVT10" s="573"/>
      <c r="IVU10" s="573"/>
      <c r="IVV10" s="573"/>
      <c r="IVW10" s="573"/>
      <c r="IVX10" s="573"/>
      <c r="IVY10" s="573"/>
      <c r="IVZ10" s="573"/>
      <c r="IWA10" s="573"/>
      <c r="IWB10" s="573"/>
      <c r="IWC10" s="573"/>
      <c r="IWD10" s="573"/>
      <c r="IWE10" s="573"/>
      <c r="IWF10" s="573"/>
      <c r="IWG10" s="573"/>
      <c r="IWH10" s="573"/>
      <c r="IWI10" s="573"/>
      <c r="IWJ10" s="573"/>
      <c r="IWK10" s="573"/>
      <c r="IWL10" s="573"/>
      <c r="IWM10" s="573"/>
      <c r="IWN10" s="573"/>
      <c r="IWO10" s="573"/>
      <c r="IWP10" s="573"/>
      <c r="IWQ10" s="573"/>
      <c r="IWR10" s="573"/>
      <c r="IWS10" s="573"/>
      <c r="IWT10" s="573"/>
      <c r="IWU10" s="573"/>
      <c r="IWV10" s="573"/>
      <c r="IWW10" s="573"/>
      <c r="IWX10" s="573"/>
      <c r="IWY10" s="573"/>
      <c r="IWZ10" s="573"/>
      <c r="IXA10" s="573"/>
      <c r="IXB10" s="573"/>
      <c r="IXC10" s="573"/>
      <c r="IXD10" s="573"/>
      <c r="IXE10" s="573"/>
      <c r="IXF10" s="573"/>
      <c r="IXG10" s="573"/>
      <c r="IXH10" s="573"/>
      <c r="IXI10" s="573"/>
      <c r="IXJ10" s="573"/>
      <c r="IXK10" s="573"/>
      <c r="IXL10" s="573"/>
      <c r="IXM10" s="573"/>
      <c r="IXN10" s="573"/>
      <c r="IXO10" s="573"/>
      <c r="IXP10" s="573"/>
      <c r="IXQ10" s="573"/>
      <c r="IXR10" s="573"/>
      <c r="IXS10" s="573"/>
      <c r="IXT10" s="573"/>
      <c r="IXU10" s="573"/>
      <c r="IXV10" s="573"/>
      <c r="IXW10" s="573"/>
      <c r="IXX10" s="573"/>
      <c r="IXY10" s="573"/>
      <c r="IXZ10" s="573"/>
      <c r="IYA10" s="573"/>
      <c r="IYB10" s="573"/>
      <c r="IYC10" s="573"/>
      <c r="IYD10" s="573"/>
      <c r="IYE10" s="573"/>
      <c r="IYF10" s="573"/>
      <c r="IYG10" s="573"/>
      <c r="IYH10" s="573"/>
      <c r="IYI10" s="573"/>
      <c r="IYJ10" s="573"/>
      <c r="IYK10" s="573"/>
      <c r="IYL10" s="573"/>
      <c r="IYM10" s="573"/>
      <c r="IYN10" s="573"/>
      <c r="IYO10" s="573"/>
      <c r="IYP10" s="573"/>
      <c r="IYQ10" s="573"/>
      <c r="IYR10" s="573"/>
      <c r="IYS10" s="573"/>
      <c r="IYT10" s="573"/>
      <c r="IYU10" s="573"/>
      <c r="IYV10" s="573"/>
      <c r="IYW10" s="573"/>
      <c r="IYX10" s="573"/>
      <c r="IYY10" s="573"/>
      <c r="IYZ10" s="573"/>
      <c r="IZA10" s="573"/>
      <c r="IZB10" s="573"/>
      <c r="IZC10" s="573"/>
      <c r="IZD10" s="573"/>
      <c r="IZE10" s="573"/>
      <c r="IZF10" s="573"/>
      <c r="IZG10" s="573"/>
      <c r="IZH10" s="573"/>
      <c r="IZI10" s="573"/>
      <c r="IZJ10" s="573"/>
      <c r="IZK10" s="573"/>
      <c r="IZL10" s="573"/>
      <c r="IZM10" s="573"/>
      <c r="IZN10" s="573"/>
      <c r="IZO10" s="573"/>
      <c r="IZP10" s="573"/>
      <c r="IZQ10" s="573"/>
      <c r="IZR10" s="573"/>
      <c r="IZS10" s="573"/>
      <c r="IZT10" s="573"/>
      <c r="IZU10" s="573"/>
      <c r="IZV10" s="573"/>
      <c r="IZW10" s="573"/>
      <c r="IZX10" s="573"/>
      <c r="IZY10" s="573"/>
      <c r="IZZ10" s="573"/>
      <c r="JAA10" s="573"/>
      <c r="JAB10" s="573"/>
      <c r="JAC10" s="573"/>
      <c r="JAD10" s="573"/>
      <c r="JAE10" s="573"/>
      <c r="JAF10" s="573"/>
      <c r="JAG10" s="573"/>
      <c r="JAH10" s="573"/>
      <c r="JAI10" s="573"/>
      <c r="JAJ10" s="573"/>
      <c r="JAK10" s="573"/>
      <c r="JAL10" s="573"/>
      <c r="JAM10" s="573"/>
      <c r="JAN10" s="573"/>
      <c r="JAO10" s="573"/>
      <c r="JAP10" s="573"/>
      <c r="JAQ10" s="573"/>
      <c r="JAR10" s="573"/>
      <c r="JAS10" s="573"/>
      <c r="JAT10" s="573"/>
      <c r="JAU10" s="573"/>
      <c r="JAV10" s="573"/>
      <c r="JAW10" s="573"/>
      <c r="JAX10" s="573"/>
      <c r="JAY10" s="573"/>
      <c r="JAZ10" s="573"/>
      <c r="JBA10" s="573"/>
      <c r="JBB10" s="573"/>
      <c r="JBC10" s="573"/>
      <c r="JBD10" s="573"/>
      <c r="JBE10" s="573"/>
      <c r="JBF10" s="573"/>
      <c r="JBG10" s="573"/>
      <c r="JBH10" s="573"/>
      <c r="JBI10" s="573"/>
      <c r="JBJ10" s="573"/>
      <c r="JBK10" s="573"/>
      <c r="JBL10" s="573"/>
      <c r="JBM10" s="573"/>
      <c r="JBN10" s="573"/>
      <c r="JBO10" s="573"/>
      <c r="JBP10" s="573"/>
      <c r="JBQ10" s="573"/>
      <c r="JBR10" s="573"/>
      <c r="JBS10" s="573"/>
      <c r="JBT10" s="573"/>
      <c r="JBU10" s="573"/>
      <c r="JBV10" s="573"/>
      <c r="JBW10" s="573"/>
      <c r="JBX10" s="573"/>
      <c r="JBY10" s="573"/>
      <c r="JBZ10" s="573"/>
      <c r="JCA10" s="573"/>
      <c r="JCB10" s="573"/>
      <c r="JCC10" s="573"/>
      <c r="JCD10" s="573"/>
      <c r="JCE10" s="573"/>
      <c r="JCF10" s="573"/>
      <c r="JCG10" s="573"/>
      <c r="JCH10" s="573"/>
      <c r="JCI10" s="573"/>
      <c r="JCJ10" s="573"/>
      <c r="JCK10" s="573"/>
      <c r="JCL10" s="573"/>
      <c r="JCM10" s="573"/>
      <c r="JCN10" s="573"/>
      <c r="JCO10" s="573"/>
      <c r="JCP10" s="573"/>
      <c r="JCQ10" s="573"/>
      <c r="JCR10" s="573"/>
      <c r="JCS10" s="573"/>
      <c r="JCT10" s="573"/>
      <c r="JCU10" s="573"/>
      <c r="JCV10" s="573"/>
      <c r="JCW10" s="573"/>
      <c r="JCX10" s="573"/>
      <c r="JCY10" s="573"/>
      <c r="JCZ10" s="573"/>
      <c r="JDA10" s="573"/>
      <c r="JDB10" s="573"/>
      <c r="JDC10" s="573"/>
      <c r="JDD10" s="573"/>
      <c r="JDE10" s="573"/>
      <c r="JDF10" s="573"/>
      <c r="JDG10" s="573"/>
      <c r="JDH10" s="573"/>
      <c r="JDI10" s="573"/>
      <c r="JDJ10" s="573"/>
      <c r="JDK10" s="573"/>
      <c r="JDL10" s="573"/>
      <c r="JDM10" s="573"/>
      <c r="JDN10" s="573"/>
      <c r="JDO10" s="573"/>
      <c r="JDP10" s="573"/>
      <c r="JDQ10" s="573"/>
      <c r="JDR10" s="573"/>
      <c r="JDS10" s="573"/>
      <c r="JDT10" s="573"/>
      <c r="JDU10" s="573"/>
      <c r="JDV10" s="573"/>
      <c r="JDW10" s="573"/>
      <c r="JDX10" s="573"/>
      <c r="JDY10" s="573"/>
      <c r="JDZ10" s="573"/>
      <c r="JEA10" s="573"/>
      <c r="JEB10" s="573"/>
      <c r="JEC10" s="573"/>
      <c r="JED10" s="573"/>
      <c r="JEE10" s="573"/>
      <c r="JEF10" s="573"/>
      <c r="JEG10" s="573"/>
      <c r="JEH10" s="573"/>
      <c r="JEI10" s="573"/>
      <c r="JEJ10" s="573"/>
      <c r="JEK10" s="573"/>
      <c r="JEL10" s="573"/>
      <c r="JEM10" s="573"/>
      <c r="JEN10" s="573"/>
      <c r="JEO10" s="573"/>
      <c r="JEP10" s="573"/>
      <c r="JEQ10" s="573"/>
      <c r="JER10" s="573"/>
      <c r="JES10" s="573"/>
      <c r="JET10" s="573"/>
      <c r="JEU10" s="573"/>
      <c r="JEV10" s="573"/>
      <c r="JEW10" s="573"/>
      <c r="JEX10" s="573"/>
      <c r="JEY10" s="573"/>
      <c r="JEZ10" s="573"/>
      <c r="JFA10" s="573"/>
      <c r="JFB10" s="573"/>
      <c r="JFC10" s="573"/>
      <c r="JFD10" s="573"/>
      <c r="JFE10" s="573"/>
      <c r="JFF10" s="573"/>
      <c r="JFG10" s="573"/>
      <c r="JFH10" s="573"/>
      <c r="JFI10" s="573"/>
      <c r="JFJ10" s="573"/>
      <c r="JFK10" s="573"/>
      <c r="JFL10" s="573"/>
      <c r="JFM10" s="573"/>
      <c r="JFN10" s="573"/>
      <c r="JFO10" s="573"/>
      <c r="JFP10" s="573"/>
      <c r="JFQ10" s="573"/>
      <c r="JFR10" s="573"/>
      <c r="JFS10" s="573"/>
      <c r="JFT10" s="573"/>
      <c r="JFU10" s="573"/>
      <c r="JFV10" s="573"/>
      <c r="JFW10" s="573"/>
      <c r="JFX10" s="573"/>
      <c r="JFY10" s="573"/>
      <c r="JFZ10" s="573"/>
      <c r="JGA10" s="573"/>
      <c r="JGB10" s="573"/>
      <c r="JGC10" s="573"/>
      <c r="JGD10" s="573"/>
      <c r="JGE10" s="573"/>
      <c r="JGF10" s="573"/>
      <c r="JGG10" s="573"/>
      <c r="JGH10" s="573"/>
      <c r="JGI10" s="573"/>
      <c r="JGJ10" s="573"/>
      <c r="JGK10" s="573"/>
      <c r="JGL10" s="573"/>
      <c r="JGM10" s="573"/>
      <c r="JGN10" s="573"/>
      <c r="JGO10" s="573"/>
      <c r="JGP10" s="573"/>
      <c r="JGQ10" s="573"/>
      <c r="JGR10" s="573"/>
      <c r="JGS10" s="573"/>
      <c r="JGT10" s="573"/>
      <c r="JGU10" s="573"/>
      <c r="JGV10" s="573"/>
      <c r="JGW10" s="573"/>
      <c r="JGX10" s="573"/>
      <c r="JGY10" s="573"/>
      <c r="JGZ10" s="573"/>
      <c r="JHA10" s="573"/>
      <c r="JHB10" s="573"/>
      <c r="JHC10" s="573"/>
      <c r="JHD10" s="573"/>
      <c r="JHE10" s="573"/>
      <c r="JHF10" s="573"/>
      <c r="JHG10" s="573"/>
      <c r="JHH10" s="573"/>
      <c r="JHI10" s="573"/>
      <c r="JHJ10" s="573"/>
      <c r="JHK10" s="573"/>
      <c r="JHL10" s="573"/>
      <c r="JHM10" s="573"/>
      <c r="JHN10" s="573"/>
      <c r="JHO10" s="573"/>
      <c r="JHP10" s="573"/>
      <c r="JHQ10" s="573"/>
      <c r="JHR10" s="573"/>
      <c r="JHS10" s="573"/>
      <c r="JHT10" s="573"/>
      <c r="JHU10" s="573"/>
      <c r="JHV10" s="573"/>
      <c r="JHW10" s="573"/>
      <c r="JHX10" s="573"/>
      <c r="JHY10" s="573"/>
      <c r="JHZ10" s="573"/>
      <c r="JIA10" s="573"/>
      <c r="JIB10" s="573"/>
      <c r="JIC10" s="573"/>
      <c r="JID10" s="573"/>
      <c r="JIE10" s="573"/>
      <c r="JIF10" s="573"/>
      <c r="JIG10" s="573"/>
      <c r="JIH10" s="573"/>
      <c r="JII10" s="573"/>
      <c r="JIJ10" s="573"/>
      <c r="JIK10" s="573"/>
      <c r="JIL10" s="573"/>
      <c r="JIM10" s="573"/>
      <c r="JIN10" s="573"/>
      <c r="JIO10" s="573"/>
      <c r="JIP10" s="573"/>
      <c r="JIQ10" s="573"/>
      <c r="JIR10" s="573"/>
      <c r="JIS10" s="573"/>
      <c r="JIT10" s="573"/>
      <c r="JIU10" s="573"/>
      <c r="JIV10" s="573"/>
      <c r="JIW10" s="573"/>
      <c r="JIX10" s="573"/>
      <c r="JIY10" s="573"/>
      <c r="JIZ10" s="573"/>
      <c r="JJA10" s="573"/>
      <c r="JJB10" s="573"/>
      <c r="JJC10" s="573"/>
      <c r="JJD10" s="573"/>
      <c r="JJE10" s="573"/>
      <c r="JJF10" s="573"/>
      <c r="JJG10" s="573"/>
      <c r="JJH10" s="573"/>
      <c r="JJI10" s="573"/>
      <c r="JJJ10" s="573"/>
      <c r="JJK10" s="573"/>
      <c r="JJL10" s="573"/>
      <c r="JJM10" s="573"/>
      <c r="JJN10" s="573"/>
      <c r="JJO10" s="573"/>
      <c r="JJP10" s="573"/>
      <c r="JJQ10" s="573"/>
      <c r="JJR10" s="573"/>
      <c r="JJS10" s="573"/>
      <c r="JJT10" s="573"/>
      <c r="JJU10" s="573"/>
      <c r="JJV10" s="573"/>
      <c r="JJW10" s="573"/>
      <c r="JJX10" s="573"/>
      <c r="JJY10" s="573"/>
      <c r="JJZ10" s="573"/>
      <c r="JKA10" s="573"/>
      <c r="JKB10" s="573"/>
      <c r="JKC10" s="573"/>
      <c r="JKD10" s="573"/>
      <c r="JKE10" s="573"/>
      <c r="JKF10" s="573"/>
      <c r="JKG10" s="573"/>
      <c r="JKH10" s="573"/>
      <c r="JKI10" s="573"/>
      <c r="JKJ10" s="573"/>
      <c r="JKK10" s="573"/>
      <c r="JKL10" s="573"/>
      <c r="JKM10" s="573"/>
      <c r="JKN10" s="573"/>
      <c r="JKO10" s="573"/>
      <c r="JKP10" s="573"/>
      <c r="JKQ10" s="573"/>
      <c r="JKR10" s="573"/>
      <c r="JKS10" s="573"/>
      <c r="JKT10" s="573"/>
      <c r="JKU10" s="573"/>
      <c r="JKV10" s="573"/>
      <c r="JKW10" s="573"/>
      <c r="JKX10" s="573"/>
      <c r="JKY10" s="573"/>
      <c r="JKZ10" s="573"/>
      <c r="JLA10" s="573"/>
      <c r="JLB10" s="573"/>
      <c r="JLC10" s="573"/>
      <c r="JLD10" s="573"/>
      <c r="JLE10" s="573"/>
      <c r="JLF10" s="573"/>
      <c r="JLG10" s="573"/>
      <c r="JLH10" s="573"/>
      <c r="JLI10" s="573"/>
      <c r="JLJ10" s="573"/>
      <c r="JLK10" s="573"/>
      <c r="JLL10" s="573"/>
      <c r="JLM10" s="573"/>
      <c r="JLN10" s="573"/>
      <c r="JLO10" s="573"/>
      <c r="JLP10" s="573"/>
      <c r="JLQ10" s="573"/>
      <c r="JLR10" s="573"/>
      <c r="JLS10" s="573"/>
      <c r="JLT10" s="573"/>
      <c r="JLU10" s="573"/>
      <c r="JLV10" s="573"/>
      <c r="JLW10" s="573"/>
      <c r="JLX10" s="573"/>
      <c r="JLY10" s="573"/>
      <c r="JLZ10" s="573"/>
      <c r="JMA10" s="573"/>
      <c r="JMB10" s="573"/>
      <c r="JMC10" s="573"/>
      <c r="JMD10" s="573"/>
      <c r="JME10" s="573"/>
      <c r="JMF10" s="573"/>
      <c r="JMG10" s="573"/>
      <c r="JMH10" s="573"/>
      <c r="JMI10" s="573"/>
      <c r="JMJ10" s="573"/>
      <c r="JMK10" s="573"/>
      <c r="JML10" s="573"/>
      <c r="JMM10" s="573"/>
      <c r="JMN10" s="573"/>
      <c r="JMO10" s="573"/>
      <c r="JMP10" s="573"/>
      <c r="JMQ10" s="573"/>
      <c r="JMR10" s="573"/>
      <c r="JMS10" s="573"/>
      <c r="JMT10" s="573"/>
      <c r="JMU10" s="573"/>
      <c r="JMV10" s="573"/>
      <c r="JMW10" s="573"/>
      <c r="JMX10" s="573"/>
      <c r="JMY10" s="573"/>
      <c r="JMZ10" s="573"/>
      <c r="JNA10" s="573"/>
      <c r="JNB10" s="573"/>
      <c r="JNC10" s="573"/>
      <c r="JND10" s="573"/>
      <c r="JNE10" s="573"/>
      <c r="JNF10" s="573"/>
      <c r="JNG10" s="573"/>
      <c r="JNH10" s="573"/>
      <c r="JNI10" s="573"/>
      <c r="JNJ10" s="573"/>
      <c r="JNK10" s="573"/>
      <c r="JNL10" s="573"/>
      <c r="JNM10" s="573"/>
      <c r="JNN10" s="573"/>
      <c r="JNO10" s="573"/>
      <c r="JNP10" s="573"/>
      <c r="JNQ10" s="573"/>
      <c r="JNR10" s="573"/>
      <c r="JNS10" s="573"/>
      <c r="JNT10" s="573"/>
      <c r="JNU10" s="573"/>
      <c r="JNV10" s="573"/>
      <c r="JNW10" s="573"/>
      <c r="JNX10" s="573"/>
      <c r="JNY10" s="573"/>
      <c r="JNZ10" s="573"/>
      <c r="JOA10" s="573"/>
      <c r="JOB10" s="573"/>
      <c r="JOC10" s="573"/>
      <c r="JOD10" s="573"/>
      <c r="JOE10" s="573"/>
      <c r="JOF10" s="573"/>
      <c r="JOG10" s="573"/>
      <c r="JOH10" s="573"/>
      <c r="JOI10" s="573"/>
      <c r="JOJ10" s="573"/>
      <c r="JOK10" s="573"/>
      <c r="JOL10" s="573"/>
      <c r="JOM10" s="573"/>
      <c r="JON10" s="573"/>
      <c r="JOO10" s="573"/>
      <c r="JOP10" s="573"/>
      <c r="JOQ10" s="573"/>
      <c r="JOR10" s="573"/>
      <c r="JOS10" s="573"/>
      <c r="JOT10" s="573"/>
      <c r="JOU10" s="573"/>
      <c r="JOV10" s="573"/>
      <c r="JOW10" s="573"/>
      <c r="JOX10" s="573"/>
      <c r="JOY10" s="573"/>
      <c r="JOZ10" s="573"/>
      <c r="JPA10" s="573"/>
      <c r="JPB10" s="573"/>
      <c r="JPC10" s="573"/>
      <c r="JPD10" s="573"/>
      <c r="JPE10" s="573"/>
      <c r="JPF10" s="573"/>
      <c r="JPG10" s="573"/>
      <c r="JPH10" s="573"/>
      <c r="JPI10" s="573"/>
      <c r="JPJ10" s="573"/>
      <c r="JPK10" s="573"/>
      <c r="JPL10" s="573"/>
      <c r="JPM10" s="573"/>
      <c r="JPN10" s="573"/>
      <c r="JPO10" s="573"/>
      <c r="JPP10" s="573"/>
      <c r="JPQ10" s="573"/>
      <c r="JPR10" s="573"/>
      <c r="JPS10" s="573"/>
      <c r="JPT10" s="573"/>
      <c r="JPU10" s="573"/>
      <c r="JPV10" s="573"/>
      <c r="JPW10" s="573"/>
      <c r="JPX10" s="573"/>
      <c r="JPY10" s="573"/>
      <c r="JPZ10" s="573"/>
      <c r="JQA10" s="573"/>
      <c r="JQB10" s="573"/>
      <c r="JQC10" s="573"/>
      <c r="JQD10" s="573"/>
      <c r="JQE10" s="573"/>
      <c r="JQF10" s="573"/>
      <c r="JQG10" s="573"/>
      <c r="JQH10" s="573"/>
      <c r="JQI10" s="573"/>
      <c r="JQJ10" s="573"/>
      <c r="JQK10" s="573"/>
      <c r="JQL10" s="573"/>
      <c r="JQM10" s="573"/>
      <c r="JQN10" s="573"/>
      <c r="JQO10" s="573"/>
      <c r="JQP10" s="573"/>
      <c r="JQQ10" s="573"/>
      <c r="JQR10" s="573"/>
      <c r="JQS10" s="573"/>
      <c r="JQT10" s="573"/>
      <c r="JQU10" s="573"/>
      <c r="JQV10" s="573"/>
      <c r="JQW10" s="573"/>
      <c r="JQX10" s="573"/>
      <c r="JQY10" s="573"/>
      <c r="JQZ10" s="573"/>
      <c r="JRA10" s="573"/>
      <c r="JRB10" s="573"/>
      <c r="JRC10" s="573"/>
      <c r="JRD10" s="573"/>
      <c r="JRE10" s="573"/>
      <c r="JRF10" s="573"/>
      <c r="JRG10" s="573"/>
      <c r="JRH10" s="573"/>
      <c r="JRI10" s="573"/>
      <c r="JRJ10" s="573"/>
      <c r="JRK10" s="573"/>
      <c r="JRL10" s="573"/>
      <c r="JRM10" s="573"/>
      <c r="JRN10" s="573"/>
      <c r="JRO10" s="573"/>
      <c r="JRP10" s="573"/>
      <c r="JRQ10" s="573"/>
      <c r="JRR10" s="573"/>
      <c r="JRS10" s="573"/>
      <c r="JRT10" s="573"/>
      <c r="JRU10" s="573"/>
      <c r="JRV10" s="573"/>
      <c r="JRW10" s="573"/>
      <c r="JRX10" s="573"/>
      <c r="JRY10" s="573"/>
      <c r="JRZ10" s="573"/>
      <c r="JSA10" s="573"/>
      <c r="JSB10" s="573"/>
      <c r="JSC10" s="573"/>
      <c r="JSD10" s="573"/>
      <c r="JSE10" s="573"/>
      <c r="JSF10" s="573"/>
      <c r="JSG10" s="573"/>
      <c r="JSH10" s="573"/>
      <c r="JSI10" s="573"/>
      <c r="JSJ10" s="573"/>
      <c r="JSK10" s="573"/>
      <c r="JSL10" s="573"/>
      <c r="JSM10" s="573"/>
      <c r="JSN10" s="573"/>
      <c r="JSO10" s="573"/>
      <c r="JSP10" s="573"/>
      <c r="JSQ10" s="573"/>
      <c r="JSR10" s="573"/>
      <c r="JSS10" s="573"/>
      <c r="JST10" s="573"/>
      <c r="JSU10" s="573"/>
      <c r="JSV10" s="573"/>
      <c r="JSW10" s="573"/>
      <c r="JSX10" s="573"/>
      <c r="JSY10" s="573"/>
      <c r="JSZ10" s="573"/>
      <c r="JTA10" s="573"/>
      <c r="JTB10" s="573"/>
      <c r="JTC10" s="573"/>
      <c r="JTD10" s="573"/>
      <c r="JTE10" s="573"/>
      <c r="JTF10" s="573"/>
      <c r="JTG10" s="573"/>
      <c r="JTH10" s="573"/>
      <c r="JTI10" s="573"/>
      <c r="JTJ10" s="573"/>
      <c r="JTK10" s="573"/>
      <c r="JTL10" s="573"/>
      <c r="JTM10" s="573"/>
      <c r="JTN10" s="573"/>
      <c r="JTO10" s="573"/>
      <c r="JTP10" s="573"/>
      <c r="JTQ10" s="573"/>
      <c r="JTR10" s="573"/>
      <c r="JTS10" s="573"/>
      <c r="JTT10" s="573"/>
      <c r="JTU10" s="573"/>
      <c r="JTV10" s="573"/>
      <c r="JTW10" s="573"/>
      <c r="JTX10" s="573"/>
      <c r="JTY10" s="573"/>
      <c r="JTZ10" s="573"/>
      <c r="JUA10" s="573"/>
      <c r="JUB10" s="573"/>
      <c r="JUC10" s="573"/>
      <c r="JUD10" s="573"/>
      <c r="JUE10" s="573"/>
      <c r="JUF10" s="573"/>
      <c r="JUG10" s="573"/>
      <c r="JUH10" s="573"/>
      <c r="JUI10" s="573"/>
      <c r="JUJ10" s="573"/>
      <c r="JUK10" s="573"/>
      <c r="JUL10" s="573"/>
      <c r="JUM10" s="573"/>
      <c r="JUN10" s="573"/>
      <c r="JUO10" s="573"/>
      <c r="JUP10" s="573"/>
      <c r="JUQ10" s="573"/>
      <c r="JUR10" s="573"/>
      <c r="JUS10" s="573"/>
      <c r="JUT10" s="573"/>
      <c r="JUU10" s="573"/>
      <c r="JUV10" s="573"/>
      <c r="JUW10" s="573"/>
      <c r="JUX10" s="573"/>
      <c r="JUY10" s="573"/>
      <c r="JUZ10" s="573"/>
      <c r="JVA10" s="573"/>
      <c r="JVB10" s="573"/>
      <c r="JVC10" s="573"/>
      <c r="JVD10" s="573"/>
      <c r="JVE10" s="573"/>
      <c r="JVF10" s="573"/>
      <c r="JVG10" s="573"/>
      <c r="JVH10" s="573"/>
      <c r="JVI10" s="573"/>
      <c r="JVJ10" s="573"/>
      <c r="JVK10" s="573"/>
      <c r="JVL10" s="573"/>
      <c r="JVM10" s="573"/>
      <c r="JVN10" s="573"/>
      <c r="JVO10" s="573"/>
      <c r="JVP10" s="573"/>
      <c r="JVQ10" s="573"/>
      <c r="JVR10" s="573"/>
      <c r="JVS10" s="573"/>
      <c r="JVT10" s="573"/>
      <c r="JVU10" s="573"/>
      <c r="JVV10" s="573"/>
      <c r="JVW10" s="573"/>
      <c r="JVX10" s="573"/>
      <c r="JVY10" s="573"/>
      <c r="JVZ10" s="573"/>
      <c r="JWA10" s="573"/>
      <c r="JWB10" s="573"/>
      <c r="JWC10" s="573"/>
      <c r="JWD10" s="573"/>
      <c r="JWE10" s="573"/>
      <c r="JWF10" s="573"/>
      <c r="JWG10" s="573"/>
      <c r="JWH10" s="573"/>
      <c r="JWI10" s="573"/>
      <c r="JWJ10" s="573"/>
      <c r="JWK10" s="573"/>
      <c r="JWL10" s="573"/>
      <c r="JWM10" s="573"/>
      <c r="JWN10" s="573"/>
      <c r="JWO10" s="573"/>
      <c r="JWP10" s="573"/>
      <c r="JWQ10" s="573"/>
      <c r="JWR10" s="573"/>
      <c r="JWS10" s="573"/>
      <c r="JWT10" s="573"/>
      <c r="JWU10" s="573"/>
      <c r="JWV10" s="573"/>
      <c r="JWW10" s="573"/>
      <c r="JWX10" s="573"/>
      <c r="JWY10" s="573"/>
      <c r="JWZ10" s="573"/>
      <c r="JXA10" s="573"/>
      <c r="JXB10" s="573"/>
      <c r="JXC10" s="573"/>
      <c r="JXD10" s="573"/>
      <c r="JXE10" s="573"/>
      <c r="JXF10" s="573"/>
      <c r="JXG10" s="573"/>
      <c r="JXH10" s="573"/>
      <c r="JXI10" s="573"/>
      <c r="JXJ10" s="573"/>
      <c r="JXK10" s="573"/>
      <c r="JXL10" s="573"/>
      <c r="JXM10" s="573"/>
      <c r="JXN10" s="573"/>
      <c r="JXO10" s="573"/>
      <c r="JXP10" s="573"/>
      <c r="JXQ10" s="573"/>
      <c r="JXR10" s="573"/>
      <c r="JXS10" s="573"/>
      <c r="JXT10" s="573"/>
      <c r="JXU10" s="573"/>
      <c r="JXV10" s="573"/>
      <c r="JXW10" s="573"/>
      <c r="JXX10" s="573"/>
      <c r="JXY10" s="573"/>
      <c r="JXZ10" s="573"/>
      <c r="JYA10" s="573"/>
      <c r="JYB10" s="573"/>
      <c r="JYC10" s="573"/>
      <c r="JYD10" s="573"/>
      <c r="JYE10" s="573"/>
      <c r="JYF10" s="573"/>
      <c r="JYG10" s="573"/>
      <c r="JYH10" s="573"/>
      <c r="JYI10" s="573"/>
      <c r="JYJ10" s="573"/>
      <c r="JYK10" s="573"/>
      <c r="JYL10" s="573"/>
      <c r="JYM10" s="573"/>
      <c r="JYN10" s="573"/>
      <c r="JYO10" s="573"/>
      <c r="JYP10" s="573"/>
      <c r="JYQ10" s="573"/>
      <c r="JYR10" s="573"/>
      <c r="JYS10" s="573"/>
      <c r="JYT10" s="573"/>
      <c r="JYU10" s="573"/>
      <c r="JYV10" s="573"/>
      <c r="JYW10" s="573"/>
      <c r="JYX10" s="573"/>
      <c r="JYY10" s="573"/>
      <c r="JYZ10" s="573"/>
      <c r="JZA10" s="573"/>
      <c r="JZB10" s="573"/>
      <c r="JZC10" s="573"/>
      <c r="JZD10" s="573"/>
      <c r="JZE10" s="573"/>
      <c r="JZF10" s="573"/>
      <c r="JZG10" s="573"/>
      <c r="JZH10" s="573"/>
      <c r="JZI10" s="573"/>
      <c r="JZJ10" s="573"/>
      <c r="JZK10" s="573"/>
      <c r="JZL10" s="573"/>
      <c r="JZM10" s="573"/>
      <c r="JZN10" s="573"/>
      <c r="JZO10" s="573"/>
      <c r="JZP10" s="573"/>
      <c r="JZQ10" s="573"/>
      <c r="JZR10" s="573"/>
      <c r="JZS10" s="573"/>
      <c r="JZT10" s="573"/>
      <c r="JZU10" s="573"/>
      <c r="JZV10" s="573"/>
      <c r="JZW10" s="573"/>
      <c r="JZX10" s="573"/>
      <c r="JZY10" s="573"/>
      <c r="JZZ10" s="573"/>
      <c r="KAA10" s="573"/>
      <c r="KAB10" s="573"/>
      <c r="KAC10" s="573"/>
      <c r="KAD10" s="573"/>
      <c r="KAE10" s="573"/>
      <c r="KAF10" s="573"/>
      <c r="KAG10" s="573"/>
      <c r="KAH10" s="573"/>
      <c r="KAI10" s="573"/>
      <c r="KAJ10" s="573"/>
      <c r="KAK10" s="573"/>
      <c r="KAL10" s="573"/>
      <c r="KAM10" s="573"/>
      <c r="KAN10" s="573"/>
      <c r="KAO10" s="573"/>
      <c r="KAP10" s="573"/>
      <c r="KAQ10" s="573"/>
      <c r="KAR10" s="573"/>
      <c r="KAS10" s="573"/>
      <c r="KAT10" s="573"/>
      <c r="KAU10" s="573"/>
      <c r="KAV10" s="573"/>
      <c r="KAW10" s="573"/>
      <c r="KAX10" s="573"/>
      <c r="KAY10" s="573"/>
      <c r="KAZ10" s="573"/>
      <c r="KBA10" s="573"/>
      <c r="KBB10" s="573"/>
      <c r="KBC10" s="573"/>
      <c r="KBD10" s="573"/>
      <c r="KBE10" s="573"/>
      <c r="KBF10" s="573"/>
      <c r="KBG10" s="573"/>
      <c r="KBH10" s="573"/>
      <c r="KBI10" s="573"/>
      <c r="KBJ10" s="573"/>
      <c r="KBK10" s="573"/>
      <c r="KBL10" s="573"/>
      <c r="KBM10" s="573"/>
      <c r="KBN10" s="573"/>
      <c r="KBO10" s="573"/>
      <c r="KBP10" s="573"/>
      <c r="KBQ10" s="573"/>
      <c r="KBR10" s="573"/>
      <c r="KBS10" s="573"/>
      <c r="KBT10" s="573"/>
      <c r="KBU10" s="573"/>
      <c r="KBV10" s="573"/>
      <c r="KBW10" s="573"/>
      <c r="KBX10" s="573"/>
      <c r="KBY10" s="573"/>
      <c r="KBZ10" s="573"/>
      <c r="KCA10" s="573"/>
      <c r="KCB10" s="573"/>
      <c r="KCC10" s="573"/>
      <c r="KCD10" s="573"/>
      <c r="KCE10" s="573"/>
      <c r="KCF10" s="573"/>
      <c r="KCG10" s="573"/>
      <c r="KCH10" s="573"/>
      <c r="KCI10" s="573"/>
      <c r="KCJ10" s="573"/>
      <c r="KCK10" s="573"/>
      <c r="KCL10" s="573"/>
      <c r="KCM10" s="573"/>
      <c r="KCN10" s="573"/>
      <c r="KCO10" s="573"/>
      <c r="KCP10" s="573"/>
      <c r="KCQ10" s="573"/>
      <c r="KCR10" s="573"/>
      <c r="KCS10" s="573"/>
      <c r="KCT10" s="573"/>
      <c r="KCU10" s="573"/>
      <c r="KCV10" s="573"/>
      <c r="KCW10" s="573"/>
      <c r="KCX10" s="573"/>
      <c r="KCY10" s="573"/>
      <c r="KCZ10" s="573"/>
      <c r="KDA10" s="573"/>
      <c r="KDB10" s="573"/>
      <c r="KDC10" s="573"/>
      <c r="KDD10" s="573"/>
      <c r="KDE10" s="573"/>
      <c r="KDF10" s="573"/>
      <c r="KDG10" s="573"/>
      <c r="KDH10" s="573"/>
      <c r="KDI10" s="573"/>
      <c r="KDJ10" s="573"/>
      <c r="KDK10" s="573"/>
      <c r="KDL10" s="573"/>
      <c r="KDM10" s="573"/>
      <c r="KDN10" s="573"/>
      <c r="KDO10" s="573"/>
      <c r="KDP10" s="573"/>
      <c r="KDQ10" s="573"/>
      <c r="KDR10" s="573"/>
      <c r="KDS10" s="573"/>
      <c r="KDT10" s="573"/>
      <c r="KDU10" s="573"/>
      <c r="KDV10" s="573"/>
      <c r="KDW10" s="573"/>
      <c r="KDX10" s="573"/>
      <c r="KDY10" s="573"/>
      <c r="KDZ10" s="573"/>
      <c r="KEA10" s="573"/>
      <c r="KEB10" s="573"/>
      <c r="KEC10" s="573"/>
      <c r="KED10" s="573"/>
      <c r="KEE10" s="573"/>
      <c r="KEF10" s="573"/>
      <c r="KEG10" s="573"/>
      <c r="KEH10" s="573"/>
      <c r="KEI10" s="573"/>
      <c r="KEJ10" s="573"/>
      <c r="KEK10" s="573"/>
      <c r="KEL10" s="573"/>
      <c r="KEM10" s="573"/>
      <c r="KEN10" s="573"/>
      <c r="KEO10" s="573"/>
      <c r="KEP10" s="573"/>
      <c r="KEQ10" s="573"/>
      <c r="KER10" s="573"/>
      <c r="KES10" s="573"/>
      <c r="KET10" s="573"/>
      <c r="KEU10" s="573"/>
      <c r="KEV10" s="573"/>
      <c r="KEW10" s="573"/>
      <c r="KEX10" s="573"/>
      <c r="KEY10" s="573"/>
      <c r="KEZ10" s="573"/>
      <c r="KFA10" s="573"/>
      <c r="KFB10" s="573"/>
      <c r="KFC10" s="573"/>
      <c r="KFD10" s="573"/>
      <c r="KFE10" s="573"/>
      <c r="KFF10" s="573"/>
      <c r="KFG10" s="573"/>
      <c r="KFH10" s="573"/>
      <c r="KFI10" s="573"/>
      <c r="KFJ10" s="573"/>
      <c r="KFK10" s="573"/>
      <c r="KFL10" s="573"/>
      <c r="KFM10" s="573"/>
      <c r="KFN10" s="573"/>
      <c r="KFO10" s="573"/>
      <c r="KFP10" s="573"/>
      <c r="KFQ10" s="573"/>
      <c r="KFR10" s="573"/>
      <c r="KFS10" s="573"/>
      <c r="KFT10" s="573"/>
      <c r="KFU10" s="573"/>
      <c r="KFV10" s="573"/>
      <c r="KFW10" s="573"/>
      <c r="KFX10" s="573"/>
      <c r="KFY10" s="573"/>
      <c r="KFZ10" s="573"/>
      <c r="KGA10" s="573"/>
      <c r="KGB10" s="573"/>
      <c r="KGC10" s="573"/>
      <c r="KGD10" s="573"/>
      <c r="KGE10" s="573"/>
      <c r="KGF10" s="573"/>
      <c r="KGG10" s="573"/>
      <c r="KGH10" s="573"/>
      <c r="KGI10" s="573"/>
      <c r="KGJ10" s="573"/>
      <c r="KGK10" s="573"/>
      <c r="KGL10" s="573"/>
      <c r="KGM10" s="573"/>
      <c r="KGN10" s="573"/>
      <c r="KGO10" s="573"/>
      <c r="KGP10" s="573"/>
      <c r="KGQ10" s="573"/>
      <c r="KGR10" s="573"/>
      <c r="KGS10" s="573"/>
      <c r="KGT10" s="573"/>
      <c r="KGU10" s="573"/>
      <c r="KGV10" s="573"/>
      <c r="KGW10" s="573"/>
      <c r="KGX10" s="573"/>
      <c r="KGY10" s="573"/>
      <c r="KGZ10" s="573"/>
      <c r="KHA10" s="573"/>
      <c r="KHB10" s="573"/>
      <c r="KHC10" s="573"/>
      <c r="KHD10" s="573"/>
      <c r="KHE10" s="573"/>
      <c r="KHF10" s="573"/>
      <c r="KHG10" s="573"/>
      <c r="KHH10" s="573"/>
      <c r="KHI10" s="573"/>
      <c r="KHJ10" s="573"/>
      <c r="KHK10" s="573"/>
      <c r="KHL10" s="573"/>
      <c r="KHM10" s="573"/>
      <c r="KHN10" s="573"/>
      <c r="KHO10" s="573"/>
      <c r="KHP10" s="573"/>
      <c r="KHQ10" s="573"/>
      <c r="KHR10" s="573"/>
      <c r="KHS10" s="573"/>
      <c r="KHT10" s="573"/>
      <c r="KHU10" s="573"/>
      <c r="KHV10" s="573"/>
      <c r="KHW10" s="573"/>
      <c r="KHX10" s="573"/>
      <c r="KHY10" s="573"/>
      <c r="KHZ10" s="573"/>
      <c r="KIA10" s="573"/>
      <c r="KIB10" s="573"/>
      <c r="KIC10" s="573"/>
      <c r="KID10" s="573"/>
      <c r="KIE10" s="573"/>
      <c r="KIF10" s="573"/>
      <c r="KIG10" s="573"/>
      <c r="KIH10" s="573"/>
      <c r="KII10" s="573"/>
      <c r="KIJ10" s="573"/>
      <c r="KIK10" s="573"/>
      <c r="KIL10" s="573"/>
      <c r="KIM10" s="573"/>
      <c r="KIN10" s="573"/>
      <c r="KIO10" s="573"/>
      <c r="KIP10" s="573"/>
      <c r="KIQ10" s="573"/>
      <c r="KIR10" s="573"/>
      <c r="KIS10" s="573"/>
      <c r="KIT10" s="573"/>
      <c r="KIU10" s="573"/>
      <c r="KIV10" s="573"/>
      <c r="KIW10" s="573"/>
      <c r="KIX10" s="573"/>
      <c r="KIY10" s="573"/>
      <c r="KIZ10" s="573"/>
      <c r="KJA10" s="573"/>
      <c r="KJB10" s="573"/>
      <c r="KJC10" s="573"/>
      <c r="KJD10" s="573"/>
      <c r="KJE10" s="573"/>
      <c r="KJF10" s="573"/>
      <c r="KJG10" s="573"/>
      <c r="KJH10" s="573"/>
      <c r="KJI10" s="573"/>
      <c r="KJJ10" s="573"/>
      <c r="KJK10" s="573"/>
      <c r="KJL10" s="573"/>
      <c r="KJM10" s="573"/>
      <c r="KJN10" s="573"/>
      <c r="KJO10" s="573"/>
      <c r="KJP10" s="573"/>
      <c r="KJQ10" s="573"/>
      <c r="KJR10" s="573"/>
      <c r="KJS10" s="573"/>
      <c r="KJT10" s="573"/>
      <c r="KJU10" s="573"/>
      <c r="KJV10" s="573"/>
      <c r="KJW10" s="573"/>
      <c r="KJX10" s="573"/>
      <c r="KJY10" s="573"/>
      <c r="KJZ10" s="573"/>
      <c r="KKA10" s="573"/>
      <c r="KKB10" s="573"/>
      <c r="KKC10" s="573"/>
      <c r="KKD10" s="573"/>
      <c r="KKE10" s="573"/>
      <c r="KKF10" s="573"/>
      <c r="KKG10" s="573"/>
      <c r="KKH10" s="573"/>
      <c r="KKI10" s="573"/>
      <c r="KKJ10" s="573"/>
      <c r="KKK10" s="573"/>
      <c r="KKL10" s="573"/>
      <c r="KKM10" s="573"/>
      <c r="KKN10" s="573"/>
      <c r="KKO10" s="573"/>
      <c r="KKP10" s="573"/>
      <c r="KKQ10" s="573"/>
      <c r="KKR10" s="573"/>
      <c r="KKS10" s="573"/>
      <c r="KKT10" s="573"/>
      <c r="KKU10" s="573"/>
      <c r="KKV10" s="573"/>
      <c r="KKW10" s="573"/>
      <c r="KKX10" s="573"/>
      <c r="KKY10" s="573"/>
      <c r="KKZ10" s="573"/>
      <c r="KLA10" s="573"/>
      <c r="KLB10" s="573"/>
      <c r="KLC10" s="573"/>
      <c r="KLD10" s="573"/>
      <c r="KLE10" s="573"/>
      <c r="KLF10" s="573"/>
      <c r="KLG10" s="573"/>
      <c r="KLH10" s="573"/>
      <c r="KLI10" s="573"/>
      <c r="KLJ10" s="573"/>
      <c r="KLK10" s="573"/>
      <c r="KLL10" s="573"/>
      <c r="KLM10" s="573"/>
      <c r="KLN10" s="573"/>
      <c r="KLO10" s="573"/>
      <c r="KLP10" s="573"/>
      <c r="KLQ10" s="573"/>
      <c r="KLR10" s="573"/>
      <c r="KLS10" s="573"/>
      <c r="KLT10" s="573"/>
      <c r="KLU10" s="573"/>
      <c r="KLV10" s="573"/>
      <c r="KLW10" s="573"/>
      <c r="KLX10" s="573"/>
      <c r="KLY10" s="573"/>
      <c r="KLZ10" s="573"/>
      <c r="KMA10" s="573"/>
      <c r="KMB10" s="573"/>
      <c r="KMC10" s="573"/>
      <c r="KMD10" s="573"/>
      <c r="KME10" s="573"/>
      <c r="KMF10" s="573"/>
      <c r="KMG10" s="573"/>
      <c r="KMH10" s="573"/>
      <c r="KMI10" s="573"/>
      <c r="KMJ10" s="573"/>
      <c r="KMK10" s="573"/>
      <c r="KML10" s="573"/>
      <c r="KMM10" s="573"/>
      <c r="KMN10" s="573"/>
      <c r="KMO10" s="573"/>
      <c r="KMP10" s="573"/>
      <c r="KMQ10" s="573"/>
      <c r="KMR10" s="573"/>
      <c r="KMS10" s="573"/>
      <c r="KMT10" s="573"/>
      <c r="KMU10" s="573"/>
      <c r="KMV10" s="573"/>
      <c r="KMW10" s="573"/>
      <c r="KMX10" s="573"/>
      <c r="KMY10" s="573"/>
      <c r="KMZ10" s="573"/>
      <c r="KNA10" s="573"/>
      <c r="KNB10" s="573"/>
      <c r="KNC10" s="573"/>
      <c r="KND10" s="573"/>
      <c r="KNE10" s="573"/>
      <c r="KNF10" s="573"/>
      <c r="KNG10" s="573"/>
      <c r="KNH10" s="573"/>
      <c r="KNI10" s="573"/>
      <c r="KNJ10" s="573"/>
      <c r="KNK10" s="573"/>
      <c r="KNL10" s="573"/>
      <c r="KNM10" s="573"/>
      <c r="KNN10" s="573"/>
      <c r="KNO10" s="573"/>
      <c r="KNP10" s="573"/>
      <c r="KNQ10" s="573"/>
      <c r="KNR10" s="573"/>
      <c r="KNS10" s="573"/>
      <c r="KNT10" s="573"/>
      <c r="KNU10" s="573"/>
      <c r="KNV10" s="573"/>
      <c r="KNW10" s="573"/>
      <c r="KNX10" s="573"/>
      <c r="KNY10" s="573"/>
      <c r="KNZ10" s="573"/>
      <c r="KOA10" s="573"/>
      <c r="KOB10" s="573"/>
      <c r="KOC10" s="573"/>
      <c r="KOD10" s="573"/>
      <c r="KOE10" s="573"/>
      <c r="KOF10" s="573"/>
      <c r="KOG10" s="573"/>
      <c r="KOH10" s="573"/>
      <c r="KOI10" s="573"/>
      <c r="KOJ10" s="573"/>
      <c r="KOK10" s="573"/>
      <c r="KOL10" s="573"/>
      <c r="KOM10" s="573"/>
      <c r="KON10" s="573"/>
      <c r="KOO10" s="573"/>
      <c r="KOP10" s="573"/>
      <c r="KOQ10" s="573"/>
      <c r="KOR10" s="573"/>
      <c r="KOS10" s="573"/>
      <c r="KOT10" s="573"/>
      <c r="KOU10" s="573"/>
      <c r="KOV10" s="573"/>
      <c r="KOW10" s="573"/>
      <c r="KOX10" s="573"/>
      <c r="KOY10" s="573"/>
      <c r="KOZ10" s="573"/>
      <c r="KPA10" s="573"/>
      <c r="KPB10" s="573"/>
      <c r="KPC10" s="573"/>
      <c r="KPD10" s="573"/>
      <c r="KPE10" s="573"/>
      <c r="KPF10" s="573"/>
      <c r="KPG10" s="573"/>
      <c r="KPH10" s="573"/>
      <c r="KPI10" s="573"/>
      <c r="KPJ10" s="573"/>
      <c r="KPK10" s="573"/>
      <c r="KPL10" s="573"/>
      <c r="KPM10" s="573"/>
      <c r="KPN10" s="573"/>
      <c r="KPO10" s="573"/>
      <c r="KPP10" s="573"/>
      <c r="KPQ10" s="573"/>
      <c r="KPR10" s="573"/>
      <c r="KPS10" s="573"/>
      <c r="KPT10" s="573"/>
      <c r="KPU10" s="573"/>
      <c r="KPV10" s="573"/>
      <c r="KPW10" s="573"/>
      <c r="KPX10" s="573"/>
      <c r="KPY10" s="573"/>
      <c r="KPZ10" s="573"/>
      <c r="KQA10" s="573"/>
      <c r="KQB10" s="573"/>
      <c r="KQC10" s="573"/>
      <c r="KQD10" s="573"/>
      <c r="KQE10" s="573"/>
      <c r="KQF10" s="573"/>
      <c r="KQG10" s="573"/>
      <c r="KQH10" s="573"/>
      <c r="KQI10" s="573"/>
      <c r="KQJ10" s="573"/>
      <c r="KQK10" s="573"/>
      <c r="KQL10" s="573"/>
      <c r="KQM10" s="573"/>
      <c r="KQN10" s="573"/>
      <c r="KQO10" s="573"/>
      <c r="KQP10" s="573"/>
      <c r="KQQ10" s="573"/>
      <c r="KQR10" s="573"/>
      <c r="KQS10" s="573"/>
      <c r="KQT10" s="573"/>
      <c r="KQU10" s="573"/>
      <c r="KQV10" s="573"/>
      <c r="KQW10" s="573"/>
      <c r="KQX10" s="573"/>
      <c r="KQY10" s="573"/>
      <c r="KQZ10" s="573"/>
      <c r="KRA10" s="573"/>
      <c r="KRB10" s="573"/>
      <c r="KRC10" s="573"/>
      <c r="KRD10" s="573"/>
      <c r="KRE10" s="573"/>
      <c r="KRF10" s="573"/>
      <c r="KRG10" s="573"/>
      <c r="KRH10" s="573"/>
      <c r="KRI10" s="573"/>
      <c r="KRJ10" s="573"/>
      <c r="KRK10" s="573"/>
      <c r="KRL10" s="573"/>
      <c r="KRM10" s="573"/>
      <c r="KRN10" s="573"/>
      <c r="KRO10" s="573"/>
      <c r="KRP10" s="573"/>
      <c r="KRQ10" s="573"/>
      <c r="KRR10" s="573"/>
      <c r="KRS10" s="573"/>
      <c r="KRT10" s="573"/>
      <c r="KRU10" s="573"/>
      <c r="KRV10" s="573"/>
      <c r="KRW10" s="573"/>
      <c r="KRX10" s="573"/>
      <c r="KRY10" s="573"/>
      <c r="KRZ10" s="573"/>
      <c r="KSA10" s="573"/>
      <c r="KSB10" s="573"/>
      <c r="KSC10" s="573"/>
      <c r="KSD10" s="573"/>
      <c r="KSE10" s="573"/>
      <c r="KSF10" s="573"/>
      <c r="KSG10" s="573"/>
      <c r="KSH10" s="573"/>
      <c r="KSI10" s="573"/>
      <c r="KSJ10" s="573"/>
      <c r="KSK10" s="573"/>
      <c r="KSL10" s="573"/>
      <c r="KSM10" s="573"/>
      <c r="KSN10" s="573"/>
      <c r="KSO10" s="573"/>
      <c r="KSP10" s="573"/>
      <c r="KSQ10" s="573"/>
      <c r="KSR10" s="573"/>
      <c r="KSS10" s="573"/>
      <c r="KST10" s="573"/>
      <c r="KSU10" s="573"/>
      <c r="KSV10" s="573"/>
      <c r="KSW10" s="573"/>
      <c r="KSX10" s="573"/>
      <c r="KSY10" s="573"/>
      <c r="KSZ10" s="573"/>
      <c r="KTA10" s="573"/>
      <c r="KTB10" s="573"/>
      <c r="KTC10" s="573"/>
      <c r="KTD10" s="573"/>
      <c r="KTE10" s="573"/>
      <c r="KTF10" s="573"/>
      <c r="KTG10" s="573"/>
      <c r="KTH10" s="573"/>
      <c r="KTI10" s="573"/>
      <c r="KTJ10" s="573"/>
      <c r="KTK10" s="573"/>
      <c r="KTL10" s="573"/>
      <c r="KTM10" s="573"/>
      <c r="KTN10" s="573"/>
      <c r="KTO10" s="573"/>
      <c r="KTP10" s="573"/>
      <c r="KTQ10" s="573"/>
      <c r="KTR10" s="573"/>
      <c r="KTS10" s="573"/>
      <c r="KTT10" s="573"/>
      <c r="KTU10" s="573"/>
      <c r="KTV10" s="573"/>
      <c r="KTW10" s="573"/>
      <c r="KTX10" s="573"/>
      <c r="KTY10" s="573"/>
      <c r="KTZ10" s="573"/>
      <c r="KUA10" s="573"/>
      <c r="KUB10" s="573"/>
      <c r="KUC10" s="573"/>
      <c r="KUD10" s="573"/>
      <c r="KUE10" s="573"/>
      <c r="KUF10" s="573"/>
      <c r="KUG10" s="573"/>
      <c r="KUH10" s="573"/>
      <c r="KUI10" s="573"/>
      <c r="KUJ10" s="573"/>
      <c r="KUK10" s="573"/>
      <c r="KUL10" s="573"/>
      <c r="KUM10" s="573"/>
      <c r="KUN10" s="573"/>
      <c r="KUO10" s="573"/>
      <c r="KUP10" s="573"/>
      <c r="KUQ10" s="573"/>
      <c r="KUR10" s="573"/>
      <c r="KUS10" s="573"/>
      <c r="KUT10" s="573"/>
      <c r="KUU10" s="573"/>
      <c r="KUV10" s="573"/>
      <c r="KUW10" s="573"/>
      <c r="KUX10" s="573"/>
      <c r="KUY10" s="573"/>
      <c r="KUZ10" s="573"/>
      <c r="KVA10" s="573"/>
      <c r="KVB10" s="573"/>
      <c r="KVC10" s="573"/>
      <c r="KVD10" s="573"/>
      <c r="KVE10" s="573"/>
      <c r="KVF10" s="573"/>
      <c r="KVG10" s="573"/>
      <c r="KVH10" s="573"/>
      <c r="KVI10" s="573"/>
      <c r="KVJ10" s="573"/>
      <c r="KVK10" s="573"/>
      <c r="KVL10" s="573"/>
      <c r="KVM10" s="573"/>
      <c r="KVN10" s="573"/>
      <c r="KVO10" s="573"/>
      <c r="KVP10" s="573"/>
      <c r="KVQ10" s="573"/>
      <c r="KVR10" s="573"/>
      <c r="KVS10" s="573"/>
      <c r="KVT10" s="573"/>
      <c r="KVU10" s="573"/>
      <c r="KVV10" s="573"/>
      <c r="KVW10" s="573"/>
      <c r="KVX10" s="573"/>
      <c r="KVY10" s="573"/>
      <c r="KVZ10" s="573"/>
      <c r="KWA10" s="573"/>
      <c r="KWB10" s="573"/>
      <c r="KWC10" s="573"/>
      <c r="KWD10" s="573"/>
      <c r="KWE10" s="573"/>
      <c r="KWF10" s="573"/>
      <c r="KWG10" s="573"/>
      <c r="KWH10" s="573"/>
      <c r="KWI10" s="573"/>
      <c r="KWJ10" s="573"/>
      <c r="KWK10" s="573"/>
      <c r="KWL10" s="573"/>
      <c r="KWM10" s="573"/>
      <c r="KWN10" s="573"/>
      <c r="KWO10" s="573"/>
      <c r="KWP10" s="573"/>
      <c r="KWQ10" s="573"/>
      <c r="KWR10" s="573"/>
      <c r="KWS10" s="573"/>
      <c r="KWT10" s="573"/>
      <c r="KWU10" s="573"/>
      <c r="KWV10" s="573"/>
      <c r="KWW10" s="573"/>
      <c r="KWX10" s="573"/>
      <c r="KWY10" s="573"/>
      <c r="KWZ10" s="573"/>
      <c r="KXA10" s="573"/>
      <c r="KXB10" s="573"/>
      <c r="KXC10" s="573"/>
      <c r="KXD10" s="573"/>
      <c r="KXE10" s="573"/>
      <c r="KXF10" s="573"/>
      <c r="KXG10" s="573"/>
      <c r="KXH10" s="573"/>
      <c r="KXI10" s="573"/>
      <c r="KXJ10" s="573"/>
      <c r="KXK10" s="573"/>
      <c r="KXL10" s="573"/>
      <c r="KXM10" s="573"/>
      <c r="KXN10" s="573"/>
      <c r="KXO10" s="573"/>
      <c r="KXP10" s="573"/>
      <c r="KXQ10" s="573"/>
      <c r="KXR10" s="573"/>
      <c r="KXS10" s="573"/>
      <c r="KXT10" s="573"/>
      <c r="KXU10" s="573"/>
      <c r="KXV10" s="573"/>
      <c r="KXW10" s="573"/>
      <c r="KXX10" s="573"/>
      <c r="KXY10" s="573"/>
      <c r="KXZ10" s="573"/>
      <c r="KYA10" s="573"/>
      <c r="KYB10" s="573"/>
      <c r="KYC10" s="573"/>
      <c r="KYD10" s="573"/>
      <c r="KYE10" s="573"/>
      <c r="KYF10" s="573"/>
      <c r="KYG10" s="573"/>
      <c r="KYH10" s="573"/>
      <c r="KYI10" s="573"/>
      <c r="KYJ10" s="573"/>
      <c r="KYK10" s="573"/>
      <c r="KYL10" s="573"/>
      <c r="KYM10" s="573"/>
      <c r="KYN10" s="573"/>
      <c r="KYO10" s="573"/>
      <c r="KYP10" s="573"/>
      <c r="KYQ10" s="573"/>
      <c r="KYR10" s="573"/>
      <c r="KYS10" s="573"/>
      <c r="KYT10" s="573"/>
      <c r="KYU10" s="573"/>
      <c r="KYV10" s="573"/>
      <c r="KYW10" s="573"/>
      <c r="KYX10" s="573"/>
      <c r="KYY10" s="573"/>
      <c r="KYZ10" s="573"/>
      <c r="KZA10" s="573"/>
      <c r="KZB10" s="573"/>
      <c r="KZC10" s="573"/>
      <c r="KZD10" s="573"/>
      <c r="KZE10" s="573"/>
      <c r="KZF10" s="573"/>
      <c r="KZG10" s="573"/>
      <c r="KZH10" s="573"/>
      <c r="KZI10" s="573"/>
      <c r="KZJ10" s="573"/>
      <c r="KZK10" s="573"/>
      <c r="KZL10" s="573"/>
      <c r="KZM10" s="573"/>
      <c r="KZN10" s="573"/>
      <c r="KZO10" s="573"/>
      <c r="KZP10" s="573"/>
      <c r="KZQ10" s="573"/>
      <c r="KZR10" s="573"/>
      <c r="KZS10" s="573"/>
      <c r="KZT10" s="573"/>
      <c r="KZU10" s="573"/>
      <c r="KZV10" s="573"/>
      <c r="KZW10" s="573"/>
      <c r="KZX10" s="573"/>
      <c r="KZY10" s="573"/>
      <c r="KZZ10" s="573"/>
      <c r="LAA10" s="573"/>
      <c r="LAB10" s="573"/>
      <c r="LAC10" s="573"/>
      <c r="LAD10" s="573"/>
      <c r="LAE10" s="573"/>
      <c r="LAF10" s="573"/>
      <c r="LAG10" s="573"/>
      <c r="LAH10" s="573"/>
      <c r="LAI10" s="573"/>
      <c r="LAJ10" s="573"/>
      <c r="LAK10" s="573"/>
      <c r="LAL10" s="573"/>
      <c r="LAM10" s="573"/>
      <c r="LAN10" s="573"/>
      <c r="LAO10" s="573"/>
      <c r="LAP10" s="573"/>
      <c r="LAQ10" s="573"/>
      <c r="LAR10" s="573"/>
      <c r="LAS10" s="573"/>
      <c r="LAT10" s="573"/>
      <c r="LAU10" s="573"/>
      <c r="LAV10" s="573"/>
      <c r="LAW10" s="573"/>
      <c r="LAX10" s="573"/>
      <c r="LAY10" s="573"/>
      <c r="LAZ10" s="573"/>
      <c r="LBA10" s="573"/>
      <c r="LBB10" s="573"/>
      <c r="LBC10" s="573"/>
      <c r="LBD10" s="573"/>
      <c r="LBE10" s="573"/>
      <c r="LBF10" s="573"/>
      <c r="LBG10" s="573"/>
      <c r="LBH10" s="573"/>
      <c r="LBI10" s="573"/>
      <c r="LBJ10" s="573"/>
      <c r="LBK10" s="573"/>
      <c r="LBL10" s="573"/>
      <c r="LBM10" s="573"/>
      <c r="LBN10" s="573"/>
      <c r="LBO10" s="573"/>
      <c r="LBP10" s="573"/>
      <c r="LBQ10" s="573"/>
      <c r="LBR10" s="573"/>
      <c r="LBS10" s="573"/>
      <c r="LBT10" s="573"/>
      <c r="LBU10" s="573"/>
      <c r="LBV10" s="573"/>
      <c r="LBW10" s="573"/>
      <c r="LBX10" s="573"/>
      <c r="LBY10" s="573"/>
      <c r="LBZ10" s="573"/>
      <c r="LCA10" s="573"/>
      <c r="LCB10" s="573"/>
      <c r="LCC10" s="573"/>
      <c r="LCD10" s="573"/>
      <c r="LCE10" s="573"/>
      <c r="LCF10" s="573"/>
      <c r="LCG10" s="573"/>
      <c r="LCH10" s="573"/>
      <c r="LCI10" s="573"/>
      <c r="LCJ10" s="573"/>
      <c r="LCK10" s="573"/>
      <c r="LCL10" s="573"/>
      <c r="LCM10" s="573"/>
      <c r="LCN10" s="573"/>
      <c r="LCO10" s="573"/>
      <c r="LCP10" s="573"/>
      <c r="LCQ10" s="573"/>
      <c r="LCR10" s="573"/>
      <c r="LCS10" s="573"/>
      <c r="LCT10" s="573"/>
      <c r="LCU10" s="573"/>
      <c r="LCV10" s="573"/>
      <c r="LCW10" s="573"/>
      <c r="LCX10" s="573"/>
      <c r="LCY10" s="573"/>
      <c r="LCZ10" s="573"/>
      <c r="LDA10" s="573"/>
      <c r="LDB10" s="573"/>
      <c r="LDC10" s="573"/>
      <c r="LDD10" s="573"/>
      <c r="LDE10" s="573"/>
      <c r="LDF10" s="573"/>
      <c r="LDG10" s="573"/>
      <c r="LDH10" s="573"/>
      <c r="LDI10" s="573"/>
      <c r="LDJ10" s="573"/>
      <c r="LDK10" s="573"/>
      <c r="LDL10" s="573"/>
      <c r="LDM10" s="573"/>
      <c r="LDN10" s="573"/>
      <c r="LDO10" s="573"/>
      <c r="LDP10" s="573"/>
      <c r="LDQ10" s="573"/>
      <c r="LDR10" s="573"/>
      <c r="LDS10" s="573"/>
      <c r="LDT10" s="573"/>
      <c r="LDU10" s="573"/>
      <c r="LDV10" s="573"/>
      <c r="LDW10" s="573"/>
      <c r="LDX10" s="573"/>
      <c r="LDY10" s="573"/>
      <c r="LDZ10" s="573"/>
      <c r="LEA10" s="573"/>
      <c r="LEB10" s="573"/>
      <c r="LEC10" s="573"/>
      <c r="LED10" s="573"/>
      <c r="LEE10" s="573"/>
      <c r="LEF10" s="573"/>
      <c r="LEG10" s="573"/>
      <c r="LEH10" s="573"/>
      <c r="LEI10" s="573"/>
      <c r="LEJ10" s="573"/>
      <c r="LEK10" s="573"/>
      <c r="LEL10" s="573"/>
      <c r="LEM10" s="573"/>
      <c r="LEN10" s="573"/>
      <c r="LEO10" s="573"/>
      <c r="LEP10" s="573"/>
      <c r="LEQ10" s="573"/>
      <c r="LER10" s="573"/>
      <c r="LES10" s="573"/>
      <c r="LET10" s="573"/>
      <c r="LEU10" s="573"/>
      <c r="LEV10" s="573"/>
      <c r="LEW10" s="573"/>
      <c r="LEX10" s="573"/>
      <c r="LEY10" s="573"/>
      <c r="LEZ10" s="573"/>
      <c r="LFA10" s="573"/>
      <c r="LFB10" s="573"/>
      <c r="LFC10" s="573"/>
      <c r="LFD10" s="573"/>
      <c r="LFE10" s="573"/>
      <c r="LFF10" s="573"/>
      <c r="LFG10" s="573"/>
      <c r="LFH10" s="573"/>
      <c r="LFI10" s="573"/>
      <c r="LFJ10" s="573"/>
      <c r="LFK10" s="573"/>
      <c r="LFL10" s="573"/>
      <c r="LFM10" s="573"/>
      <c r="LFN10" s="573"/>
      <c r="LFO10" s="573"/>
      <c r="LFP10" s="573"/>
      <c r="LFQ10" s="573"/>
      <c r="LFR10" s="573"/>
      <c r="LFS10" s="573"/>
      <c r="LFT10" s="573"/>
      <c r="LFU10" s="573"/>
      <c r="LFV10" s="573"/>
      <c r="LFW10" s="573"/>
      <c r="LFX10" s="573"/>
      <c r="LFY10" s="573"/>
      <c r="LFZ10" s="573"/>
      <c r="LGA10" s="573"/>
      <c r="LGB10" s="573"/>
      <c r="LGC10" s="573"/>
      <c r="LGD10" s="573"/>
      <c r="LGE10" s="573"/>
      <c r="LGF10" s="573"/>
      <c r="LGG10" s="573"/>
      <c r="LGH10" s="573"/>
      <c r="LGI10" s="573"/>
      <c r="LGJ10" s="573"/>
      <c r="LGK10" s="573"/>
      <c r="LGL10" s="573"/>
      <c r="LGM10" s="573"/>
      <c r="LGN10" s="573"/>
      <c r="LGO10" s="573"/>
      <c r="LGP10" s="573"/>
      <c r="LGQ10" s="573"/>
      <c r="LGR10" s="573"/>
      <c r="LGS10" s="573"/>
      <c r="LGT10" s="573"/>
      <c r="LGU10" s="573"/>
      <c r="LGV10" s="573"/>
      <c r="LGW10" s="573"/>
      <c r="LGX10" s="573"/>
      <c r="LGY10" s="573"/>
      <c r="LGZ10" s="573"/>
      <c r="LHA10" s="573"/>
      <c r="LHB10" s="573"/>
      <c r="LHC10" s="573"/>
      <c r="LHD10" s="573"/>
      <c r="LHE10" s="573"/>
      <c r="LHF10" s="573"/>
      <c r="LHG10" s="573"/>
      <c r="LHH10" s="573"/>
      <c r="LHI10" s="573"/>
      <c r="LHJ10" s="573"/>
      <c r="LHK10" s="573"/>
      <c r="LHL10" s="573"/>
      <c r="LHM10" s="573"/>
      <c r="LHN10" s="573"/>
      <c r="LHO10" s="573"/>
      <c r="LHP10" s="573"/>
      <c r="LHQ10" s="573"/>
      <c r="LHR10" s="573"/>
      <c r="LHS10" s="573"/>
      <c r="LHT10" s="573"/>
      <c r="LHU10" s="573"/>
      <c r="LHV10" s="573"/>
      <c r="LHW10" s="573"/>
      <c r="LHX10" s="573"/>
      <c r="LHY10" s="573"/>
      <c r="LHZ10" s="573"/>
      <c r="LIA10" s="573"/>
      <c r="LIB10" s="573"/>
      <c r="LIC10" s="573"/>
      <c r="LID10" s="573"/>
      <c r="LIE10" s="573"/>
      <c r="LIF10" s="573"/>
      <c r="LIG10" s="573"/>
      <c r="LIH10" s="573"/>
      <c r="LII10" s="573"/>
      <c r="LIJ10" s="573"/>
      <c r="LIK10" s="573"/>
      <c r="LIL10" s="573"/>
      <c r="LIM10" s="573"/>
      <c r="LIN10" s="573"/>
      <c r="LIO10" s="573"/>
      <c r="LIP10" s="573"/>
      <c r="LIQ10" s="573"/>
      <c r="LIR10" s="573"/>
      <c r="LIS10" s="573"/>
      <c r="LIT10" s="573"/>
      <c r="LIU10" s="573"/>
      <c r="LIV10" s="573"/>
      <c r="LIW10" s="573"/>
      <c r="LIX10" s="573"/>
      <c r="LIY10" s="573"/>
      <c r="LIZ10" s="573"/>
      <c r="LJA10" s="573"/>
      <c r="LJB10" s="573"/>
      <c r="LJC10" s="573"/>
      <c r="LJD10" s="573"/>
      <c r="LJE10" s="573"/>
      <c r="LJF10" s="573"/>
      <c r="LJG10" s="573"/>
      <c r="LJH10" s="573"/>
      <c r="LJI10" s="573"/>
      <c r="LJJ10" s="573"/>
      <c r="LJK10" s="573"/>
      <c r="LJL10" s="573"/>
      <c r="LJM10" s="573"/>
      <c r="LJN10" s="573"/>
      <c r="LJO10" s="573"/>
      <c r="LJP10" s="573"/>
      <c r="LJQ10" s="573"/>
      <c r="LJR10" s="573"/>
      <c r="LJS10" s="573"/>
      <c r="LJT10" s="573"/>
      <c r="LJU10" s="573"/>
      <c r="LJV10" s="573"/>
      <c r="LJW10" s="573"/>
      <c r="LJX10" s="573"/>
      <c r="LJY10" s="573"/>
      <c r="LJZ10" s="573"/>
      <c r="LKA10" s="573"/>
      <c r="LKB10" s="573"/>
      <c r="LKC10" s="573"/>
      <c r="LKD10" s="573"/>
      <c r="LKE10" s="573"/>
      <c r="LKF10" s="573"/>
      <c r="LKG10" s="573"/>
      <c r="LKH10" s="573"/>
      <c r="LKI10" s="573"/>
      <c r="LKJ10" s="573"/>
      <c r="LKK10" s="573"/>
      <c r="LKL10" s="573"/>
      <c r="LKM10" s="573"/>
      <c r="LKN10" s="573"/>
      <c r="LKO10" s="573"/>
      <c r="LKP10" s="573"/>
      <c r="LKQ10" s="573"/>
      <c r="LKR10" s="573"/>
      <c r="LKS10" s="573"/>
      <c r="LKT10" s="573"/>
      <c r="LKU10" s="573"/>
      <c r="LKV10" s="573"/>
      <c r="LKW10" s="573"/>
      <c r="LKX10" s="573"/>
      <c r="LKY10" s="573"/>
      <c r="LKZ10" s="573"/>
      <c r="LLA10" s="573"/>
      <c r="LLB10" s="573"/>
      <c r="LLC10" s="573"/>
      <c r="LLD10" s="573"/>
      <c r="LLE10" s="573"/>
      <c r="LLF10" s="573"/>
      <c r="LLG10" s="573"/>
      <c r="LLH10" s="573"/>
      <c r="LLI10" s="573"/>
      <c r="LLJ10" s="573"/>
      <c r="LLK10" s="573"/>
      <c r="LLL10" s="573"/>
      <c r="LLM10" s="573"/>
      <c r="LLN10" s="573"/>
      <c r="LLO10" s="573"/>
      <c r="LLP10" s="573"/>
      <c r="LLQ10" s="573"/>
      <c r="LLR10" s="573"/>
      <c r="LLS10" s="573"/>
      <c r="LLT10" s="573"/>
      <c r="LLU10" s="573"/>
      <c r="LLV10" s="573"/>
      <c r="LLW10" s="573"/>
      <c r="LLX10" s="573"/>
      <c r="LLY10" s="573"/>
      <c r="LLZ10" s="573"/>
      <c r="LMA10" s="573"/>
      <c r="LMB10" s="573"/>
      <c r="LMC10" s="573"/>
      <c r="LMD10" s="573"/>
      <c r="LME10" s="573"/>
      <c r="LMF10" s="573"/>
      <c r="LMG10" s="573"/>
      <c r="LMH10" s="573"/>
      <c r="LMI10" s="573"/>
      <c r="LMJ10" s="573"/>
      <c r="LMK10" s="573"/>
      <c r="LML10" s="573"/>
      <c r="LMM10" s="573"/>
      <c r="LMN10" s="573"/>
      <c r="LMO10" s="573"/>
      <c r="LMP10" s="573"/>
      <c r="LMQ10" s="573"/>
      <c r="LMR10" s="573"/>
      <c r="LMS10" s="573"/>
      <c r="LMT10" s="573"/>
      <c r="LMU10" s="573"/>
      <c r="LMV10" s="573"/>
      <c r="LMW10" s="573"/>
      <c r="LMX10" s="573"/>
      <c r="LMY10" s="573"/>
      <c r="LMZ10" s="573"/>
      <c r="LNA10" s="573"/>
      <c r="LNB10" s="573"/>
      <c r="LNC10" s="573"/>
      <c r="LND10" s="573"/>
      <c r="LNE10" s="573"/>
      <c r="LNF10" s="573"/>
      <c r="LNG10" s="573"/>
      <c r="LNH10" s="573"/>
      <c r="LNI10" s="573"/>
      <c r="LNJ10" s="573"/>
      <c r="LNK10" s="573"/>
      <c r="LNL10" s="573"/>
      <c r="LNM10" s="573"/>
      <c r="LNN10" s="573"/>
      <c r="LNO10" s="573"/>
      <c r="LNP10" s="573"/>
      <c r="LNQ10" s="573"/>
      <c r="LNR10" s="573"/>
      <c r="LNS10" s="573"/>
      <c r="LNT10" s="573"/>
      <c r="LNU10" s="573"/>
      <c r="LNV10" s="573"/>
      <c r="LNW10" s="573"/>
      <c r="LNX10" s="573"/>
      <c r="LNY10" s="573"/>
      <c r="LNZ10" s="573"/>
      <c r="LOA10" s="573"/>
      <c r="LOB10" s="573"/>
      <c r="LOC10" s="573"/>
      <c r="LOD10" s="573"/>
      <c r="LOE10" s="573"/>
      <c r="LOF10" s="573"/>
      <c r="LOG10" s="573"/>
      <c r="LOH10" s="573"/>
      <c r="LOI10" s="573"/>
      <c r="LOJ10" s="573"/>
      <c r="LOK10" s="573"/>
      <c r="LOL10" s="573"/>
      <c r="LOM10" s="573"/>
      <c r="LON10" s="573"/>
      <c r="LOO10" s="573"/>
      <c r="LOP10" s="573"/>
      <c r="LOQ10" s="573"/>
      <c r="LOR10" s="573"/>
      <c r="LOS10" s="573"/>
      <c r="LOT10" s="573"/>
      <c r="LOU10" s="573"/>
      <c r="LOV10" s="573"/>
      <c r="LOW10" s="573"/>
      <c r="LOX10" s="573"/>
      <c r="LOY10" s="573"/>
      <c r="LOZ10" s="573"/>
      <c r="LPA10" s="573"/>
      <c r="LPB10" s="573"/>
      <c r="LPC10" s="573"/>
      <c r="LPD10" s="573"/>
      <c r="LPE10" s="573"/>
      <c r="LPF10" s="573"/>
      <c r="LPG10" s="573"/>
      <c r="LPH10" s="573"/>
      <c r="LPI10" s="573"/>
      <c r="LPJ10" s="573"/>
      <c r="LPK10" s="573"/>
      <c r="LPL10" s="573"/>
      <c r="LPM10" s="573"/>
      <c r="LPN10" s="573"/>
      <c r="LPO10" s="573"/>
      <c r="LPP10" s="573"/>
      <c r="LPQ10" s="573"/>
      <c r="LPR10" s="573"/>
      <c r="LPS10" s="573"/>
      <c r="LPT10" s="573"/>
      <c r="LPU10" s="573"/>
      <c r="LPV10" s="573"/>
      <c r="LPW10" s="573"/>
      <c r="LPX10" s="573"/>
      <c r="LPY10" s="573"/>
      <c r="LPZ10" s="573"/>
      <c r="LQA10" s="573"/>
      <c r="LQB10" s="573"/>
      <c r="LQC10" s="573"/>
      <c r="LQD10" s="573"/>
      <c r="LQE10" s="573"/>
      <c r="LQF10" s="573"/>
      <c r="LQG10" s="573"/>
      <c r="LQH10" s="573"/>
      <c r="LQI10" s="573"/>
      <c r="LQJ10" s="573"/>
      <c r="LQK10" s="573"/>
      <c r="LQL10" s="573"/>
      <c r="LQM10" s="573"/>
      <c r="LQN10" s="573"/>
      <c r="LQO10" s="573"/>
      <c r="LQP10" s="573"/>
      <c r="LQQ10" s="573"/>
      <c r="LQR10" s="573"/>
      <c r="LQS10" s="573"/>
      <c r="LQT10" s="573"/>
      <c r="LQU10" s="573"/>
      <c r="LQV10" s="573"/>
      <c r="LQW10" s="573"/>
      <c r="LQX10" s="573"/>
      <c r="LQY10" s="573"/>
      <c r="LQZ10" s="573"/>
      <c r="LRA10" s="573"/>
      <c r="LRB10" s="573"/>
      <c r="LRC10" s="573"/>
      <c r="LRD10" s="573"/>
      <c r="LRE10" s="573"/>
      <c r="LRF10" s="573"/>
      <c r="LRG10" s="573"/>
      <c r="LRH10" s="573"/>
      <c r="LRI10" s="573"/>
      <c r="LRJ10" s="573"/>
      <c r="LRK10" s="573"/>
      <c r="LRL10" s="573"/>
      <c r="LRM10" s="573"/>
      <c r="LRN10" s="573"/>
      <c r="LRO10" s="573"/>
      <c r="LRP10" s="573"/>
      <c r="LRQ10" s="573"/>
      <c r="LRR10" s="573"/>
      <c r="LRS10" s="573"/>
      <c r="LRT10" s="573"/>
      <c r="LRU10" s="573"/>
      <c r="LRV10" s="573"/>
      <c r="LRW10" s="573"/>
      <c r="LRX10" s="573"/>
      <c r="LRY10" s="573"/>
      <c r="LRZ10" s="573"/>
      <c r="LSA10" s="573"/>
      <c r="LSB10" s="573"/>
      <c r="LSC10" s="573"/>
      <c r="LSD10" s="573"/>
      <c r="LSE10" s="573"/>
      <c r="LSF10" s="573"/>
      <c r="LSG10" s="573"/>
      <c r="LSH10" s="573"/>
      <c r="LSI10" s="573"/>
      <c r="LSJ10" s="573"/>
      <c r="LSK10" s="573"/>
      <c r="LSL10" s="573"/>
      <c r="LSM10" s="573"/>
      <c r="LSN10" s="573"/>
      <c r="LSO10" s="573"/>
      <c r="LSP10" s="573"/>
      <c r="LSQ10" s="573"/>
      <c r="LSR10" s="573"/>
      <c r="LSS10" s="573"/>
      <c r="LST10" s="573"/>
      <c r="LSU10" s="573"/>
      <c r="LSV10" s="573"/>
      <c r="LSW10" s="573"/>
      <c r="LSX10" s="573"/>
      <c r="LSY10" s="573"/>
      <c r="LSZ10" s="573"/>
      <c r="LTA10" s="573"/>
      <c r="LTB10" s="573"/>
      <c r="LTC10" s="573"/>
      <c r="LTD10" s="573"/>
      <c r="LTE10" s="573"/>
      <c r="LTF10" s="573"/>
      <c r="LTG10" s="573"/>
      <c r="LTH10" s="573"/>
      <c r="LTI10" s="573"/>
      <c r="LTJ10" s="573"/>
      <c r="LTK10" s="573"/>
      <c r="LTL10" s="573"/>
      <c r="LTM10" s="573"/>
      <c r="LTN10" s="573"/>
      <c r="LTO10" s="573"/>
      <c r="LTP10" s="573"/>
      <c r="LTQ10" s="573"/>
      <c r="LTR10" s="573"/>
      <c r="LTS10" s="573"/>
      <c r="LTT10" s="573"/>
      <c r="LTU10" s="573"/>
      <c r="LTV10" s="573"/>
      <c r="LTW10" s="573"/>
      <c r="LTX10" s="573"/>
      <c r="LTY10" s="573"/>
      <c r="LTZ10" s="573"/>
      <c r="LUA10" s="573"/>
      <c r="LUB10" s="573"/>
      <c r="LUC10" s="573"/>
      <c r="LUD10" s="573"/>
      <c r="LUE10" s="573"/>
      <c r="LUF10" s="573"/>
      <c r="LUG10" s="573"/>
      <c r="LUH10" s="573"/>
      <c r="LUI10" s="573"/>
      <c r="LUJ10" s="573"/>
      <c r="LUK10" s="573"/>
      <c r="LUL10" s="573"/>
      <c r="LUM10" s="573"/>
      <c r="LUN10" s="573"/>
      <c r="LUO10" s="573"/>
      <c r="LUP10" s="573"/>
      <c r="LUQ10" s="573"/>
      <c r="LUR10" s="573"/>
      <c r="LUS10" s="573"/>
      <c r="LUT10" s="573"/>
      <c r="LUU10" s="573"/>
      <c r="LUV10" s="573"/>
      <c r="LUW10" s="573"/>
      <c r="LUX10" s="573"/>
      <c r="LUY10" s="573"/>
      <c r="LUZ10" s="573"/>
      <c r="LVA10" s="573"/>
      <c r="LVB10" s="573"/>
      <c r="LVC10" s="573"/>
      <c r="LVD10" s="573"/>
      <c r="LVE10" s="573"/>
      <c r="LVF10" s="573"/>
      <c r="LVG10" s="573"/>
      <c r="LVH10" s="573"/>
      <c r="LVI10" s="573"/>
      <c r="LVJ10" s="573"/>
      <c r="LVK10" s="573"/>
      <c r="LVL10" s="573"/>
      <c r="LVM10" s="573"/>
      <c r="LVN10" s="573"/>
      <c r="LVO10" s="573"/>
      <c r="LVP10" s="573"/>
      <c r="LVQ10" s="573"/>
      <c r="LVR10" s="573"/>
      <c r="LVS10" s="573"/>
      <c r="LVT10" s="573"/>
      <c r="LVU10" s="573"/>
      <c r="LVV10" s="573"/>
      <c r="LVW10" s="573"/>
      <c r="LVX10" s="573"/>
      <c r="LVY10" s="573"/>
      <c r="LVZ10" s="573"/>
      <c r="LWA10" s="573"/>
      <c r="LWB10" s="573"/>
      <c r="LWC10" s="573"/>
      <c r="LWD10" s="573"/>
      <c r="LWE10" s="573"/>
      <c r="LWF10" s="573"/>
      <c r="LWG10" s="573"/>
      <c r="LWH10" s="573"/>
      <c r="LWI10" s="573"/>
      <c r="LWJ10" s="573"/>
      <c r="LWK10" s="573"/>
      <c r="LWL10" s="573"/>
      <c r="LWM10" s="573"/>
      <c r="LWN10" s="573"/>
      <c r="LWO10" s="573"/>
      <c r="LWP10" s="573"/>
      <c r="LWQ10" s="573"/>
      <c r="LWR10" s="573"/>
      <c r="LWS10" s="573"/>
      <c r="LWT10" s="573"/>
      <c r="LWU10" s="573"/>
      <c r="LWV10" s="573"/>
      <c r="LWW10" s="573"/>
      <c r="LWX10" s="573"/>
      <c r="LWY10" s="573"/>
      <c r="LWZ10" s="573"/>
      <c r="LXA10" s="573"/>
      <c r="LXB10" s="573"/>
      <c r="LXC10" s="573"/>
      <c r="LXD10" s="573"/>
      <c r="LXE10" s="573"/>
      <c r="LXF10" s="573"/>
      <c r="LXG10" s="573"/>
      <c r="LXH10" s="573"/>
      <c r="LXI10" s="573"/>
      <c r="LXJ10" s="573"/>
      <c r="LXK10" s="573"/>
      <c r="LXL10" s="573"/>
      <c r="LXM10" s="573"/>
      <c r="LXN10" s="573"/>
      <c r="LXO10" s="573"/>
      <c r="LXP10" s="573"/>
      <c r="LXQ10" s="573"/>
      <c r="LXR10" s="573"/>
      <c r="LXS10" s="573"/>
      <c r="LXT10" s="573"/>
      <c r="LXU10" s="573"/>
      <c r="LXV10" s="573"/>
      <c r="LXW10" s="573"/>
      <c r="LXX10" s="573"/>
      <c r="LXY10" s="573"/>
      <c r="LXZ10" s="573"/>
      <c r="LYA10" s="573"/>
      <c r="LYB10" s="573"/>
      <c r="LYC10" s="573"/>
      <c r="LYD10" s="573"/>
      <c r="LYE10" s="573"/>
      <c r="LYF10" s="573"/>
      <c r="LYG10" s="573"/>
      <c r="LYH10" s="573"/>
      <c r="LYI10" s="573"/>
      <c r="LYJ10" s="573"/>
      <c r="LYK10" s="573"/>
      <c r="LYL10" s="573"/>
      <c r="LYM10" s="573"/>
      <c r="LYN10" s="573"/>
      <c r="LYO10" s="573"/>
      <c r="LYP10" s="573"/>
      <c r="LYQ10" s="573"/>
      <c r="LYR10" s="573"/>
      <c r="LYS10" s="573"/>
      <c r="LYT10" s="573"/>
      <c r="LYU10" s="573"/>
      <c r="LYV10" s="573"/>
      <c r="LYW10" s="573"/>
      <c r="LYX10" s="573"/>
      <c r="LYY10" s="573"/>
      <c r="LYZ10" s="573"/>
      <c r="LZA10" s="573"/>
      <c r="LZB10" s="573"/>
      <c r="LZC10" s="573"/>
      <c r="LZD10" s="573"/>
      <c r="LZE10" s="573"/>
      <c r="LZF10" s="573"/>
      <c r="LZG10" s="573"/>
      <c r="LZH10" s="573"/>
      <c r="LZI10" s="573"/>
      <c r="LZJ10" s="573"/>
      <c r="LZK10" s="573"/>
      <c r="LZL10" s="573"/>
      <c r="LZM10" s="573"/>
      <c r="LZN10" s="573"/>
      <c r="LZO10" s="573"/>
      <c r="LZP10" s="573"/>
      <c r="LZQ10" s="573"/>
      <c r="LZR10" s="573"/>
      <c r="LZS10" s="573"/>
      <c r="LZT10" s="573"/>
      <c r="LZU10" s="573"/>
      <c r="LZV10" s="573"/>
      <c r="LZW10" s="573"/>
      <c r="LZX10" s="573"/>
      <c r="LZY10" s="573"/>
      <c r="LZZ10" s="573"/>
      <c r="MAA10" s="573"/>
      <c r="MAB10" s="573"/>
      <c r="MAC10" s="573"/>
      <c r="MAD10" s="573"/>
      <c r="MAE10" s="573"/>
      <c r="MAF10" s="573"/>
      <c r="MAG10" s="573"/>
      <c r="MAH10" s="573"/>
      <c r="MAI10" s="573"/>
      <c r="MAJ10" s="573"/>
      <c r="MAK10" s="573"/>
      <c r="MAL10" s="573"/>
      <c r="MAM10" s="573"/>
      <c r="MAN10" s="573"/>
      <c r="MAO10" s="573"/>
      <c r="MAP10" s="573"/>
      <c r="MAQ10" s="573"/>
      <c r="MAR10" s="573"/>
      <c r="MAS10" s="573"/>
      <c r="MAT10" s="573"/>
      <c r="MAU10" s="573"/>
      <c r="MAV10" s="573"/>
      <c r="MAW10" s="573"/>
      <c r="MAX10" s="573"/>
      <c r="MAY10" s="573"/>
      <c r="MAZ10" s="573"/>
      <c r="MBA10" s="573"/>
      <c r="MBB10" s="573"/>
      <c r="MBC10" s="573"/>
      <c r="MBD10" s="573"/>
      <c r="MBE10" s="573"/>
      <c r="MBF10" s="573"/>
      <c r="MBG10" s="573"/>
      <c r="MBH10" s="573"/>
      <c r="MBI10" s="573"/>
      <c r="MBJ10" s="573"/>
      <c r="MBK10" s="573"/>
      <c r="MBL10" s="573"/>
      <c r="MBM10" s="573"/>
      <c r="MBN10" s="573"/>
      <c r="MBO10" s="573"/>
      <c r="MBP10" s="573"/>
      <c r="MBQ10" s="573"/>
      <c r="MBR10" s="573"/>
      <c r="MBS10" s="573"/>
      <c r="MBT10" s="573"/>
      <c r="MBU10" s="573"/>
      <c r="MBV10" s="573"/>
      <c r="MBW10" s="573"/>
      <c r="MBX10" s="573"/>
      <c r="MBY10" s="573"/>
      <c r="MBZ10" s="573"/>
      <c r="MCA10" s="573"/>
      <c r="MCB10" s="573"/>
      <c r="MCC10" s="573"/>
      <c r="MCD10" s="573"/>
      <c r="MCE10" s="573"/>
      <c r="MCF10" s="573"/>
      <c r="MCG10" s="573"/>
      <c r="MCH10" s="573"/>
      <c r="MCI10" s="573"/>
      <c r="MCJ10" s="573"/>
      <c r="MCK10" s="573"/>
      <c r="MCL10" s="573"/>
      <c r="MCM10" s="573"/>
      <c r="MCN10" s="573"/>
      <c r="MCO10" s="573"/>
      <c r="MCP10" s="573"/>
      <c r="MCQ10" s="573"/>
      <c r="MCR10" s="573"/>
      <c r="MCS10" s="573"/>
      <c r="MCT10" s="573"/>
      <c r="MCU10" s="573"/>
      <c r="MCV10" s="573"/>
      <c r="MCW10" s="573"/>
      <c r="MCX10" s="573"/>
      <c r="MCY10" s="573"/>
      <c r="MCZ10" s="573"/>
      <c r="MDA10" s="573"/>
      <c r="MDB10" s="573"/>
      <c r="MDC10" s="573"/>
      <c r="MDD10" s="573"/>
      <c r="MDE10" s="573"/>
      <c r="MDF10" s="573"/>
      <c r="MDG10" s="573"/>
      <c r="MDH10" s="573"/>
      <c r="MDI10" s="573"/>
      <c r="MDJ10" s="573"/>
      <c r="MDK10" s="573"/>
      <c r="MDL10" s="573"/>
      <c r="MDM10" s="573"/>
      <c r="MDN10" s="573"/>
      <c r="MDO10" s="573"/>
      <c r="MDP10" s="573"/>
      <c r="MDQ10" s="573"/>
      <c r="MDR10" s="573"/>
      <c r="MDS10" s="573"/>
      <c r="MDT10" s="573"/>
      <c r="MDU10" s="573"/>
      <c r="MDV10" s="573"/>
      <c r="MDW10" s="573"/>
      <c r="MDX10" s="573"/>
      <c r="MDY10" s="573"/>
      <c r="MDZ10" s="573"/>
      <c r="MEA10" s="573"/>
      <c r="MEB10" s="573"/>
      <c r="MEC10" s="573"/>
      <c r="MED10" s="573"/>
      <c r="MEE10" s="573"/>
      <c r="MEF10" s="573"/>
      <c r="MEG10" s="573"/>
      <c r="MEH10" s="573"/>
      <c r="MEI10" s="573"/>
      <c r="MEJ10" s="573"/>
      <c r="MEK10" s="573"/>
      <c r="MEL10" s="573"/>
      <c r="MEM10" s="573"/>
      <c r="MEN10" s="573"/>
      <c r="MEO10" s="573"/>
      <c r="MEP10" s="573"/>
      <c r="MEQ10" s="573"/>
      <c r="MER10" s="573"/>
      <c r="MES10" s="573"/>
      <c r="MET10" s="573"/>
      <c r="MEU10" s="573"/>
      <c r="MEV10" s="573"/>
      <c r="MEW10" s="573"/>
      <c r="MEX10" s="573"/>
      <c r="MEY10" s="573"/>
      <c r="MEZ10" s="573"/>
      <c r="MFA10" s="573"/>
      <c r="MFB10" s="573"/>
      <c r="MFC10" s="573"/>
      <c r="MFD10" s="573"/>
      <c r="MFE10" s="573"/>
      <c r="MFF10" s="573"/>
      <c r="MFG10" s="573"/>
      <c r="MFH10" s="573"/>
      <c r="MFI10" s="573"/>
      <c r="MFJ10" s="573"/>
      <c r="MFK10" s="573"/>
      <c r="MFL10" s="573"/>
      <c r="MFM10" s="573"/>
      <c r="MFN10" s="573"/>
      <c r="MFO10" s="573"/>
      <c r="MFP10" s="573"/>
      <c r="MFQ10" s="573"/>
      <c r="MFR10" s="573"/>
      <c r="MFS10" s="573"/>
      <c r="MFT10" s="573"/>
      <c r="MFU10" s="573"/>
      <c r="MFV10" s="573"/>
      <c r="MFW10" s="573"/>
      <c r="MFX10" s="573"/>
      <c r="MFY10" s="573"/>
      <c r="MFZ10" s="573"/>
      <c r="MGA10" s="573"/>
      <c r="MGB10" s="573"/>
      <c r="MGC10" s="573"/>
      <c r="MGD10" s="573"/>
      <c r="MGE10" s="573"/>
      <c r="MGF10" s="573"/>
      <c r="MGG10" s="573"/>
      <c r="MGH10" s="573"/>
      <c r="MGI10" s="573"/>
      <c r="MGJ10" s="573"/>
      <c r="MGK10" s="573"/>
      <c r="MGL10" s="573"/>
      <c r="MGM10" s="573"/>
      <c r="MGN10" s="573"/>
      <c r="MGO10" s="573"/>
      <c r="MGP10" s="573"/>
      <c r="MGQ10" s="573"/>
      <c r="MGR10" s="573"/>
      <c r="MGS10" s="573"/>
      <c r="MGT10" s="573"/>
      <c r="MGU10" s="573"/>
      <c r="MGV10" s="573"/>
      <c r="MGW10" s="573"/>
      <c r="MGX10" s="573"/>
      <c r="MGY10" s="573"/>
      <c r="MGZ10" s="573"/>
      <c r="MHA10" s="573"/>
      <c r="MHB10" s="573"/>
      <c r="MHC10" s="573"/>
      <c r="MHD10" s="573"/>
      <c r="MHE10" s="573"/>
      <c r="MHF10" s="573"/>
      <c r="MHG10" s="573"/>
      <c r="MHH10" s="573"/>
      <c r="MHI10" s="573"/>
      <c r="MHJ10" s="573"/>
      <c r="MHK10" s="573"/>
      <c r="MHL10" s="573"/>
      <c r="MHM10" s="573"/>
      <c r="MHN10" s="573"/>
      <c r="MHO10" s="573"/>
      <c r="MHP10" s="573"/>
      <c r="MHQ10" s="573"/>
      <c r="MHR10" s="573"/>
      <c r="MHS10" s="573"/>
      <c r="MHT10" s="573"/>
      <c r="MHU10" s="573"/>
      <c r="MHV10" s="573"/>
      <c r="MHW10" s="573"/>
      <c r="MHX10" s="573"/>
      <c r="MHY10" s="573"/>
      <c r="MHZ10" s="573"/>
      <c r="MIA10" s="573"/>
      <c r="MIB10" s="573"/>
      <c r="MIC10" s="573"/>
      <c r="MID10" s="573"/>
      <c r="MIE10" s="573"/>
      <c r="MIF10" s="573"/>
      <c r="MIG10" s="573"/>
      <c r="MIH10" s="573"/>
      <c r="MII10" s="573"/>
      <c r="MIJ10" s="573"/>
      <c r="MIK10" s="573"/>
      <c r="MIL10" s="573"/>
      <c r="MIM10" s="573"/>
      <c r="MIN10" s="573"/>
      <c r="MIO10" s="573"/>
      <c r="MIP10" s="573"/>
      <c r="MIQ10" s="573"/>
      <c r="MIR10" s="573"/>
      <c r="MIS10" s="573"/>
      <c r="MIT10" s="573"/>
      <c r="MIU10" s="573"/>
      <c r="MIV10" s="573"/>
      <c r="MIW10" s="573"/>
      <c r="MIX10" s="573"/>
      <c r="MIY10" s="573"/>
      <c r="MIZ10" s="573"/>
      <c r="MJA10" s="573"/>
      <c r="MJB10" s="573"/>
      <c r="MJC10" s="573"/>
      <c r="MJD10" s="573"/>
      <c r="MJE10" s="573"/>
      <c r="MJF10" s="573"/>
      <c r="MJG10" s="573"/>
      <c r="MJH10" s="573"/>
      <c r="MJI10" s="573"/>
      <c r="MJJ10" s="573"/>
      <c r="MJK10" s="573"/>
      <c r="MJL10" s="573"/>
      <c r="MJM10" s="573"/>
      <c r="MJN10" s="573"/>
      <c r="MJO10" s="573"/>
      <c r="MJP10" s="573"/>
      <c r="MJQ10" s="573"/>
      <c r="MJR10" s="573"/>
      <c r="MJS10" s="573"/>
      <c r="MJT10" s="573"/>
      <c r="MJU10" s="573"/>
      <c r="MJV10" s="573"/>
      <c r="MJW10" s="573"/>
      <c r="MJX10" s="573"/>
      <c r="MJY10" s="573"/>
      <c r="MJZ10" s="573"/>
      <c r="MKA10" s="573"/>
      <c r="MKB10" s="573"/>
      <c r="MKC10" s="573"/>
      <c r="MKD10" s="573"/>
      <c r="MKE10" s="573"/>
      <c r="MKF10" s="573"/>
      <c r="MKG10" s="573"/>
      <c r="MKH10" s="573"/>
      <c r="MKI10" s="573"/>
      <c r="MKJ10" s="573"/>
      <c r="MKK10" s="573"/>
      <c r="MKL10" s="573"/>
      <c r="MKM10" s="573"/>
      <c r="MKN10" s="573"/>
      <c r="MKO10" s="573"/>
      <c r="MKP10" s="573"/>
      <c r="MKQ10" s="573"/>
      <c r="MKR10" s="573"/>
      <c r="MKS10" s="573"/>
      <c r="MKT10" s="573"/>
      <c r="MKU10" s="573"/>
      <c r="MKV10" s="573"/>
      <c r="MKW10" s="573"/>
      <c r="MKX10" s="573"/>
      <c r="MKY10" s="573"/>
      <c r="MKZ10" s="573"/>
      <c r="MLA10" s="573"/>
      <c r="MLB10" s="573"/>
      <c r="MLC10" s="573"/>
      <c r="MLD10" s="573"/>
      <c r="MLE10" s="573"/>
      <c r="MLF10" s="573"/>
      <c r="MLG10" s="573"/>
      <c r="MLH10" s="573"/>
      <c r="MLI10" s="573"/>
      <c r="MLJ10" s="573"/>
      <c r="MLK10" s="573"/>
      <c r="MLL10" s="573"/>
      <c r="MLM10" s="573"/>
      <c r="MLN10" s="573"/>
      <c r="MLO10" s="573"/>
      <c r="MLP10" s="573"/>
      <c r="MLQ10" s="573"/>
      <c r="MLR10" s="573"/>
      <c r="MLS10" s="573"/>
      <c r="MLT10" s="573"/>
      <c r="MLU10" s="573"/>
      <c r="MLV10" s="573"/>
      <c r="MLW10" s="573"/>
      <c r="MLX10" s="573"/>
      <c r="MLY10" s="573"/>
      <c r="MLZ10" s="573"/>
      <c r="MMA10" s="573"/>
      <c r="MMB10" s="573"/>
      <c r="MMC10" s="573"/>
      <c r="MMD10" s="573"/>
      <c r="MME10" s="573"/>
      <c r="MMF10" s="573"/>
      <c r="MMG10" s="573"/>
      <c r="MMH10" s="573"/>
      <c r="MMI10" s="573"/>
      <c r="MMJ10" s="573"/>
      <c r="MMK10" s="573"/>
      <c r="MML10" s="573"/>
      <c r="MMM10" s="573"/>
      <c r="MMN10" s="573"/>
      <c r="MMO10" s="573"/>
      <c r="MMP10" s="573"/>
      <c r="MMQ10" s="573"/>
      <c r="MMR10" s="573"/>
      <c r="MMS10" s="573"/>
      <c r="MMT10" s="573"/>
      <c r="MMU10" s="573"/>
      <c r="MMV10" s="573"/>
      <c r="MMW10" s="573"/>
      <c r="MMX10" s="573"/>
      <c r="MMY10" s="573"/>
      <c r="MMZ10" s="573"/>
      <c r="MNA10" s="573"/>
      <c r="MNB10" s="573"/>
      <c r="MNC10" s="573"/>
      <c r="MND10" s="573"/>
      <c r="MNE10" s="573"/>
      <c r="MNF10" s="573"/>
      <c r="MNG10" s="573"/>
      <c r="MNH10" s="573"/>
      <c r="MNI10" s="573"/>
      <c r="MNJ10" s="573"/>
      <c r="MNK10" s="573"/>
      <c r="MNL10" s="573"/>
      <c r="MNM10" s="573"/>
      <c r="MNN10" s="573"/>
      <c r="MNO10" s="573"/>
      <c r="MNP10" s="573"/>
      <c r="MNQ10" s="573"/>
      <c r="MNR10" s="573"/>
      <c r="MNS10" s="573"/>
      <c r="MNT10" s="573"/>
      <c r="MNU10" s="573"/>
      <c r="MNV10" s="573"/>
      <c r="MNW10" s="573"/>
      <c r="MNX10" s="573"/>
      <c r="MNY10" s="573"/>
      <c r="MNZ10" s="573"/>
      <c r="MOA10" s="573"/>
      <c r="MOB10" s="573"/>
      <c r="MOC10" s="573"/>
      <c r="MOD10" s="573"/>
      <c r="MOE10" s="573"/>
      <c r="MOF10" s="573"/>
      <c r="MOG10" s="573"/>
      <c r="MOH10" s="573"/>
      <c r="MOI10" s="573"/>
      <c r="MOJ10" s="573"/>
      <c r="MOK10" s="573"/>
      <c r="MOL10" s="573"/>
      <c r="MOM10" s="573"/>
      <c r="MON10" s="573"/>
      <c r="MOO10" s="573"/>
      <c r="MOP10" s="573"/>
      <c r="MOQ10" s="573"/>
      <c r="MOR10" s="573"/>
      <c r="MOS10" s="573"/>
      <c r="MOT10" s="573"/>
      <c r="MOU10" s="573"/>
      <c r="MOV10" s="573"/>
      <c r="MOW10" s="573"/>
      <c r="MOX10" s="573"/>
      <c r="MOY10" s="573"/>
      <c r="MOZ10" s="573"/>
      <c r="MPA10" s="573"/>
      <c r="MPB10" s="573"/>
      <c r="MPC10" s="573"/>
      <c r="MPD10" s="573"/>
      <c r="MPE10" s="573"/>
      <c r="MPF10" s="573"/>
      <c r="MPG10" s="573"/>
      <c r="MPH10" s="573"/>
      <c r="MPI10" s="573"/>
      <c r="MPJ10" s="573"/>
      <c r="MPK10" s="573"/>
      <c r="MPL10" s="573"/>
      <c r="MPM10" s="573"/>
      <c r="MPN10" s="573"/>
      <c r="MPO10" s="573"/>
      <c r="MPP10" s="573"/>
      <c r="MPQ10" s="573"/>
      <c r="MPR10" s="573"/>
      <c r="MPS10" s="573"/>
      <c r="MPT10" s="573"/>
      <c r="MPU10" s="573"/>
      <c r="MPV10" s="573"/>
      <c r="MPW10" s="573"/>
      <c r="MPX10" s="573"/>
      <c r="MPY10" s="573"/>
      <c r="MPZ10" s="573"/>
      <c r="MQA10" s="573"/>
      <c r="MQB10" s="573"/>
      <c r="MQC10" s="573"/>
      <c r="MQD10" s="573"/>
      <c r="MQE10" s="573"/>
      <c r="MQF10" s="573"/>
      <c r="MQG10" s="573"/>
      <c r="MQH10" s="573"/>
      <c r="MQI10" s="573"/>
      <c r="MQJ10" s="573"/>
      <c r="MQK10" s="573"/>
      <c r="MQL10" s="573"/>
      <c r="MQM10" s="573"/>
      <c r="MQN10" s="573"/>
      <c r="MQO10" s="573"/>
      <c r="MQP10" s="573"/>
      <c r="MQQ10" s="573"/>
      <c r="MQR10" s="573"/>
      <c r="MQS10" s="573"/>
      <c r="MQT10" s="573"/>
      <c r="MQU10" s="573"/>
      <c r="MQV10" s="573"/>
      <c r="MQW10" s="573"/>
      <c r="MQX10" s="573"/>
      <c r="MQY10" s="573"/>
      <c r="MQZ10" s="573"/>
      <c r="MRA10" s="573"/>
      <c r="MRB10" s="573"/>
      <c r="MRC10" s="573"/>
      <c r="MRD10" s="573"/>
      <c r="MRE10" s="573"/>
      <c r="MRF10" s="573"/>
      <c r="MRG10" s="573"/>
      <c r="MRH10" s="573"/>
      <c r="MRI10" s="573"/>
      <c r="MRJ10" s="573"/>
      <c r="MRK10" s="573"/>
      <c r="MRL10" s="573"/>
      <c r="MRM10" s="573"/>
      <c r="MRN10" s="573"/>
      <c r="MRO10" s="573"/>
      <c r="MRP10" s="573"/>
      <c r="MRQ10" s="573"/>
      <c r="MRR10" s="573"/>
      <c r="MRS10" s="573"/>
      <c r="MRT10" s="573"/>
      <c r="MRU10" s="573"/>
      <c r="MRV10" s="573"/>
      <c r="MRW10" s="573"/>
      <c r="MRX10" s="573"/>
      <c r="MRY10" s="573"/>
      <c r="MRZ10" s="573"/>
      <c r="MSA10" s="573"/>
      <c r="MSB10" s="573"/>
      <c r="MSC10" s="573"/>
      <c r="MSD10" s="573"/>
      <c r="MSE10" s="573"/>
      <c r="MSF10" s="573"/>
      <c r="MSG10" s="573"/>
      <c r="MSH10" s="573"/>
      <c r="MSI10" s="573"/>
      <c r="MSJ10" s="573"/>
      <c r="MSK10" s="573"/>
      <c r="MSL10" s="573"/>
      <c r="MSM10" s="573"/>
      <c r="MSN10" s="573"/>
      <c r="MSO10" s="573"/>
      <c r="MSP10" s="573"/>
      <c r="MSQ10" s="573"/>
      <c r="MSR10" s="573"/>
      <c r="MSS10" s="573"/>
      <c r="MST10" s="573"/>
      <c r="MSU10" s="573"/>
      <c r="MSV10" s="573"/>
      <c r="MSW10" s="573"/>
      <c r="MSX10" s="573"/>
      <c r="MSY10" s="573"/>
      <c r="MSZ10" s="573"/>
      <c r="MTA10" s="573"/>
      <c r="MTB10" s="573"/>
      <c r="MTC10" s="573"/>
      <c r="MTD10" s="573"/>
      <c r="MTE10" s="573"/>
      <c r="MTF10" s="573"/>
      <c r="MTG10" s="573"/>
      <c r="MTH10" s="573"/>
      <c r="MTI10" s="573"/>
      <c r="MTJ10" s="573"/>
      <c r="MTK10" s="573"/>
      <c r="MTL10" s="573"/>
      <c r="MTM10" s="573"/>
      <c r="MTN10" s="573"/>
      <c r="MTO10" s="573"/>
      <c r="MTP10" s="573"/>
      <c r="MTQ10" s="573"/>
      <c r="MTR10" s="573"/>
      <c r="MTS10" s="573"/>
      <c r="MTT10" s="573"/>
      <c r="MTU10" s="573"/>
      <c r="MTV10" s="573"/>
      <c r="MTW10" s="573"/>
      <c r="MTX10" s="573"/>
      <c r="MTY10" s="573"/>
      <c r="MTZ10" s="573"/>
      <c r="MUA10" s="573"/>
      <c r="MUB10" s="573"/>
      <c r="MUC10" s="573"/>
      <c r="MUD10" s="573"/>
      <c r="MUE10" s="573"/>
      <c r="MUF10" s="573"/>
      <c r="MUG10" s="573"/>
      <c r="MUH10" s="573"/>
      <c r="MUI10" s="573"/>
      <c r="MUJ10" s="573"/>
      <c r="MUK10" s="573"/>
      <c r="MUL10" s="573"/>
      <c r="MUM10" s="573"/>
      <c r="MUN10" s="573"/>
      <c r="MUO10" s="573"/>
      <c r="MUP10" s="573"/>
      <c r="MUQ10" s="573"/>
      <c r="MUR10" s="573"/>
      <c r="MUS10" s="573"/>
      <c r="MUT10" s="573"/>
      <c r="MUU10" s="573"/>
      <c r="MUV10" s="573"/>
      <c r="MUW10" s="573"/>
      <c r="MUX10" s="573"/>
      <c r="MUY10" s="573"/>
      <c r="MUZ10" s="573"/>
      <c r="MVA10" s="573"/>
      <c r="MVB10" s="573"/>
      <c r="MVC10" s="573"/>
      <c r="MVD10" s="573"/>
      <c r="MVE10" s="573"/>
      <c r="MVF10" s="573"/>
      <c r="MVG10" s="573"/>
      <c r="MVH10" s="573"/>
      <c r="MVI10" s="573"/>
      <c r="MVJ10" s="573"/>
      <c r="MVK10" s="573"/>
      <c r="MVL10" s="573"/>
      <c r="MVM10" s="573"/>
      <c r="MVN10" s="573"/>
      <c r="MVO10" s="573"/>
      <c r="MVP10" s="573"/>
      <c r="MVQ10" s="573"/>
      <c r="MVR10" s="573"/>
      <c r="MVS10" s="573"/>
      <c r="MVT10" s="573"/>
      <c r="MVU10" s="573"/>
      <c r="MVV10" s="573"/>
      <c r="MVW10" s="573"/>
      <c r="MVX10" s="573"/>
      <c r="MVY10" s="573"/>
      <c r="MVZ10" s="573"/>
      <c r="MWA10" s="573"/>
      <c r="MWB10" s="573"/>
      <c r="MWC10" s="573"/>
      <c r="MWD10" s="573"/>
      <c r="MWE10" s="573"/>
      <c r="MWF10" s="573"/>
      <c r="MWG10" s="573"/>
      <c r="MWH10" s="573"/>
      <c r="MWI10" s="573"/>
      <c r="MWJ10" s="573"/>
      <c r="MWK10" s="573"/>
      <c r="MWL10" s="573"/>
      <c r="MWM10" s="573"/>
      <c r="MWN10" s="573"/>
      <c r="MWO10" s="573"/>
      <c r="MWP10" s="573"/>
      <c r="MWQ10" s="573"/>
      <c r="MWR10" s="573"/>
      <c r="MWS10" s="573"/>
      <c r="MWT10" s="573"/>
      <c r="MWU10" s="573"/>
      <c r="MWV10" s="573"/>
      <c r="MWW10" s="573"/>
      <c r="MWX10" s="573"/>
      <c r="MWY10" s="573"/>
      <c r="MWZ10" s="573"/>
      <c r="MXA10" s="573"/>
      <c r="MXB10" s="573"/>
      <c r="MXC10" s="573"/>
      <c r="MXD10" s="573"/>
      <c r="MXE10" s="573"/>
      <c r="MXF10" s="573"/>
      <c r="MXG10" s="573"/>
      <c r="MXH10" s="573"/>
      <c r="MXI10" s="573"/>
      <c r="MXJ10" s="573"/>
      <c r="MXK10" s="573"/>
      <c r="MXL10" s="573"/>
      <c r="MXM10" s="573"/>
      <c r="MXN10" s="573"/>
      <c r="MXO10" s="573"/>
      <c r="MXP10" s="573"/>
      <c r="MXQ10" s="573"/>
      <c r="MXR10" s="573"/>
      <c r="MXS10" s="573"/>
      <c r="MXT10" s="573"/>
      <c r="MXU10" s="573"/>
      <c r="MXV10" s="573"/>
      <c r="MXW10" s="573"/>
      <c r="MXX10" s="573"/>
      <c r="MXY10" s="573"/>
      <c r="MXZ10" s="573"/>
      <c r="MYA10" s="573"/>
      <c r="MYB10" s="573"/>
      <c r="MYC10" s="573"/>
      <c r="MYD10" s="573"/>
      <c r="MYE10" s="573"/>
      <c r="MYF10" s="573"/>
      <c r="MYG10" s="573"/>
      <c r="MYH10" s="573"/>
      <c r="MYI10" s="573"/>
      <c r="MYJ10" s="573"/>
      <c r="MYK10" s="573"/>
      <c r="MYL10" s="573"/>
      <c r="MYM10" s="573"/>
      <c r="MYN10" s="573"/>
      <c r="MYO10" s="573"/>
      <c r="MYP10" s="573"/>
      <c r="MYQ10" s="573"/>
      <c r="MYR10" s="573"/>
      <c r="MYS10" s="573"/>
      <c r="MYT10" s="573"/>
      <c r="MYU10" s="573"/>
      <c r="MYV10" s="573"/>
      <c r="MYW10" s="573"/>
      <c r="MYX10" s="573"/>
      <c r="MYY10" s="573"/>
      <c r="MYZ10" s="573"/>
      <c r="MZA10" s="573"/>
      <c r="MZB10" s="573"/>
      <c r="MZC10" s="573"/>
      <c r="MZD10" s="573"/>
      <c r="MZE10" s="573"/>
      <c r="MZF10" s="573"/>
      <c r="MZG10" s="573"/>
      <c r="MZH10" s="573"/>
      <c r="MZI10" s="573"/>
      <c r="MZJ10" s="573"/>
      <c r="MZK10" s="573"/>
      <c r="MZL10" s="573"/>
      <c r="MZM10" s="573"/>
      <c r="MZN10" s="573"/>
      <c r="MZO10" s="573"/>
      <c r="MZP10" s="573"/>
      <c r="MZQ10" s="573"/>
      <c r="MZR10" s="573"/>
      <c r="MZS10" s="573"/>
      <c r="MZT10" s="573"/>
      <c r="MZU10" s="573"/>
      <c r="MZV10" s="573"/>
      <c r="MZW10" s="573"/>
      <c r="MZX10" s="573"/>
      <c r="MZY10" s="573"/>
      <c r="MZZ10" s="573"/>
      <c r="NAA10" s="573"/>
      <c r="NAB10" s="573"/>
      <c r="NAC10" s="573"/>
      <c r="NAD10" s="573"/>
      <c r="NAE10" s="573"/>
      <c r="NAF10" s="573"/>
      <c r="NAG10" s="573"/>
      <c r="NAH10" s="573"/>
      <c r="NAI10" s="573"/>
      <c r="NAJ10" s="573"/>
      <c r="NAK10" s="573"/>
      <c r="NAL10" s="573"/>
      <c r="NAM10" s="573"/>
      <c r="NAN10" s="573"/>
      <c r="NAO10" s="573"/>
      <c r="NAP10" s="573"/>
      <c r="NAQ10" s="573"/>
      <c r="NAR10" s="573"/>
      <c r="NAS10" s="573"/>
      <c r="NAT10" s="573"/>
      <c r="NAU10" s="573"/>
      <c r="NAV10" s="573"/>
      <c r="NAW10" s="573"/>
      <c r="NAX10" s="573"/>
      <c r="NAY10" s="573"/>
      <c r="NAZ10" s="573"/>
      <c r="NBA10" s="573"/>
      <c r="NBB10" s="573"/>
      <c r="NBC10" s="573"/>
      <c r="NBD10" s="573"/>
      <c r="NBE10" s="573"/>
      <c r="NBF10" s="573"/>
      <c r="NBG10" s="573"/>
      <c r="NBH10" s="573"/>
      <c r="NBI10" s="573"/>
      <c r="NBJ10" s="573"/>
      <c r="NBK10" s="573"/>
      <c r="NBL10" s="573"/>
      <c r="NBM10" s="573"/>
      <c r="NBN10" s="573"/>
      <c r="NBO10" s="573"/>
      <c r="NBP10" s="573"/>
      <c r="NBQ10" s="573"/>
      <c r="NBR10" s="573"/>
      <c r="NBS10" s="573"/>
      <c r="NBT10" s="573"/>
      <c r="NBU10" s="573"/>
      <c r="NBV10" s="573"/>
      <c r="NBW10" s="573"/>
      <c r="NBX10" s="573"/>
      <c r="NBY10" s="573"/>
      <c r="NBZ10" s="573"/>
      <c r="NCA10" s="573"/>
      <c r="NCB10" s="573"/>
      <c r="NCC10" s="573"/>
      <c r="NCD10" s="573"/>
      <c r="NCE10" s="573"/>
      <c r="NCF10" s="573"/>
      <c r="NCG10" s="573"/>
      <c r="NCH10" s="573"/>
      <c r="NCI10" s="573"/>
      <c r="NCJ10" s="573"/>
      <c r="NCK10" s="573"/>
      <c r="NCL10" s="573"/>
      <c r="NCM10" s="573"/>
      <c r="NCN10" s="573"/>
      <c r="NCO10" s="573"/>
      <c r="NCP10" s="573"/>
      <c r="NCQ10" s="573"/>
      <c r="NCR10" s="573"/>
      <c r="NCS10" s="573"/>
      <c r="NCT10" s="573"/>
      <c r="NCU10" s="573"/>
      <c r="NCV10" s="573"/>
      <c r="NCW10" s="573"/>
      <c r="NCX10" s="573"/>
      <c r="NCY10" s="573"/>
      <c r="NCZ10" s="573"/>
      <c r="NDA10" s="573"/>
      <c r="NDB10" s="573"/>
      <c r="NDC10" s="573"/>
      <c r="NDD10" s="573"/>
      <c r="NDE10" s="573"/>
      <c r="NDF10" s="573"/>
      <c r="NDG10" s="573"/>
      <c r="NDH10" s="573"/>
      <c r="NDI10" s="573"/>
      <c r="NDJ10" s="573"/>
      <c r="NDK10" s="573"/>
      <c r="NDL10" s="573"/>
      <c r="NDM10" s="573"/>
      <c r="NDN10" s="573"/>
      <c r="NDO10" s="573"/>
      <c r="NDP10" s="573"/>
      <c r="NDQ10" s="573"/>
      <c r="NDR10" s="573"/>
      <c r="NDS10" s="573"/>
      <c r="NDT10" s="573"/>
      <c r="NDU10" s="573"/>
      <c r="NDV10" s="573"/>
      <c r="NDW10" s="573"/>
      <c r="NDX10" s="573"/>
      <c r="NDY10" s="573"/>
      <c r="NDZ10" s="573"/>
      <c r="NEA10" s="573"/>
      <c r="NEB10" s="573"/>
      <c r="NEC10" s="573"/>
      <c r="NED10" s="573"/>
      <c r="NEE10" s="573"/>
      <c r="NEF10" s="573"/>
      <c r="NEG10" s="573"/>
      <c r="NEH10" s="573"/>
      <c r="NEI10" s="573"/>
      <c r="NEJ10" s="573"/>
      <c r="NEK10" s="573"/>
      <c r="NEL10" s="573"/>
      <c r="NEM10" s="573"/>
      <c r="NEN10" s="573"/>
      <c r="NEO10" s="573"/>
      <c r="NEP10" s="573"/>
      <c r="NEQ10" s="573"/>
      <c r="NER10" s="573"/>
      <c r="NES10" s="573"/>
      <c r="NET10" s="573"/>
      <c r="NEU10" s="573"/>
      <c r="NEV10" s="573"/>
      <c r="NEW10" s="573"/>
      <c r="NEX10" s="573"/>
      <c r="NEY10" s="573"/>
      <c r="NEZ10" s="573"/>
      <c r="NFA10" s="573"/>
      <c r="NFB10" s="573"/>
      <c r="NFC10" s="573"/>
      <c r="NFD10" s="573"/>
      <c r="NFE10" s="573"/>
      <c r="NFF10" s="573"/>
      <c r="NFG10" s="573"/>
      <c r="NFH10" s="573"/>
      <c r="NFI10" s="573"/>
      <c r="NFJ10" s="573"/>
      <c r="NFK10" s="573"/>
      <c r="NFL10" s="573"/>
      <c r="NFM10" s="573"/>
      <c r="NFN10" s="573"/>
      <c r="NFO10" s="573"/>
      <c r="NFP10" s="573"/>
      <c r="NFQ10" s="573"/>
      <c r="NFR10" s="573"/>
      <c r="NFS10" s="573"/>
      <c r="NFT10" s="573"/>
      <c r="NFU10" s="573"/>
      <c r="NFV10" s="573"/>
      <c r="NFW10" s="573"/>
      <c r="NFX10" s="573"/>
      <c r="NFY10" s="573"/>
      <c r="NFZ10" s="573"/>
      <c r="NGA10" s="573"/>
      <c r="NGB10" s="573"/>
      <c r="NGC10" s="573"/>
      <c r="NGD10" s="573"/>
      <c r="NGE10" s="573"/>
      <c r="NGF10" s="573"/>
      <c r="NGG10" s="573"/>
      <c r="NGH10" s="573"/>
      <c r="NGI10" s="573"/>
      <c r="NGJ10" s="573"/>
      <c r="NGK10" s="573"/>
      <c r="NGL10" s="573"/>
      <c r="NGM10" s="573"/>
      <c r="NGN10" s="573"/>
      <c r="NGO10" s="573"/>
      <c r="NGP10" s="573"/>
      <c r="NGQ10" s="573"/>
      <c r="NGR10" s="573"/>
      <c r="NGS10" s="573"/>
      <c r="NGT10" s="573"/>
      <c r="NGU10" s="573"/>
      <c r="NGV10" s="573"/>
      <c r="NGW10" s="573"/>
      <c r="NGX10" s="573"/>
      <c r="NGY10" s="573"/>
      <c r="NGZ10" s="573"/>
      <c r="NHA10" s="573"/>
      <c r="NHB10" s="573"/>
      <c r="NHC10" s="573"/>
      <c r="NHD10" s="573"/>
      <c r="NHE10" s="573"/>
      <c r="NHF10" s="573"/>
      <c r="NHG10" s="573"/>
      <c r="NHH10" s="573"/>
      <c r="NHI10" s="573"/>
      <c r="NHJ10" s="573"/>
      <c r="NHK10" s="573"/>
      <c r="NHL10" s="573"/>
      <c r="NHM10" s="573"/>
      <c r="NHN10" s="573"/>
      <c r="NHO10" s="573"/>
      <c r="NHP10" s="573"/>
      <c r="NHQ10" s="573"/>
      <c r="NHR10" s="573"/>
      <c r="NHS10" s="573"/>
      <c r="NHT10" s="573"/>
      <c r="NHU10" s="573"/>
      <c r="NHV10" s="573"/>
      <c r="NHW10" s="573"/>
      <c r="NHX10" s="573"/>
      <c r="NHY10" s="573"/>
      <c r="NHZ10" s="573"/>
      <c r="NIA10" s="573"/>
      <c r="NIB10" s="573"/>
      <c r="NIC10" s="573"/>
      <c r="NID10" s="573"/>
      <c r="NIE10" s="573"/>
      <c r="NIF10" s="573"/>
      <c r="NIG10" s="573"/>
      <c r="NIH10" s="573"/>
      <c r="NII10" s="573"/>
      <c r="NIJ10" s="573"/>
      <c r="NIK10" s="573"/>
      <c r="NIL10" s="573"/>
      <c r="NIM10" s="573"/>
      <c r="NIN10" s="573"/>
      <c r="NIO10" s="573"/>
      <c r="NIP10" s="573"/>
      <c r="NIQ10" s="573"/>
      <c r="NIR10" s="573"/>
      <c r="NIS10" s="573"/>
      <c r="NIT10" s="573"/>
      <c r="NIU10" s="573"/>
      <c r="NIV10" s="573"/>
      <c r="NIW10" s="573"/>
      <c r="NIX10" s="573"/>
      <c r="NIY10" s="573"/>
      <c r="NIZ10" s="573"/>
      <c r="NJA10" s="573"/>
      <c r="NJB10" s="573"/>
      <c r="NJC10" s="573"/>
      <c r="NJD10" s="573"/>
      <c r="NJE10" s="573"/>
      <c r="NJF10" s="573"/>
      <c r="NJG10" s="573"/>
      <c r="NJH10" s="573"/>
      <c r="NJI10" s="573"/>
      <c r="NJJ10" s="573"/>
      <c r="NJK10" s="573"/>
      <c r="NJL10" s="573"/>
      <c r="NJM10" s="573"/>
      <c r="NJN10" s="573"/>
      <c r="NJO10" s="573"/>
      <c r="NJP10" s="573"/>
      <c r="NJQ10" s="573"/>
      <c r="NJR10" s="573"/>
      <c r="NJS10" s="573"/>
      <c r="NJT10" s="573"/>
      <c r="NJU10" s="573"/>
      <c r="NJV10" s="573"/>
      <c r="NJW10" s="573"/>
      <c r="NJX10" s="573"/>
      <c r="NJY10" s="573"/>
      <c r="NJZ10" s="573"/>
      <c r="NKA10" s="573"/>
      <c r="NKB10" s="573"/>
      <c r="NKC10" s="573"/>
      <c r="NKD10" s="573"/>
      <c r="NKE10" s="573"/>
      <c r="NKF10" s="573"/>
      <c r="NKG10" s="573"/>
      <c r="NKH10" s="573"/>
      <c r="NKI10" s="573"/>
      <c r="NKJ10" s="573"/>
      <c r="NKK10" s="573"/>
      <c r="NKL10" s="573"/>
      <c r="NKM10" s="573"/>
      <c r="NKN10" s="573"/>
      <c r="NKO10" s="573"/>
      <c r="NKP10" s="573"/>
      <c r="NKQ10" s="573"/>
      <c r="NKR10" s="573"/>
      <c r="NKS10" s="573"/>
      <c r="NKT10" s="573"/>
      <c r="NKU10" s="573"/>
      <c r="NKV10" s="573"/>
      <c r="NKW10" s="573"/>
      <c r="NKX10" s="573"/>
      <c r="NKY10" s="573"/>
      <c r="NKZ10" s="573"/>
      <c r="NLA10" s="573"/>
      <c r="NLB10" s="573"/>
      <c r="NLC10" s="573"/>
      <c r="NLD10" s="573"/>
      <c r="NLE10" s="573"/>
      <c r="NLF10" s="573"/>
      <c r="NLG10" s="573"/>
      <c r="NLH10" s="573"/>
      <c r="NLI10" s="573"/>
      <c r="NLJ10" s="573"/>
      <c r="NLK10" s="573"/>
      <c r="NLL10" s="573"/>
      <c r="NLM10" s="573"/>
      <c r="NLN10" s="573"/>
      <c r="NLO10" s="573"/>
      <c r="NLP10" s="573"/>
      <c r="NLQ10" s="573"/>
      <c r="NLR10" s="573"/>
      <c r="NLS10" s="573"/>
      <c r="NLT10" s="573"/>
      <c r="NLU10" s="573"/>
      <c r="NLV10" s="573"/>
      <c r="NLW10" s="573"/>
      <c r="NLX10" s="573"/>
      <c r="NLY10" s="573"/>
      <c r="NLZ10" s="573"/>
      <c r="NMA10" s="573"/>
      <c r="NMB10" s="573"/>
      <c r="NMC10" s="573"/>
      <c r="NMD10" s="573"/>
      <c r="NME10" s="573"/>
      <c r="NMF10" s="573"/>
      <c r="NMG10" s="573"/>
      <c r="NMH10" s="573"/>
      <c r="NMI10" s="573"/>
      <c r="NMJ10" s="573"/>
      <c r="NMK10" s="573"/>
      <c r="NML10" s="573"/>
      <c r="NMM10" s="573"/>
      <c r="NMN10" s="573"/>
      <c r="NMO10" s="573"/>
      <c r="NMP10" s="573"/>
      <c r="NMQ10" s="573"/>
      <c r="NMR10" s="573"/>
      <c r="NMS10" s="573"/>
      <c r="NMT10" s="573"/>
      <c r="NMU10" s="573"/>
      <c r="NMV10" s="573"/>
      <c r="NMW10" s="573"/>
      <c r="NMX10" s="573"/>
      <c r="NMY10" s="573"/>
      <c r="NMZ10" s="573"/>
      <c r="NNA10" s="573"/>
      <c r="NNB10" s="573"/>
      <c r="NNC10" s="573"/>
      <c r="NND10" s="573"/>
      <c r="NNE10" s="573"/>
      <c r="NNF10" s="573"/>
      <c r="NNG10" s="573"/>
      <c r="NNH10" s="573"/>
      <c r="NNI10" s="573"/>
      <c r="NNJ10" s="573"/>
      <c r="NNK10" s="573"/>
      <c r="NNL10" s="573"/>
      <c r="NNM10" s="573"/>
      <c r="NNN10" s="573"/>
      <c r="NNO10" s="573"/>
      <c r="NNP10" s="573"/>
      <c r="NNQ10" s="573"/>
      <c r="NNR10" s="573"/>
      <c r="NNS10" s="573"/>
      <c r="NNT10" s="573"/>
      <c r="NNU10" s="573"/>
      <c r="NNV10" s="573"/>
      <c r="NNW10" s="573"/>
      <c r="NNX10" s="573"/>
      <c r="NNY10" s="573"/>
      <c r="NNZ10" s="573"/>
      <c r="NOA10" s="573"/>
      <c r="NOB10" s="573"/>
      <c r="NOC10" s="573"/>
      <c r="NOD10" s="573"/>
      <c r="NOE10" s="573"/>
      <c r="NOF10" s="573"/>
      <c r="NOG10" s="573"/>
      <c r="NOH10" s="573"/>
      <c r="NOI10" s="573"/>
      <c r="NOJ10" s="573"/>
      <c r="NOK10" s="573"/>
      <c r="NOL10" s="573"/>
      <c r="NOM10" s="573"/>
      <c r="NON10" s="573"/>
      <c r="NOO10" s="573"/>
      <c r="NOP10" s="573"/>
      <c r="NOQ10" s="573"/>
      <c r="NOR10" s="573"/>
      <c r="NOS10" s="573"/>
      <c r="NOT10" s="573"/>
      <c r="NOU10" s="573"/>
      <c r="NOV10" s="573"/>
      <c r="NOW10" s="573"/>
      <c r="NOX10" s="573"/>
      <c r="NOY10" s="573"/>
      <c r="NOZ10" s="573"/>
      <c r="NPA10" s="573"/>
      <c r="NPB10" s="573"/>
      <c r="NPC10" s="573"/>
      <c r="NPD10" s="573"/>
      <c r="NPE10" s="573"/>
      <c r="NPF10" s="573"/>
      <c r="NPG10" s="573"/>
      <c r="NPH10" s="573"/>
      <c r="NPI10" s="573"/>
      <c r="NPJ10" s="573"/>
      <c r="NPK10" s="573"/>
      <c r="NPL10" s="573"/>
      <c r="NPM10" s="573"/>
      <c r="NPN10" s="573"/>
      <c r="NPO10" s="573"/>
      <c r="NPP10" s="573"/>
      <c r="NPQ10" s="573"/>
      <c r="NPR10" s="573"/>
      <c r="NPS10" s="573"/>
      <c r="NPT10" s="573"/>
      <c r="NPU10" s="573"/>
      <c r="NPV10" s="573"/>
      <c r="NPW10" s="573"/>
      <c r="NPX10" s="573"/>
      <c r="NPY10" s="573"/>
      <c r="NPZ10" s="573"/>
      <c r="NQA10" s="573"/>
      <c r="NQB10" s="573"/>
      <c r="NQC10" s="573"/>
      <c r="NQD10" s="573"/>
      <c r="NQE10" s="573"/>
      <c r="NQF10" s="573"/>
      <c r="NQG10" s="573"/>
      <c r="NQH10" s="573"/>
      <c r="NQI10" s="573"/>
      <c r="NQJ10" s="573"/>
      <c r="NQK10" s="573"/>
      <c r="NQL10" s="573"/>
      <c r="NQM10" s="573"/>
      <c r="NQN10" s="573"/>
      <c r="NQO10" s="573"/>
      <c r="NQP10" s="573"/>
      <c r="NQQ10" s="573"/>
      <c r="NQR10" s="573"/>
      <c r="NQS10" s="573"/>
      <c r="NQT10" s="573"/>
      <c r="NQU10" s="573"/>
      <c r="NQV10" s="573"/>
      <c r="NQW10" s="573"/>
      <c r="NQX10" s="573"/>
      <c r="NQY10" s="573"/>
      <c r="NQZ10" s="573"/>
      <c r="NRA10" s="573"/>
      <c r="NRB10" s="573"/>
      <c r="NRC10" s="573"/>
      <c r="NRD10" s="573"/>
      <c r="NRE10" s="573"/>
      <c r="NRF10" s="573"/>
      <c r="NRG10" s="573"/>
      <c r="NRH10" s="573"/>
      <c r="NRI10" s="573"/>
      <c r="NRJ10" s="573"/>
      <c r="NRK10" s="573"/>
      <c r="NRL10" s="573"/>
      <c r="NRM10" s="573"/>
      <c r="NRN10" s="573"/>
      <c r="NRO10" s="573"/>
      <c r="NRP10" s="573"/>
      <c r="NRQ10" s="573"/>
      <c r="NRR10" s="573"/>
      <c r="NRS10" s="573"/>
      <c r="NRT10" s="573"/>
      <c r="NRU10" s="573"/>
      <c r="NRV10" s="573"/>
      <c r="NRW10" s="573"/>
      <c r="NRX10" s="573"/>
      <c r="NRY10" s="573"/>
      <c r="NRZ10" s="573"/>
      <c r="NSA10" s="573"/>
      <c r="NSB10" s="573"/>
      <c r="NSC10" s="573"/>
      <c r="NSD10" s="573"/>
      <c r="NSE10" s="573"/>
      <c r="NSF10" s="573"/>
      <c r="NSG10" s="573"/>
      <c r="NSH10" s="573"/>
      <c r="NSI10" s="573"/>
      <c r="NSJ10" s="573"/>
      <c r="NSK10" s="573"/>
      <c r="NSL10" s="573"/>
      <c r="NSM10" s="573"/>
      <c r="NSN10" s="573"/>
      <c r="NSO10" s="573"/>
      <c r="NSP10" s="573"/>
      <c r="NSQ10" s="573"/>
      <c r="NSR10" s="573"/>
      <c r="NSS10" s="573"/>
      <c r="NST10" s="573"/>
      <c r="NSU10" s="573"/>
      <c r="NSV10" s="573"/>
      <c r="NSW10" s="573"/>
      <c r="NSX10" s="573"/>
      <c r="NSY10" s="573"/>
      <c r="NSZ10" s="573"/>
      <c r="NTA10" s="573"/>
      <c r="NTB10" s="573"/>
      <c r="NTC10" s="573"/>
      <c r="NTD10" s="573"/>
      <c r="NTE10" s="573"/>
      <c r="NTF10" s="573"/>
      <c r="NTG10" s="573"/>
      <c r="NTH10" s="573"/>
      <c r="NTI10" s="573"/>
      <c r="NTJ10" s="573"/>
      <c r="NTK10" s="573"/>
      <c r="NTL10" s="573"/>
      <c r="NTM10" s="573"/>
      <c r="NTN10" s="573"/>
      <c r="NTO10" s="573"/>
      <c r="NTP10" s="573"/>
      <c r="NTQ10" s="573"/>
      <c r="NTR10" s="573"/>
      <c r="NTS10" s="573"/>
      <c r="NTT10" s="573"/>
      <c r="NTU10" s="573"/>
      <c r="NTV10" s="573"/>
      <c r="NTW10" s="573"/>
      <c r="NTX10" s="573"/>
      <c r="NTY10" s="573"/>
      <c r="NTZ10" s="573"/>
      <c r="NUA10" s="573"/>
      <c r="NUB10" s="573"/>
      <c r="NUC10" s="573"/>
      <c r="NUD10" s="573"/>
      <c r="NUE10" s="573"/>
      <c r="NUF10" s="573"/>
      <c r="NUG10" s="573"/>
      <c r="NUH10" s="573"/>
      <c r="NUI10" s="573"/>
      <c r="NUJ10" s="573"/>
      <c r="NUK10" s="573"/>
      <c r="NUL10" s="573"/>
      <c r="NUM10" s="573"/>
      <c r="NUN10" s="573"/>
      <c r="NUO10" s="573"/>
      <c r="NUP10" s="573"/>
      <c r="NUQ10" s="573"/>
      <c r="NUR10" s="573"/>
      <c r="NUS10" s="573"/>
      <c r="NUT10" s="573"/>
      <c r="NUU10" s="573"/>
      <c r="NUV10" s="573"/>
      <c r="NUW10" s="573"/>
      <c r="NUX10" s="573"/>
      <c r="NUY10" s="573"/>
      <c r="NUZ10" s="573"/>
      <c r="NVA10" s="573"/>
      <c r="NVB10" s="573"/>
      <c r="NVC10" s="573"/>
      <c r="NVD10" s="573"/>
      <c r="NVE10" s="573"/>
      <c r="NVF10" s="573"/>
      <c r="NVG10" s="573"/>
      <c r="NVH10" s="573"/>
      <c r="NVI10" s="573"/>
      <c r="NVJ10" s="573"/>
      <c r="NVK10" s="573"/>
      <c r="NVL10" s="573"/>
      <c r="NVM10" s="573"/>
      <c r="NVN10" s="573"/>
      <c r="NVO10" s="573"/>
      <c r="NVP10" s="573"/>
      <c r="NVQ10" s="573"/>
      <c r="NVR10" s="573"/>
      <c r="NVS10" s="573"/>
      <c r="NVT10" s="573"/>
      <c r="NVU10" s="573"/>
      <c r="NVV10" s="573"/>
      <c r="NVW10" s="573"/>
      <c r="NVX10" s="573"/>
      <c r="NVY10" s="573"/>
      <c r="NVZ10" s="573"/>
      <c r="NWA10" s="573"/>
      <c r="NWB10" s="573"/>
      <c r="NWC10" s="573"/>
      <c r="NWD10" s="573"/>
      <c r="NWE10" s="573"/>
      <c r="NWF10" s="573"/>
      <c r="NWG10" s="573"/>
      <c r="NWH10" s="573"/>
      <c r="NWI10" s="573"/>
      <c r="NWJ10" s="573"/>
      <c r="NWK10" s="573"/>
      <c r="NWL10" s="573"/>
      <c r="NWM10" s="573"/>
      <c r="NWN10" s="573"/>
      <c r="NWO10" s="573"/>
      <c r="NWP10" s="573"/>
      <c r="NWQ10" s="573"/>
      <c r="NWR10" s="573"/>
      <c r="NWS10" s="573"/>
      <c r="NWT10" s="573"/>
      <c r="NWU10" s="573"/>
      <c r="NWV10" s="573"/>
      <c r="NWW10" s="573"/>
      <c r="NWX10" s="573"/>
      <c r="NWY10" s="573"/>
      <c r="NWZ10" s="573"/>
      <c r="NXA10" s="573"/>
      <c r="NXB10" s="573"/>
      <c r="NXC10" s="573"/>
      <c r="NXD10" s="573"/>
      <c r="NXE10" s="573"/>
      <c r="NXF10" s="573"/>
      <c r="NXG10" s="573"/>
      <c r="NXH10" s="573"/>
      <c r="NXI10" s="573"/>
      <c r="NXJ10" s="573"/>
      <c r="NXK10" s="573"/>
      <c r="NXL10" s="573"/>
      <c r="NXM10" s="573"/>
      <c r="NXN10" s="573"/>
      <c r="NXO10" s="573"/>
      <c r="NXP10" s="573"/>
      <c r="NXQ10" s="573"/>
      <c r="NXR10" s="573"/>
      <c r="NXS10" s="573"/>
      <c r="NXT10" s="573"/>
      <c r="NXU10" s="573"/>
      <c r="NXV10" s="573"/>
      <c r="NXW10" s="573"/>
      <c r="NXX10" s="573"/>
      <c r="NXY10" s="573"/>
      <c r="NXZ10" s="573"/>
      <c r="NYA10" s="573"/>
      <c r="NYB10" s="573"/>
      <c r="NYC10" s="573"/>
      <c r="NYD10" s="573"/>
      <c r="NYE10" s="573"/>
      <c r="NYF10" s="573"/>
      <c r="NYG10" s="573"/>
      <c r="NYH10" s="573"/>
      <c r="NYI10" s="573"/>
      <c r="NYJ10" s="573"/>
      <c r="NYK10" s="573"/>
      <c r="NYL10" s="573"/>
      <c r="NYM10" s="573"/>
      <c r="NYN10" s="573"/>
      <c r="NYO10" s="573"/>
      <c r="NYP10" s="573"/>
      <c r="NYQ10" s="573"/>
      <c r="NYR10" s="573"/>
      <c r="NYS10" s="573"/>
      <c r="NYT10" s="573"/>
      <c r="NYU10" s="573"/>
      <c r="NYV10" s="573"/>
      <c r="NYW10" s="573"/>
      <c r="NYX10" s="573"/>
      <c r="NYY10" s="573"/>
      <c r="NYZ10" s="573"/>
      <c r="NZA10" s="573"/>
      <c r="NZB10" s="573"/>
      <c r="NZC10" s="573"/>
      <c r="NZD10" s="573"/>
      <c r="NZE10" s="573"/>
      <c r="NZF10" s="573"/>
      <c r="NZG10" s="573"/>
      <c r="NZH10" s="573"/>
      <c r="NZI10" s="573"/>
      <c r="NZJ10" s="573"/>
      <c r="NZK10" s="573"/>
      <c r="NZL10" s="573"/>
      <c r="NZM10" s="573"/>
      <c r="NZN10" s="573"/>
      <c r="NZO10" s="573"/>
      <c r="NZP10" s="573"/>
      <c r="NZQ10" s="573"/>
      <c r="NZR10" s="573"/>
      <c r="NZS10" s="573"/>
      <c r="NZT10" s="573"/>
      <c r="NZU10" s="573"/>
      <c r="NZV10" s="573"/>
      <c r="NZW10" s="573"/>
      <c r="NZX10" s="573"/>
      <c r="NZY10" s="573"/>
      <c r="NZZ10" s="573"/>
      <c r="OAA10" s="573"/>
      <c r="OAB10" s="573"/>
      <c r="OAC10" s="573"/>
      <c r="OAD10" s="573"/>
      <c r="OAE10" s="573"/>
      <c r="OAF10" s="573"/>
      <c r="OAG10" s="573"/>
      <c r="OAH10" s="573"/>
      <c r="OAI10" s="573"/>
      <c r="OAJ10" s="573"/>
      <c r="OAK10" s="573"/>
      <c r="OAL10" s="573"/>
      <c r="OAM10" s="573"/>
      <c r="OAN10" s="573"/>
      <c r="OAO10" s="573"/>
      <c r="OAP10" s="573"/>
      <c r="OAQ10" s="573"/>
      <c r="OAR10" s="573"/>
      <c r="OAS10" s="573"/>
      <c r="OAT10" s="573"/>
      <c r="OAU10" s="573"/>
      <c r="OAV10" s="573"/>
      <c r="OAW10" s="573"/>
      <c r="OAX10" s="573"/>
      <c r="OAY10" s="573"/>
      <c r="OAZ10" s="573"/>
      <c r="OBA10" s="573"/>
      <c r="OBB10" s="573"/>
      <c r="OBC10" s="573"/>
      <c r="OBD10" s="573"/>
      <c r="OBE10" s="573"/>
      <c r="OBF10" s="573"/>
      <c r="OBG10" s="573"/>
      <c r="OBH10" s="573"/>
      <c r="OBI10" s="573"/>
      <c r="OBJ10" s="573"/>
      <c r="OBK10" s="573"/>
      <c r="OBL10" s="573"/>
      <c r="OBM10" s="573"/>
      <c r="OBN10" s="573"/>
      <c r="OBO10" s="573"/>
      <c r="OBP10" s="573"/>
      <c r="OBQ10" s="573"/>
      <c r="OBR10" s="573"/>
      <c r="OBS10" s="573"/>
      <c r="OBT10" s="573"/>
      <c r="OBU10" s="573"/>
      <c r="OBV10" s="573"/>
      <c r="OBW10" s="573"/>
      <c r="OBX10" s="573"/>
      <c r="OBY10" s="573"/>
      <c r="OBZ10" s="573"/>
      <c r="OCA10" s="573"/>
      <c r="OCB10" s="573"/>
      <c r="OCC10" s="573"/>
      <c r="OCD10" s="573"/>
      <c r="OCE10" s="573"/>
      <c r="OCF10" s="573"/>
      <c r="OCG10" s="573"/>
      <c r="OCH10" s="573"/>
      <c r="OCI10" s="573"/>
      <c r="OCJ10" s="573"/>
      <c r="OCK10" s="573"/>
      <c r="OCL10" s="573"/>
      <c r="OCM10" s="573"/>
      <c r="OCN10" s="573"/>
      <c r="OCO10" s="573"/>
      <c r="OCP10" s="573"/>
      <c r="OCQ10" s="573"/>
      <c r="OCR10" s="573"/>
      <c r="OCS10" s="573"/>
      <c r="OCT10" s="573"/>
      <c r="OCU10" s="573"/>
      <c r="OCV10" s="573"/>
      <c r="OCW10" s="573"/>
      <c r="OCX10" s="573"/>
      <c r="OCY10" s="573"/>
      <c r="OCZ10" s="573"/>
      <c r="ODA10" s="573"/>
      <c r="ODB10" s="573"/>
      <c r="ODC10" s="573"/>
      <c r="ODD10" s="573"/>
      <c r="ODE10" s="573"/>
      <c r="ODF10" s="573"/>
      <c r="ODG10" s="573"/>
      <c r="ODH10" s="573"/>
      <c r="ODI10" s="573"/>
      <c r="ODJ10" s="573"/>
      <c r="ODK10" s="573"/>
      <c r="ODL10" s="573"/>
      <c r="ODM10" s="573"/>
      <c r="ODN10" s="573"/>
      <c r="ODO10" s="573"/>
      <c r="ODP10" s="573"/>
      <c r="ODQ10" s="573"/>
      <c r="ODR10" s="573"/>
      <c r="ODS10" s="573"/>
      <c r="ODT10" s="573"/>
      <c r="ODU10" s="573"/>
      <c r="ODV10" s="573"/>
      <c r="ODW10" s="573"/>
      <c r="ODX10" s="573"/>
      <c r="ODY10" s="573"/>
      <c r="ODZ10" s="573"/>
      <c r="OEA10" s="573"/>
      <c r="OEB10" s="573"/>
      <c r="OEC10" s="573"/>
      <c r="OED10" s="573"/>
      <c r="OEE10" s="573"/>
      <c r="OEF10" s="573"/>
      <c r="OEG10" s="573"/>
      <c r="OEH10" s="573"/>
      <c r="OEI10" s="573"/>
      <c r="OEJ10" s="573"/>
      <c r="OEK10" s="573"/>
      <c r="OEL10" s="573"/>
      <c r="OEM10" s="573"/>
      <c r="OEN10" s="573"/>
      <c r="OEO10" s="573"/>
      <c r="OEP10" s="573"/>
      <c r="OEQ10" s="573"/>
      <c r="OER10" s="573"/>
      <c r="OES10" s="573"/>
      <c r="OET10" s="573"/>
      <c r="OEU10" s="573"/>
      <c r="OEV10" s="573"/>
      <c r="OEW10" s="573"/>
      <c r="OEX10" s="573"/>
      <c r="OEY10" s="573"/>
      <c r="OEZ10" s="573"/>
      <c r="OFA10" s="573"/>
      <c r="OFB10" s="573"/>
      <c r="OFC10" s="573"/>
      <c r="OFD10" s="573"/>
      <c r="OFE10" s="573"/>
      <c r="OFF10" s="573"/>
      <c r="OFG10" s="573"/>
      <c r="OFH10" s="573"/>
      <c r="OFI10" s="573"/>
      <c r="OFJ10" s="573"/>
      <c r="OFK10" s="573"/>
      <c r="OFL10" s="573"/>
      <c r="OFM10" s="573"/>
      <c r="OFN10" s="573"/>
      <c r="OFO10" s="573"/>
      <c r="OFP10" s="573"/>
      <c r="OFQ10" s="573"/>
      <c r="OFR10" s="573"/>
      <c r="OFS10" s="573"/>
      <c r="OFT10" s="573"/>
      <c r="OFU10" s="573"/>
      <c r="OFV10" s="573"/>
      <c r="OFW10" s="573"/>
      <c r="OFX10" s="573"/>
      <c r="OFY10" s="573"/>
      <c r="OFZ10" s="573"/>
      <c r="OGA10" s="573"/>
      <c r="OGB10" s="573"/>
      <c r="OGC10" s="573"/>
      <c r="OGD10" s="573"/>
      <c r="OGE10" s="573"/>
      <c r="OGF10" s="573"/>
      <c r="OGG10" s="573"/>
      <c r="OGH10" s="573"/>
      <c r="OGI10" s="573"/>
      <c r="OGJ10" s="573"/>
      <c r="OGK10" s="573"/>
      <c r="OGL10" s="573"/>
      <c r="OGM10" s="573"/>
      <c r="OGN10" s="573"/>
      <c r="OGO10" s="573"/>
      <c r="OGP10" s="573"/>
      <c r="OGQ10" s="573"/>
      <c r="OGR10" s="573"/>
      <c r="OGS10" s="573"/>
      <c r="OGT10" s="573"/>
      <c r="OGU10" s="573"/>
      <c r="OGV10" s="573"/>
      <c r="OGW10" s="573"/>
      <c r="OGX10" s="573"/>
      <c r="OGY10" s="573"/>
      <c r="OGZ10" s="573"/>
      <c r="OHA10" s="573"/>
      <c r="OHB10" s="573"/>
      <c r="OHC10" s="573"/>
      <c r="OHD10" s="573"/>
      <c r="OHE10" s="573"/>
      <c r="OHF10" s="573"/>
      <c r="OHG10" s="573"/>
      <c r="OHH10" s="573"/>
      <c r="OHI10" s="573"/>
      <c r="OHJ10" s="573"/>
      <c r="OHK10" s="573"/>
      <c r="OHL10" s="573"/>
      <c r="OHM10" s="573"/>
      <c r="OHN10" s="573"/>
      <c r="OHO10" s="573"/>
      <c r="OHP10" s="573"/>
      <c r="OHQ10" s="573"/>
      <c r="OHR10" s="573"/>
      <c r="OHS10" s="573"/>
      <c r="OHT10" s="573"/>
      <c r="OHU10" s="573"/>
      <c r="OHV10" s="573"/>
      <c r="OHW10" s="573"/>
      <c r="OHX10" s="573"/>
      <c r="OHY10" s="573"/>
      <c r="OHZ10" s="573"/>
      <c r="OIA10" s="573"/>
      <c r="OIB10" s="573"/>
      <c r="OIC10" s="573"/>
      <c r="OID10" s="573"/>
      <c r="OIE10" s="573"/>
      <c r="OIF10" s="573"/>
      <c r="OIG10" s="573"/>
      <c r="OIH10" s="573"/>
      <c r="OII10" s="573"/>
      <c r="OIJ10" s="573"/>
      <c r="OIK10" s="573"/>
      <c r="OIL10" s="573"/>
      <c r="OIM10" s="573"/>
      <c r="OIN10" s="573"/>
      <c r="OIO10" s="573"/>
      <c r="OIP10" s="573"/>
      <c r="OIQ10" s="573"/>
      <c r="OIR10" s="573"/>
      <c r="OIS10" s="573"/>
      <c r="OIT10" s="573"/>
      <c r="OIU10" s="573"/>
      <c r="OIV10" s="573"/>
      <c r="OIW10" s="573"/>
      <c r="OIX10" s="573"/>
      <c r="OIY10" s="573"/>
      <c r="OIZ10" s="573"/>
      <c r="OJA10" s="573"/>
      <c r="OJB10" s="573"/>
      <c r="OJC10" s="573"/>
      <c r="OJD10" s="573"/>
      <c r="OJE10" s="573"/>
      <c r="OJF10" s="573"/>
      <c r="OJG10" s="573"/>
      <c r="OJH10" s="573"/>
      <c r="OJI10" s="573"/>
      <c r="OJJ10" s="573"/>
      <c r="OJK10" s="573"/>
      <c r="OJL10" s="573"/>
      <c r="OJM10" s="573"/>
      <c r="OJN10" s="573"/>
      <c r="OJO10" s="573"/>
      <c r="OJP10" s="573"/>
      <c r="OJQ10" s="573"/>
      <c r="OJR10" s="573"/>
      <c r="OJS10" s="573"/>
      <c r="OJT10" s="573"/>
      <c r="OJU10" s="573"/>
      <c r="OJV10" s="573"/>
      <c r="OJW10" s="573"/>
      <c r="OJX10" s="573"/>
      <c r="OJY10" s="573"/>
      <c r="OJZ10" s="573"/>
      <c r="OKA10" s="573"/>
      <c r="OKB10" s="573"/>
      <c r="OKC10" s="573"/>
      <c r="OKD10" s="573"/>
      <c r="OKE10" s="573"/>
      <c r="OKF10" s="573"/>
      <c r="OKG10" s="573"/>
      <c r="OKH10" s="573"/>
      <c r="OKI10" s="573"/>
      <c r="OKJ10" s="573"/>
      <c r="OKK10" s="573"/>
      <c r="OKL10" s="573"/>
      <c r="OKM10" s="573"/>
      <c r="OKN10" s="573"/>
      <c r="OKO10" s="573"/>
      <c r="OKP10" s="573"/>
      <c r="OKQ10" s="573"/>
      <c r="OKR10" s="573"/>
      <c r="OKS10" s="573"/>
      <c r="OKT10" s="573"/>
      <c r="OKU10" s="573"/>
      <c r="OKV10" s="573"/>
      <c r="OKW10" s="573"/>
      <c r="OKX10" s="573"/>
      <c r="OKY10" s="573"/>
      <c r="OKZ10" s="573"/>
      <c r="OLA10" s="573"/>
      <c r="OLB10" s="573"/>
      <c r="OLC10" s="573"/>
      <c r="OLD10" s="573"/>
      <c r="OLE10" s="573"/>
      <c r="OLF10" s="573"/>
      <c r="OLG10" s="573"/>
      <c r="OLH10" s="573"/>
      <c r="OLI10" s="573"/>
      <c r="OLJ10" s="573"/>
      <c r="OLK10" s="573"/>
      <c r="OLL10" s="573"/>
      <c r="OLM10" s="573"/>
      <c r="OLN10" s="573"/>
      <c r="OLO10" s="573"/>
      <c r="OLP10" s="573"/>
      <c r="OLQ10" s="573"/>
      <c r="OLR10" s="573"/>
      <c r="OLS10" s="573"/>
      <c r="OLT10" s="573"/>
      <c r="OLU10" s="573"/>
      <c r="OLV10" s="573"/>
      <c r="OLW10" s="573"/>
      <c r="OLX10" s="573"/>
      <c r="OLY10" s="573"/>
      <c r="OLZ10" s="573"/>
      <c r="OMA10" s="573"/>
      <c r="OMB10" s="573"/>
      <c r="OMC10" s="573"/>
      <c r="OMD10" s="573"/>
      <c r="OME10" s="573"/>
      <c r="OMF10" s="573"/>
      <c r="OMG10" s="573"/>
      <c r="OMH10" s="573"/>
      <c r="OMI10" s="573"/>
      <c r="OMJ10" s="573"/>
      <c r="OMK10" s="573"/>
      <c r="OML10" s="573"/>
      <c r="OMM10" s="573"/>
      <c r="OMN10" s="573"/>
      <c r="OMO10" s="573"/>
      <c r="OMP10" s="573"/>
      <c r="OMQ10" s="573"/>
      <c r="OMR10" s="573"/>
      <c r="OMS10" s="573"/>
      <c r="OMT10" s="573"/>
      <c r="OMU10" s="573"/>
      <c r="OMV10" s="573"/>
      <c r="OMW10" s="573"/>
      <c r="OMX10" s="573"/>
      <c r="OMY10" s="573"/>
      <c r="OMZ10" s="573"/>
      <c r="ONA10" s="573"/>
      <c r="ONB10" s="573"/>
      <c r="ONC10" s="573"/>
      <c r="OND10" s="573"/>
      <c r="ONE10" s="573"/>
      <c r="ONF10" s="573"/>
      <c r="ONG10" s="573"/>
      <c r="ONH10" s="573"/>
      <c r="ONI10" s="573"/>
      <c r="ONJ10" s="573"/>
      <c r="ONK10" s="573"/>
      <c r="ONL10" s="573"/>
      <c r="ONM10" s="573"/>
      <c r="ONN10" s="573"/>
      <c r="ONO10" s="573"/>
      <c r="ONP10" s="573"/>
      <c r="ONQ10" s="573"/>
      <c r="ONR10" s="573"/>
      <c r="ONS10" s="573"/>
      <c r="ONT10" s="573"/>
      <c r="ONU10" s="573"/>
      <c r="ONV10" s="573"/>
      <c r="ONW10" s="573"/>
      <c r="ONX10" s="573"/>
      <c r="ONY10" s="573"/>
      <c r="ONZ10" s="573"/>
      <c r="OOA10" s="573"/>
      <c r="OOB10" s="573"/>
      <c r="OOC10" s="573"/>
      <c r="OOD10" s="573"/>
      <c r="OOE10" s="573"/>
      <c r="OOF10" s="573"/>
      <c r="OOG10" s="573"/>
      <c r="OOH10" s="573"/>
      <c r="OOI10" s="573"/>
      <c r="OOJ10" s="573"/>
      <c r="OOK10" s="573"/>
      <c r="OOL10" s="573"/>
      <c r="OOM10" s="573"/>
      <c r="OON10" s="573"/>
      <c r="OOO10" s="573"/>
      <c r="OOP10" s="573"/>
      <c r="OOQ10" s="573"/>
      <c r="OOR10" s="573"/>
      <c r="OOS10" s="573"/>
      <c r="OOT10" s="573"/>
      <c r="OOU10" s="573"/>
      <c r="OOV10" s="573"/>
      <c r="OOW10" s="573"/>
      <c r="OOX10" s="573"/>
      <c r="OOY10" s="573"/>
      <c r="OOZ10" s="573"/>
      <c r="OPA10" s="573"/>
      <c r="OPB10" s="573"/>
      <c r="OPC10" s="573"/>
      <c r="OPD10" s="573"/>
      <c r="OPE10" s="573"/>
      <c r="OPF10" s="573"/>
      <c r="OPG10" s="573"/>
      <c r="OPH10" s="573"/>
      <c r="OPI10" s="573"/>
      <c r="OPJ10" s="573"/>
      <c r="OPK10" s="573"/>
      <c r="OPL10" s="573"/>
      <c r="OPM10" s="573"/>
      <c r="OPN10" s="573"/>
      <c r="OPO10" s="573"/>
      <c r="OPP10" s="573"/>
      <c r="OPQ10" s="573"/>
      <c r="OPR10" s="573"/>
      <c r="OPS10" s="573"/>
      <c r="OPT10" s="573"/>
      <c r="OPU10" s="573"/>
      <c r="OPV10" s="573"/>
      <c r="OPW10" s="573"/>
      <c r="OPX10" s="573"/>
      <c r="OPY10" s="573"/>
      <c r="OPZ10" s="573"/>
      <c r="OQA10" s="573"/>
      <c r="OQB10" s="573"/>
      <c r="OQC10" s="573"/>
      <c r="OQD10" s="573"/>
      <c r="OQE10" s="573"/>
      <c r="OQF10" s="573"/>
      <c r="OQG10" s="573"/>
      <c r="OQH10" s="573"/>
      <c r="OQI10" s="573"/>
      <c r="OQJ10" s="573"/>
      <c r="OQK10" s="573"/>
      <c r="OQL10" s="573"/>
      <c r="OQM10" s="573"/>
      <c r="OQN10" s="573"/>
      <c r="OQO10" s="573"/>
      <c r="OQP10" s="573"/>
      <c r="OQQ10" s="573"/>
      <c r="OQR10" s="573"/>
      <c r="OQS10" s="573"/>
      <c r="OQT10" s="573"/>
      <c r="OQU10" s="573"/>
      <c r="OQV10" s="573"/>
      <c r="OQW10" s="573"/>
      <c r="OQX10" s="573"/>
      <c r="OQY10" s="573"/>
      <c r="OQZ10" s="573"/>
      <c r="ORA10" s="573"/>
      <c r="ORB10" s="573"/>
      <c r="ORC10" s="573"/>
      <c r="ORD10" s="573"/>
      <c r="ORE10" s="573"/>
      <c r="ORF10" s="573"/>
      <c r="ORG10" s="573"/>
      <c r="ORH10" s="573"/>
      <c r="ORI10" s="573"/>
      <c r="ORJ10" s="573"/>
      <c r="ORK10" s="573"/>
      <c r="ORL10" s="573"/>
      <c r="ORM10" s="573"/>
      <c r="ORN10" s="573"/>
      <c r="ORO10" s="573"/>
      <c r="ORP10" s="573"/>
      <c r="ORQ10" s="573"/>
      <c r="ORR10" s="573"/>
      <c r="ORS10" s="573"/>
      <c r="ORT10" s="573"/>
      <c r="ORU10" s="573"/>
      <c r="ORV10" s="573"/>
      <c r="ORW10" s="573"/>
      <c r="ORX10" s="573"/>
      <c r="ORY10" s="573"/>
      <c r="ORZ10" s="573"/>
      <c r="OSA10" s="573"/>
      <c r="OSB10" s="573"/>
      <c r="OSC10" s="573"/>
      <c r="OSD10" s="573"/>
      <c r="OSE10" s="573"/>
      <c r="OSF10" s="573"/>
      <c r="OSG10" s="573"/>
      <c r="OSH10" s="573"/>
      <c r="OSI10" s="573"/>
      <c r="OSJ10" s="573"/>
      <c r="OSK10" s="573"/>
      <c r="OSL10" s="573"/>
      <c r="OSM10" s="573"/>
      <c r="OSN10" s="573"/>
      <c r="OSO10" s="573"/>
      <c r="OSP10" s="573"/>
      <c r="OSQ10" s="573"/>
      <c r="OSR10" s="573"/>
      <c r="OSS10" s="573"/>
      <c r="OST10" s="573"/>
      <c r="OSU10" s="573"/>
      <c r="OSV10" s="573"/>
      <c r="OSW10" s="573"/>
      <c r="OSX10" s="573"/>
      <c r="OSY10" s="573"/>
      <c r="OSZ10" s="573"/>
      <c r="OTA10" s="573"/>
      <c r="OTB10" s="573"/>
      <c r="OTC10" s="573"/>
      <c r="OTD10" s="573"/>
      <c r="OTE10" s="573"/>
      <c r="OTF10" s="573"/>
      <c r="OTG10" s="573"/>
      <c r="OTH10" s="573"/>
      <c r="OTI10" s="573"/>
      <c r="OTJ10" s="573"/>
      <c r="OTK10" s="573"/>
      <c r="OTL10" s="573"/>
      <c r="OTM10" s="573"/>
      <c r="OTN10" s="573"/>
      <c r="OTO10" s="573"/>
      <c r="OTP10" s="573"/>
      <c r="OTQ10" s="573"/>
      <c r="OTR10" s="573"/>
      <c r="OTS10" s="573"/>
      <c r="OTT10" s="573"/>
      <c r="OTU10" s="573"/>
      <c r="OTV10" s="573"/>
      <c r="OTW10" s="573"/>
      <c r="OTX10" s="573"/>
      <c r="OTY10" s="573"/>
      <c r="OTZ10" s="573"/>
      <c r="OUA10" s="573"/>
      <c r="OUB10" s="573"/>
      <c r="OUC10" s="573"/>
      <c r="OUD10" s="573"/>
      <c r="OUE10" s="573"/>
      <c r="OUF10" s="573"/>
      <c r="OUG10" s="573"/>
      <c r="OUH10" s="573"/>
      <c r="OUI10" s="573"/>
      <c r="OUJ10" s="573"/>
      <c r="OUK10" s="573"/>
      <c r="OUL10" s="573"/>
      <c r="OUM10" s="573"/>
      <c r="OUN10" s="573"/>
      <c r="OUO10" s="573"/>
      <c r="OUP10" s="573"/>
      <c r="OUQ10" s="573"/>
      <c r="OUR10" s="573"/>
      <c r="OUS10" s="573"/>
      <c r="OUT10" s="573"/>
      <c r="OUU10" s="573"/>
      <c r="OUV10" s="573"/>
      <c r="OUW10" s="573"/>
      <c r="OUX10" s="573"/>
      <c r="OUY10" s="573"/>
      <c r="OUZ10" s="573"/>
      <c r="OVA10" s="573"/>
      <c r="OVB10" s="573"/>
      <c r="OVC10" s="573"/>
      <c r="OVD10" s="573"/>
      <c r="OVE10" s="573"/>
      <c r="OVF10" s="573"/>
      <c r="OVG10" s="573"/>
      <c r="OVH10" s="573"/>
      <c r="OVI10" s="573"/>
      <c r="OVJ10" s="573"/>
      <c r="OVK10" s="573"/>
      <c r="OVL10" s="573"/>
      <c r="OVM10" s="573"/>
      <c r="OVN10" s="573"/>
      <c r="OVO10" s="573"/>
      <c r="OVP10" s="573"/>
      <c r="OVQ10" s="573"/>
      <c r="OVR10" s="573"/>
      <c r="OVS10" s="573"/>
      <c r="OVT10" s="573"/>
      <c r="OVU10" s="573"/>
      <c r="OVV10" s="573"/>
      <c r="OVW10" s="573"/>
      <c r="OVX10" s="573"/>
      <c r="OVY10" s="573"/>
      <c r="OVZ10" s="573"/>
      <c r="OWA10" s="573"/>
      <c r="OWB10" s="573"/>
      <c r="OWC10" s="573"/>
      <c r="OWD10" s="573"/>
      <c r="OWE10" s="573"/>
      <c r="OWF10" s="573"/>
      <c r="OWG10" s="573"/>
      <c r="OWH10" s="573"/>
      <c r="OWI10" s="573"/>
      <c r="OWJ10" s="573"/>
      <c r="OWK10" s="573"/>
      <c r="OWL10" s="573"/>
      <c r="OWM10" s="573"/>
      <c r="OWN10" s="573"/>
      <c r="OWO10" s="573"/>
      <c r="OWP10" s="573"/>
      <c r="OWQ10" s="573"/>
      <c r="OWR10" s="573"/>
      <c r="OWS10" s="573"/>
      <c r="OWT10" s="573"/>
      <c r="OWU10" s="573"/>
      <c r="OWV10" s="573"/>
      <c r="OWW10" s="573"/>
      <c r="OWX10" s="573"/>
      <c r="OWY10" s="573"/>
      <c r="OWZ10" s="573"/>
      <c r="OXA10" s="573"/>
      <c r="OXB10" s="573"/>
      <c r="OXC10" s="573"/>
      <c r="OXD10" s="573"/>
      <c r="OXE10" s="573"/>
      <c r="OXF10" s="573"/>
      <c r="OXG10" s="573"/>
      <c r="OXH10" s="573"/>
      <c r="OXI10" s="573"/>
      <c r="OXJ10" s="573"/>
      <c r="OXK10" s="573"/>
      <c r="OXL10" s="573"/>
      <c r="OXM10" s="573"/>
      <c r="OXN10" s="573"/>
      <c r="OXO10" s="573"/>
      <c r="OXP10" s="573"/>
      <c r="OXQ10" s="573"/>
      <c r="OXR10" s="573"/>
      <c r="OXS10" s="573"/>
      <c r="OXT10" s="573"/>
      <c r="OXU10" s="573"/>
      <c r="OXV10" s="573"/>
      <c r="OXW10" s="573"/>
      <c r="OXX10" s="573"/>
      <c r="OXY10" s="573"/>
      <c r="OXZ10" s="573"/>
      <c r="OYA10" s="573"/>
      <c r="OYB10" s="573"/>
      <c r="OYC10" s="573"/>
      <c r="OYD10" s="573"/>
      <c r="OYE10" s="573"/>
      <c r="OYF10" s="573"/>
      <c r="OYG10" s="573"/>
      <c r="OYH10" s="573"/>
      <c r="OYI10" s="573"/>
      <c r="OYJ10" s="573"/>
      <c r="OYK10" s="573"/>
      <c r="OYL10" s="573"/>
      <c r="OYM10" s="573"/>
      <c r="OYN10" s="573"/>
      <c r="OYO10" s="573"/>
      <c r="OYP10" s="573"/>
      <c r="OYQ10" s="573"/>
      <c r="OYR10" s="573"/>
      <c r="OYS10" s="573"/>
      <c r="OYT10" s="573"/>
      <c r="OYU10" s="573"/>
      <c r="OYV10" s="573"/>
      <c r="OYW10" s="573"/>
      <c r="OYX10" s="573"/>
      <c r="OYY10" s="573"/>
      <c r="OYZ10" s="573"/>
      <c r="OZA10" s="573"/>
      <c r="OZB10" s="573"/>
      <c r="OZC10" s="573"/>
      <c r="OZD10" s="573"/>
      <c r="OZE10" s="573"/>
      <c r="OZF10" s="573"/>
      <c r="OZG10" s="573"/>
      <c r="OZH10" s="573"/>
      <c r="OZI10" s="573"/>
      <c r="OZJ10" s="573"/>
      <c r="OZK10" s="573"/>
      <c r="OZL10" s="573"/>
      <c r="OZM10" s="573"/>
      <c r="OZN10" s="573"/>
      <c r="OZO10" s="573"/>
      <c r="OZP10" s="573"/>
      <c r="OZQ10" s="573"/>
      <c r="OZR10" s="573"/>
      <c r="OZS10" s="573"/>
      <c r="OZT10" s="573"/>
      <c r="OZU10" s="573"/>
      <c r="OZV10" s="573"/>
      <c r="OZW10" s="573"/>
      <c r="OZX10" s="573"/>
      <c r="OZY10" s="573"/>
      <c r="OZZ10" s="573"/>
      <c r="PAA10" s="573"/>
      <c r="PAB10" s="573"/>
      <c r="PAC10" s="573"/>
      <c r="PAD10" s="573"/>
      <c r="PAE10" s="573"/>
      <c r="PAF10" s="573"/>
      <c r="PAG10" s="573"/>
      <c r="PAH10" s="573"/>
      <c r="PAI10" s="573"/>
      <c r="PAJ10" s="573"/>
      <c r="PAK10" s="573"/>
      <c r="PAL10" s="573"/>
      <c r="PAM10" s="573"/>
      <c r="PAN10" s="573"/>
      <c r="PAO10" s="573"/>
      <c r="PAP10" s="573"/>
      <c r="PAQ10" s="573"/>
      <c r="PAR10" s="573"/>
      <c r="PAS10" s="573"/>
      <c r="PAT10" s="573"/>
      <c r="PAU10" s="573"/>
      <c r="PAV10" s="573"/>
      <c r="PAW10" s="573"/>
      <c r="PAX10" s="573"/>
      <c r="PAY10" s="573"/>
      <c r="PAZ10" s="573"/>
      <c r="PBA10" s="573"/>
      <c r="PBB10" s="573"/>
      <c r="PBC10" s="573"/>
      <c r="PBD10" s="573"/>
      <c r="PBE10" s="573"/>
      <c r="PBF10" s="573"/>
      <c r="PBG10" s="573"/>
      <c r="PBH10" s="573"/>
      <c r="PBI10" s="573"/>
      <c r="PBJ10" s="573"/>
      <c r="PBK10" s="573"/>
      <c r="PBL10" s="573"/>
      <c r="PBM10" s="573"/>
      <c r="PBN10" s="573"/>
      <c r="PBO10" s="573"/>
      <c r="PBP10" s="573"/>
      <c r="PBQ10" s="573"/>
      <c r="PBR10" s="573"/>
      <c r="PBS10" s="573"/>
      <c r="PBT10" s="573"/>
      <c r="PBU10" s="573"/>
      <c r="PBV10" s="573"/>
      <c r="PBW10" s="573"/>
      <c r="PBX10" s="573"/>
      <c r="PBY10" s="573"/>
      <c r="PBZ10" s="573"/>
      <c r="PCA10" s="573"/>
      <c r="PCB10" s="573"/>
      <c r="PCC10" s="573"/>
      <c r="PCD10" s="573"/>
      <c r="PCE10" s="573"/>
      <c r="PCF10" s="573"/>
      <c r="PCG10" s="573"/>
      <c r="PCH10" s="573"/>
      <c r="PCI10" s="573"/>
      <c r="PCJ10" s="573"/>
      <c r="PCK10" s="573"/>
      <c r="PCL10" s="573"/>
      <c r="PCM10" s="573"/>
      <c r="PCN10" s="573"/>
      <c r="PCO10" s="573"/>
      <c r="PCP10" s="573"/>
      <c r="PCQ10" s="573"/>
      <c r="PCR10" s="573"/>
      <c r="PCS10" s="573"/>
      <c r="PCT10" s="573"/>
      <c r="PCU10" s="573"/>
      <c r="PCV10" s="573"/>
      <c r="PCW10" s="573"/>
      <c r="PCX10" s="573"/>
      <c r="PCY10" s="573"/>
      <c r="PCZ10" s="573"/>
      <c r="PDA10" s="573"/>
      <c r="PDB10" s="573"/>
      <c r="PDC10" s="573"/>
      <c r="PDD10" s="573"/>
      <c r="PDE10" s="573"/>
      <c r="PDF10" s="573"/>
      <c r="PDG10" s="573"/>
      <c r="PDH10" s="573"/>
      <c r="PDI10" s="573"/>
      <c r="PDJ10" s="573"/>
      <c r="PDK10" s="573"/>
      <c r="PDL10" s="573"/>
      <c r="PDM10" s="573"/>
      <c r="PDN10" s="573"/>
      <c r="PDO10" s="573"/>
      <c r="PDP10" s="573"/>
      <c r="PDQ10" s="573"/>
      <c r="PDR10" s="573"/>
      <c r="PDS10" s="573"/>
      <c r="PDT10" s="573"/>
      <c r="PDU10" s="573"/>
      <c r="PDV10" s="573"/>
      <c r="PDW10" s="573"/>
      <c r="PDX10" s="573"/>
      <c r="PDY10" s="573"/>
      <c r="PDZ10" s="573"/>
      <c r="PEA10" s="573"/>
      <c r="PEB10" s="573"/>
      <c r="PEC10" s="573"/>
      <c r="PED10" s="573"/>
      <c r="PEE10" s="573"/>
      <c r="PEF10" s="573"/>
      <c r="PEG10" s="573"/>
      <c r="PEH10" s="573"/>
      <c r="PEI10" s="573"/>
      <c r="PEJ10" s="573"/>
      <c r="PEK10" s="573"/>
      <c r="PEL10" s="573"/>
      <c r="PEM10" s="573"/>
      <c r="PEN10" s="573"/>
      <c r="PEO10" s="573"/>
      <c r="PEP10" s="573"/>
      <c r="PEQ10" s="573"/>
      <c r="PER10" s="573"/>
      <c r="PES10" s="573"/>
      <c r="PET10" s="573"/>
      <c r="PEU10" s="573"/>
      <c r="PEV10" s="573"/>
      <c r="PEW10" s="573"/>
      <c r="PEX10" s="573"/>
      <c r="PEY10" s="573"/>
      <c r="PEZ10" s="573"/>
      <c r="PFA10" s="573"/>
      <c r="PFB10" s="573"/>
      <c r="PFC10" s="573"/>
      <c r="PFD10" s="573"/>
      <c r="PFE10" s="573"/>
      <c r="PFF10" s="573"/>
      <c r="PFG10" s="573"/>
      <c r="PFH10" s="573"/>
      <c r="PFI10" s="573"/>
      <c r="PFJ10" s="573"/>
      <c r="PFK10" s="573"/>
      <c r="PFL10" s="573"/>
      <c r="PFM10" s="573"/>
      <c r="PFN10" s="573"/>
      <c r="PFO10" s="573"/>
      <c r="PFP10" s="573"/>
      <c r="PFQ10" s="573"/>
      <c r="PFR10" s="573"/>
      <c r="PFS10" s="573"/>
      <c r="PFT10" s="573"/>
      <c r="PFU10" s="573"/>
      <c r="PFV10" s="573"/>
      <c r="PFW10" s="573"/>
      <c r="PFX10" s="573"/>
      <c r="PFY10" s="573"/>
      <c r="PFZ10" s="573"/>
      <c r="PGA10" s="573"/>
      <c r="PGB10" s="573"/>
      <c r="PGC10" s="573"/>
      <c r="PGD10" s="573"/>
      <c r="PGE10" s="573"/>
      <c r="PGF10" s="573"/>
      <c r="PGG10" s="573"/>
      <c r="PGH10" s="573"/>
      <c r="PGI10" s="573"/>
      <c r="PGJ10" s="573"/>
      <c r="PGK10" s="573"/>
      <c r="PGL10" s="573"/>
      <c r="PGM10" s="573"/>
      <c r="PGN10" s="573"/>
      <c r="PGO10" s="573"/>
      <c r="PGP10" s="573"/>
      <c r="PGQ10" s="573"/>
      <c r="PGR10" s="573"/>
      <c r="PGS10" s="573"/>
      <c r="PGT10" s="573"/>
      <c r="PGU10" s="573"/>
      <c r="PGV10" s="573"/>
      <c r="PGW10" s="573"/>
      <c r="PGX10" s="573"/>
      <c r="PGY10" s="573"/>
      <c r="PGZ10" s="573"/>
      <c r="PHA10" s="573"/>
      <c r="PHB10" s="573"/>
      <c r="PHC10" s="573"/>
      <c r="PHD10" s="573"/>
      <c r="PHE10" s="573"/>
      <c r="PHF10" s="573"/>
      <c r="PHG10" s="573"/>
      <c r="PHH10" s="573"/>
      <c r="PHI10" s="573"/>
      <c r="PHJ10" s="573"/>
      <c r="PHK10" s="573"/>
      <c r="PHL10" s="573"/>
      <c r="PHM10" s="573"/>
      <c r="PHN10" s="573"/>
      <c r="PHO10" s="573"/>
      <c r="PHP10" s="573"/>
      <c r="PHQ10" s="573"/>
      <c r="PHR10" s="573"/>
      <c r="PHS10" s="573"/>
      <c r="PHT10" s="573"/>
      <c r="PHU10" s="573"/>
      <c r="PHV10" s="573"/>
      <c r="PHW10" s="573"/>
      <c r="PHX10" s="573"/>
      <c r="PHY10" s="573"/>
      <c r="PHZ10" s="573"/>
      <c r="PIA10" s="573"/>
      <c r="PIB10" s="573"/>
      <c r="PIC10" s="573"/>
      <c r="PID10" s="573"/>
      <c r="PIE10" s="573"/>
      <c r="PIF10" s="573"/>
      <c r="PIG10" s="573"/>
      <c r="PIH10" s="573"/>
      <c r="PII10" s="573"/>
      <c r="PIJ10" s="573"/>
      <c r="PIK10" s="573"/>
      <c r="PIL10" s="573"/>
      <c r="PIM10" s="573"/>
      <c r="PIN10" s="573"/>
      <c r="PIO10" s="573"/>
      <c r="PIP10" s="573"/>
      <c r="PIQ10" s="573"/>
      <c r="PIR10" s="573"/>
      <c r="PIS10" s="573"/>
      <c r="PIT10" s="573"/>
      <c r="PIU10" s="573"/>
      <c r="PIV10" s="573"/>
      <c r="PIW10" s="573"/>
      <c r="PIX10" s="573"/>
      <c r="PIY10" s="573"/>
      <c r="PIZ10" s="573"/>
      <c r="PJA10" s="573"/>
      <c r="PJB10" s="573"/>
      <c r="PJC10" s="573"/>
      <c r="PJD10" s="573"/>
      <c r="PJE10" s="573"/>
      <c r="PJF10" s="573"/>
      <c r="PJG10" s="573"/>
      <c r="PJH10" s="573"/>
      <c r="PJI10" s="573"/>
      <c r="PJJ10" s="573"/>
      <c r="PJK10" s="573"/>
      <c r="PJL10" s="573"/>
      <c r="PJM10" s="573"/>
      <c r="PJN10" s="573"/>
      <c r="PJO10" s="573"/>
      <c r="PJP10" s="573"/>
      <c r="PJQ10" s="573"/>
      <c r="PJR10" s="573"/>
      <c r="PJS10" s="573"/>
      <c r="PJT10" s="573"/>
      <c r="PJU10" s="573"/>
      <c r="PJV10" s="573"/>
      <c r="PJW10" s="573"/>
      <c r="PJX10" s="573"/>
      <c r="PJY10" s="573"/>
      <c r="PJZ10" s="573"/>
      <c r="PKA10" s="573"/>
      <c r="PKB10" s="573"/>
      <c r="PKC10" s="573"/>
      <c r="PKD10" s="573"/>
      <c r="PKE10" s="573"/>
      <c r="PKF10" s="573"/>
      <c r="PKG10" s="573"/>
      <c r="PKH10" s="573"/>
      <c r="PKI10" s="573"/>
      <c r="PKJ10" s="573"/>
      <c r="PKK10" s="573"/>
      <c r="PKL10" s="573"/>
      <c r="PKM10" s="573"/>
      <c r="PKN10" s="573"/>
      <c r="PKO10" s="573"/>
      <c r="PKP10" s="573"/>
      <c r="PKQ10" s="573"/>
      <c r="PKR10" s="573"/>
      <c r="PKS10" s="573"/>
      <c r="PKT10" s="573"/>
      <c r="PKU10" s="573"/>
      <c r="PKV10" s="573"/>
      <c r="PKW10" s="573"/>
      <c r="PKX10" s="573"/>
      <c r="PKY10" s="573"/>
      <c r="PKZ10" s="573"/>
      <c r="PLA10" s="573"/>
      <c r="PLB10" s="573"/>
      <c r="PLC10" s="573"/>
      <c r="PLD10" s="573"/>
      <c r="PLE10" s="573"/>
      <c r="PLF10" s="573"/>
      <c r="PLG10" s="573"/>
      <c r="PLH10" s="573"/>
      <c r="PLI10" s="573"/>
      <c r="PLJ10" s="573"/>
      <c r="PLK10" s="573"/>
      <c r="PLL10" s="573"/>
      <c r="PLM10" s="573"/>
      <c r="PLN10" s="573"/>
      <c r="PLO10" s="573"/>
      <c r="PLP10" s="573"/>
      <c r="PLQ10" s="573"/>
      <c r="PLR10" s="573"/>
      <c r="PLS10" s="573"/>
      <c r="PLT10" s="573"/>
      <c r="PLU10" s="573"/>
      <c r="PLV10" s="573"/>
      <c r="PLW10" s="573"/>
      <c r="PLX10" s="573"/>
      <c r="PLY10" s="573"/>
      <c r="PLZ10" s="573"/>
      <c r="PMA10" s="573"/>
      <c r="PMB10" s="573"/>
      <c r="PMC10" s="573"/>
      <c r="PMD10" s="573"/>
      <c r="PME10" s="573"/>
      <c r="PMF10" s="573"/>
      <c r="PMG10" s="573"/>
      <c r="PMH10" s="573"/>
      <c r="PMI10" s="573"/>
      <c r="PMJ10" s="573"/>
      <c r="PMK10" s="573"/>
      <c r="PML10" s="573"/>
      <c r="PMM10" s="573"/>
      <c r="PMN10" s="573"/>
      <c r="PMO10" s="573"/>
      <c r="PMP10" s="573"/>
      <c r="PMQ10" s="573"/>
      <c r="PMR10" s="573"/>
      <c r="PMS10" s="573"/>
      <c r="PMT10" s="573"/>
      <c r="PMU10" s="573"/>
      <c r="PMV10" s="573"/>
      <c r="PMW10" s="573"/>
      <c r="PMX10" s="573"/>
      <c r="PMY10" s="573"/>
      <c r="PMZ10" s="573"/>
      <c r="PNA10" s="573"/>
      <c r="PNB10" s="573"/>
      <c r="PNC10" s="573"/>
      <c r="PND10" s="573"/>
      <c r="PNE10" s="573"/>
      <c r="PNF10" s="573"/>
      <c r="PNG10" s="573"/>
      <c r="PNH10" s="573"/>
      <c r="PNI10" s="573"/>
      <c r="PNJ10" s="573"/>
      <c r="PNK10" s="573"/>
      <c r="PNL10" s="573"/>
      <c r="PNM10" s="573"/>
      <c r="PNN10" s="573"/>
      <c r="PNO10" s="573"/>
      <c r="PNP10" s="573"/>
      <c r="PNQ10" s="573"/>
      <c r="PNR10" s="573"/>
      <c r="PNS10" s="573"/>
      <c r="PNT10" s="573"/>
      <c r="PNU10" s="573"/>
      <c r="PNV10" s="573"/>
      <c r="PNW10" s="573"/>
      <c r="PNX10" s="573"/>
      <c r="PNY10" s="573"/>
      <c r="PNZ10" s="573"/>
      <c r="POA10" s="573"/>
      <c r="POB10" s="573"/>
      <c r="POC10" s="573"/>
      <c r="POD10" s="573"/>
      <c r="POE10" s="573"/>
      <c r="POF10" s="573"/>
      <c r="POG10" s="573"/>
      <c r="POH10" s="573"/>
      <c r="POI10" s="573"/>
      <c r="POJ10" s="573"/>
      <c r="POK10" s="573"/>
      <c r="POL10" s="573"/>
      <c r="POM10" s="573"/>
      <c r="PON10" s="573"/>
      <c r="POO10" s="573"/>
      <c r="POP10" s="573"/>
      <c r="POQ10" s="573"/>
      <c r="POR10" s="573"/>
      <c r="POS10" s="573"/>
      <c r="POT10" s="573"/>
      <c r="POU10" s="573"/>
      <c r="POV10" s="573"/>
      <c r="POW10" s="573"/>
      <c r="POX10" s="573"/>
      <c r="POY10" s="573"/>
      <c r="POZ10" s="573"/>
      <c r="PPA10" s="573"/>
      <c r="PPB10" s="573"/>
      <c r="PPC10" s="573"/>
      <c r="PPD10" s="573"/>
      <c r="PPE10" s="573"/>
      <c r="PPF10" s="573"/>
      <c r="PPG10" s="573"/>
      <c r="PPH10" s="573"/>
      <c r="PPI10" s="573"/>
      <c r="PPJ10" s="573"/>
      <c r="PPK10" s="573"/>
      <c r="PPL10" s="573"/>
      <c r="PPM10" s="573"/>
      <c r="PPN10" s="573"/>
      <c r="PPO10" s="573"/>
      <c r="PPP10" s="573"/>
      <c r="PPQ10" s="573"/>
      <c r="PPR10" s="573"/>
      <c r="PPS10" s="573"/>
      <c r="PPT10" s="573"/>
      <c r="PPU10" s="573"/>
      <c r="PPV10" s="573"/>
      <c r="PPW10" s="573"/>
      <c r="PPX10" s="573"/>
      <c r="PPY10" s="573"/>
      <c r="PPZ10" s="573"/>
      <c r="PQA10" s="573"/>
      <c r="PQB10" s="573"/>
      <c r="PQC10" s="573"/>
      <c r="PQD10" s="573"/>
      <c r="PQE10" s="573"/>
      <c r="PQF10" s="573"/>
      <c r="PQG10" s="573"/>
      <c r="PQH10" s="573"/>
      <c r="PQI10" s="573"/>
      <c r="PQJ10" s="573"/>
      <c r="PQK10" s="573"/>
      <c r="PQL10" s="573"/>
      <c r="PQM10" s="573"/>
      <c r="PQN10" s="573"/>
      <c r="PQO10" s="573"/>
      <c r="PQP10" s="573"/>
      <c r="PQQ10" s="573"/>
      <c r="PQR10" s="573"/>
      <c r="PQS10" s="573"/>
      <c r="PQT10" s="573"/>
      <c r="PQU10" s="573"/>
      <c r="PQV10" s="573"/>
      <c r="PQW10" s="573"/>
      <c r="PQX10" s="573"/>
      <c r="PQY10" s="573"/>
      <c r="PQZ10" s="573"/>
      <c r="PRA10" s="573"/>
      <c r="PRB10" s="573"/>
      <c r="PRC10" s="573"/>
      <c r="PRD10" s="573"/>
      <c r="PRE10" s="573"/>
      <c r="PRF10" s="573"/>
      <c r="PRG10" s="573"/>
      <c r="PRH10" s="573"/>
      <c r="PRI10" s="573"/>
      <c r="PRJ10" s="573"/>
      <c r="PRK10" s="573"/>
      <c r="PRL10" s="573"/>
      <c r="PRM10" s="573"/>
      <c r="PRN10" s="573"/>
      <c r="PRO10" s="573"/>
      <c r="PRP10" s="573"/>
      <c r="PRQ10" s="573"/>
      <c r="PRR10" s="573"/>
      <c r="PRS10" s="573"/>
      <c r="PRT10" s="573"/>
      <c r="PRU10" s="573"/>
      <c r="PRV10" s="573"/>
      <c r="PRW10" s="573"/>
      <c r="PRX10" s="573"/>
      <c r="PRY10" s="573"/>
      <c r="PRZ10" s="573"/>
      <c r="PSA10" s="573"/>
      <c r="PSB10" s="573"/>
      <c r="PSC10" s="573"/>
      <c r="PSD10" s="573"/>
      <c r="PSE10" s="573"/>
      <c r="PSF10" s="573"/>
      <c r="PSG10" s="573"/>
      <c r="PSH10" s="573"/>
      <c r="PSI10" s="573"/>
      <c r="PSJ10" s="573"/>
      <c r="PSK10" s="573"/>
      <c r="PSL10" s="573"/>
      <c r="PSM10" s="573"/>
      <c r="PSN10" s="573"/>
      <c r="PSO10" s="573"/>
      <c r="PSP10" s="573"/>
      <c r="PSQ10" s="573"/>
      <c r="PSR10" s="573"/>
      <c r="PSS10" s="573"/>
      <c r="PST10" s="573"/>
      <c r="PSU10" s="573"/>
      <c r="PSV10" s="573"/>
      <c r="PSW10" s="573"/>
      <c r="PSX10" s="573"/>
      <c r="PSY10" s="573"/>
      <c r="PSZ10" s="573"/>
      <c r="PTA10" s="573"/>
      <c r="PTB10" s="573"/>
      <c r="PTC10" s="573"/>
      <c r="PTD10" s="573"/>
      <c r="PTE10" s="573"/>
      <c r="PTF10" s="573"/>
      <c r="PTG10" s="573"/>
      <c r="PTH10" s="573"/>
      <c r="PTI10" s="573"/>
      <c r="PTJ10" s="573"/>
      <c r="PTK10" s="573"/>
      <c r="PTL10" s="573"/>
      <c r="PTM10" s="573"/>
      <c r="PTN10" s="573"/>
      <c r="PTO10" s="573"/>
      <c r="PTP10" s="573"/>
      <c r="PTQ10" s="573"/>
      <c r="PTR10" s="573"/>
      <c r="PTS10" s="573"/>
      <c r="PTT10" s="573"/>
      <c r="PTU10" s="573"/>
      <c r="PTV10" s="573"/>
      <c r="PTW10" s="573"/>
      <c r="PTX10" s="573"/>
      <c r="PTY10" s="573"/>
      <c r="PTZ10" s="573"/>
      <c r="PUA10" s="573"/>
      <c r="PUB10" s="573"/>
      <c r="PUC10" s="573"/>
      <c r="PUD10" s="573"/>
      <c r="PUE10" s="573"/>
      <c r="PUF10" s="573"/>
      <c r="PUG10" s="573"/>
      <c r="PUH10" s="573"/>
      <c r="PUI10" s="573"/>
      <c r="PUJ10" s="573"/>
      <c r="PUK10" s="573"/>
      <c r="PUL10" s="573"/>
      <c r="PUM10" s="573"/>
      <c r="PUN10" s="573"/>
      <c r="PUO10" s="573"/>
      <c r="PUP10" s="573"/>
      <c r="PUQ10" s="573"/>
      <c r="PUR10" s="573"/>
      <c r="PUS10" s="573"/>
      <c r="PUT10" s="573"/>
      <c r="PUU10" s="573"/>
      <c r="PUV10" s="573"/>
      <c r="PUW10" s="573"/>
      <c r="PUX10" s="573"/>
      <c r="PUY10" s="573"/>
      <c r="PUZ10" s="573"/>
      <c r="PVA10" s="573"/>
      <c r="PVB10" s="573"/>
      <c r="PVC10" s="573"/>
      <c r="PVD10" s="573"/>
      <c r="PVE10" s="573"/>
      <c r="PVF10" s="573"/>
      <c r="PVG10" s="573"/>
      <c r="PVH10" s="573"/>
      <c r="PVI10" s="573"/>
      <c r="PVJ10" s="573"/>
      <c r="PVK10" s="573"/>
      <c r="PVL10" s="573"/>
      <c r="PVM10" s="573"/>
      <c r="PVN10" s="573"/>
      <c r="PVO10" s="573"/>
      <c r="PVP10" s="573"/>
      <c r="PVQ10" s="573"/>
      <c r="PVR10" s="573"/>
      <c r="PVS10" s="573"/>
      <c r="PVT10" s="573"/>
      <c r="PVU10" s="573"/>
      <c r="PVV10" s="573"/>
      <c r="PVW10" s="573"/>
      <c r="PVX10" s="573"/>
      <c r="PVY10" s="573"/>
      <c r="PVZ10" s="573"/>
      <c r="PWA10" s="573"/>
      <c r="PWB10" s="573"/>
      <c r="PWC10" s="573"/>
      <c r="PWD10" s="573"/>
      <c r="PWE10" s="573"/>
      <c r="PWF10" s="573"/>
      <c r="PWG10" s="573"/>
      <c r="PWH10" s="573"/>
      <c r="PWI10" s="573"/>
      <c r="PWJ10" s="573"/>
      <c r="PWK10" s="573"/>
      <c r="PWL10" s="573"/>
      <c r="PWM10" s="573"/>
      <c r="PWN10" s="573"/>
      <c r="PWO10" s="573"/>
      <c r="PWP10" s="573"/>
      <c r="PWQ10" s="573"/>
      <c r="PWR10" s="573"/>
      <c r="PWS10" s="573"/>
      <c r="PWT10" s="573"/>
      <c r="PWU10" s="573"/>
      <c r="PWV10" s="573"/>
      <c r="PWW10" s="573"/>
      <c r="PWX10" s="573"/>
      <c r="PWY10" s="573"/>
      <c r="PWZ10" s="573"/>
      <c r="PXA10" s="573"/>
      <c r="PXB10" s="573"/>
      <c r="PXC10" s="573"/>
      <c r="PXD10" s="573"/>
      <c r="PXE10" s="573"/>
      <c r="PXF10" s="573"/>
      <c r="PXG10" s="573"/>
      <c r="PXH10" s="573"/>
      <c r="PXI10" s="573"/>
      <c r="PXJ10" s="573"/>
      <c r="PXK10" s="573"/>
      <c r="PXL10" s="573"/>
      <c r="PXM10" s="573"/>
      <c r="PXN10" s="573"/>
      <c r="PXO10" s="573"/>
      <c r="PXP10" s="573"/>
      <c r="PXQ10" s="573"/>
      <c r="PXR10" s="573"/>
      <c r="PXS10" s="573"/>
      <c r="PXT10" s="573"/>
      <c r="PXU10" s="573"/>
      <c r="PXV10" s="573"/>
      <c r="PXW10" s="573"/>
      <c r="PXX10" s="573"/>
      <c r="PXY10" s="573"/>
      <c r="PXZ10" s="573"/>
      <c r="PYA10" s="573"/>
      <c r="PYB10" s="573"/>
      <c r="PYC10" s="573"/>
      <c r="PYD10" s="573"/>
      <c r="PYE10" s="573"/>
      <c r="PYF10" s="573"/>
      <c r="PYG10" s="573"/>
      <c r="PYH10" s="573"/>
      <c r="PYI10" s="573"/>
      <c r="PYJ10" s="573"/>
      <c r="PYK10" s="573"/>
      <c r="PYL10" s="573"/>
      <c r="PYM10" s="573"/>
      <c r="PYN10" s="573"/>
      <c r="PYO10" s="573"/>
      <c r="PYP10" s="573"/>
      <c r="PYQ10" s="573"/>
      <c r="PYR10" s="573"/>
      <c r="PYS10" s="573"/>
      <c r="PYT10" s="573"/>
      <c r="PYU10" s="573"/>
      <c r="PYV10" s="573"/>
      <c r="PYW10" s="573"/>
      <c r="PYX10" s="573"/>
      <c r="PYY10" s="573"/>
      <c r="PYZ10" s="573"/>
      <c r="PZA10" s="573"/>
      <c r="PZB10" s="573"/>
      <c r="PZC10" s="573"/>
      <c r="PZD10" s="573"/>
      <c r="PZE10" s="573"/>
      <c r="PZF10" s="573"/>
      <c r="PZG10" s="573"/>
      <c r="PZH10" s="573"/>
      <c r="PZI10" s="573"/>
      <c r="PZJ10" s="573"/>
      <c r="PZK10" s="573"/>
      <c r="PZL10" s="573"/>
      <c r="PZM10" s="573"/>
      <c r="PZN10" s="573"/>
      <c r="PZO10" s="573"/>
      <c r="PZP10" s="573"/>
      <c r="PZQ10" s="573"/>
      <c r="PZR10" s="573"/>
      <c r="PZS10" s="573"/>
      <c r="PZT10" s="573"/>
      <c r="PZU10" s="573"/>
      <c r="PZV10" s="573"/>
      <c r="PZW10" s="573"/>
      <c r="PZX10" s="573"/>
      <c r="PZY10" s="573"/>
      <c r="PZZ10" s="573"/>
      <c r="QAA10" s="573"/>
      <c r="QAB10" s="573"/>
      <c r="QAC10" s="573"/>
      <c r="QAD10" s="573"/>
      <c r="QAE10" s="573"/>
      <c r="QAF10" s="573"/>
      <c r="QAG10" s="573"/>
      <c r="QAH10" s="573"/>
      <c r="QAI10" s="573"/>
      <c r="QAJ10" s="573"/>
      <c r="QAK10" s="573"/>
      <c r="QAL10" s="573"/>
      <c r="QAM10" s="573"/>
      <c r="QAN10" s="573"/>
      <c r="QAO10" s="573"/>
      <c r="QAP10" s="573"/>
      <c r="QAQ10" s="573"/>
      <c r="QAR10" s="573"/>
      <c r="QAS10" s="573"/>
      <c r="QAT10" s="573"/>
      <c r="QAU10" s="573"/>
      <c r="QAV10" s="573"/>
      <c r="QAW10" s="573"/>
      <c r="QAX10" s="573"/>
      <c r="QAY10" s="573"/>
      <c r="QAZ10" s="573"/>
      <c r="QBA10" s="573"/>
      <c r="QBB10" s="573"/>
      <c r="QBC10" s="573"/>
      <c r="QBD10" s="573"/>
      <c r="QBE10" s="573"/>
      <c r="QBF10" s="573"/>
      <c r="QBG10" s="573"/>
      <c r="QBH10" s="573"/>
      <c r="QBI10" s="573"/>
      <c r="QBJ10" s="573"/>
      <c r="QBK10" s="573"/>
      <c r="QBL10" s="573"/>
      <c r="QBM10" s="573"/>
      <c r="QBN10" s="573"/>
      <c r="QBO10" s="573"/>
      <c r="QBP10" s="573"/>
      <c r="QBQ10" s="573"/>
      <c r="QBR10" s="573"/>
      <c r="QBS10" s="573"/>
      <c r="QBT10" s="573"/>
      <c r="QBU10" s="573"/>
      <c r="QBV10" s="573"/>
      <c r="QBW10" s="573"/>
      <c r="QBX10" s="573"/>
      <c r="QBY10" s="573"/>
      <c r="QBZ10" s="573"/>
      <c r="QCA10" s="573"/>
      <c r="QCB10" s="573"/>
      <c r="QCC10" s="573"/>
      <c r="QCD10" s="573"/>
      <c r="QCE10" s="573"/>
      <c r="QCF10" s="573"/>
      <c r="QCG10" s="573"/>
      <c r="QCH10" s="573"/>
      <c r="QCI10" s="573"/>
      <c r="QCJ10" s="573"/>
      <c r="QCK10" s="573"/>
      <c r="QCL10" s="573"/>
      <c r="QCM10" s="573"/>
      <c r="QCN10" s="573"/>
      <c r="QCO10" s="573"/>
      <c r="QCP10" s="573"/>
      <c r="QCQ10" s="573"/>
      <c r="QCR10" s="573"/>
      <c r="QCS10" s="573"/>
      <c r="QCT10" s="573"/>
      <c r="QCU10" s="573"/>
      <c r="QCV10" s="573"/>
      <c r="QCW10" s="573"/>
      <c r="QCX10" s="573"/>
      <c r="QCY10" s="573"/>
      <c r="QCZ10" s="573"/>
      <c r="QDA10" s="573"/>
      <c r="QDB10" s="573"/>
      <c r="QDC10" s="573"/>
      <c r="QDD10" s="573"/>
      <c r="QDE10" s="573"/>
      <c r="QDF10" s="573"/>
      <c r="QDG10" s="573"/>
      <c r="QDH10" s="573"/>
      <c r="QDI10" s="573"/>
      <c r="QDJ10" s="573"/>
      <c r="QDK10" s="573"/>
      <c r="QDL10" s="573"/>
      <c r="QDM10" s="573"/>
      <c r="QDN10" s="573"/>
      <c r="QDO10" s="573"/>
      <c r="QDP10" s="573"/>
      <c r="QDQ10" s="573"/>
      <c r="QDR10" s="573"/>
      <c r="QDS10" s="573"/>
      <c r="QDT10" s="573"/>
      <c r="QDU10" s="573"/>
      <c r="QDV10" s="573"/>
      <c r="QDW10" s="573"/>
      <c r="QDX10" s="573"/>
      <c r="QDY10" s="573"/>
      <c r="QDZ10" s="573"/>
      <c r="QEA10" s="573"/>
      <c r="QEB10" s="573"/>
      <c r="QEC10" s="573"/>
      <c r="QED10" s="573"/>
      <c r="QEE10" s="573"/>
      <c r="QEF10" s="573"/>
      <c r="QEG10" s="573"/>
      <c r="QEH10" s="573"/>
      <c r="QEI10" s="573"/>
      <c r="QEJ10" s="573"/>
      <c r="QEK10" s="573"/>
      <c r="QEL10" s="573"/>
      <c r="QEM10" s="573"/>
      <c r="QEN10" s="573"/>
      <c r="QEO10" s="573"/>
      <c r="QEP10" s="573"/>
      <c r="QEQ10" s="573"/>
      <c r="QER10" s="573"/>
      <c r="QES10" s="573"/>
      <c r="QET10" s="573"/>
      <c r="QEU10" s="573"/>
      <c r="QEV10" s="573"/>
      <c r="QEW10" s="573"/>
      <c r="QEX10" s="573"/>
      <c r="QEY10" s="573"/>
      <c r="QEZ10" s="573"/>
      <c r="QFA10" s="573"/>
      <c r="QFB10" s="573"/>
      <c r="QFC10" s="573"/>
      <c r="QFD10" s="573"/>
      <c r="QFE10" s="573"/>
      <c r="QFF10" s="573"/>
      <c r="QFG10" s="573"/>
      <c r="QFH10" s="573"/>
      <c r="QFI10" s="573"/>
      <c r="QFJ10" s="573"/>
      <c r="QFK10" s="573"/>
      <c r="QFL10" s="573"/>
      <c r="QFM10" s="573"/>
      <c r="QFN10" s="573"/>
      <c r="QFO10" s="573"/>
      <c r="QFP10" s="573"/>
      <c r="QFQ10" s="573"/>
      <c r="QFR10" s="573"/>
      <c r="QFS10" s="573"/>
      <c r="QFT10" s="573"/>
      <c r="QFU10" s="573"/>
      <c r="QFV10" s="573"/>
      <c r="QFW10" s="573"/>
      <c r="QFX10" s="573"/>
      <c r="QFY10" s="573"/>
      <c r="QFZ10" s="573"/>
      <c r="QGA10" s="573"/>
      <c r="QGB10" s="573"/>
      <c r="QGC10" s="573"/>
      <c r="QGD10" s="573"/>
      <c r="QGE10" s="573"/>
      <c r="QGF10" s="573"/>
      <c r="QGG10" s="573"/>
      <c r="QGH10" s="573"/>
      <c r="QGI10" s="573"/>
      <c r="QGJ10" s="573"/>
      <c r="QGK10" s="573"/>
      <c r="QGL10" s="573"/>
      <c r="QGM10" s="573"/>
      <c r="QGN10" s="573"/>
      <c r="QGO10" s="573"/>
      <c r="QGP10" s="573"/>
      <c r="QGQ10" s="573"/>
      <c r="QGR10" s="573"/>
      <c r="QGS10" s="573"/>
      <c r="QGT10" s="573"/>
      <c r="QGU10" s="573"/>
      <c r="QGV10" s="573"/>
      <c r="QGW10" s="573"/>
      <c r="QGX10" s="573"/>
      <c r="QGY10" s="573"/>
      <c r="QGZ10" s="573"/>
      <c r="QHA10" s="573"/>
      <c r="QHB10" s="573"/>
      <c r="QHC10" s="573"/>
      <c r="QHD10" s="573"/>
      <c r="QHE10" s="573"/>
      <c r="QHF10" s="573"/>
      <c r="QHG10" s="573"/>
      <c r="QHH10" s="573"/>
      <c r="QHI10" s="573"/>
      <c r="QHJ10" s="573"/>
      <c r="QHK10" s="573"/>
      <c r="QHL10" s="573"/>
      <c r="QHM10" s="573"/>
      <c r="QHN10" s="573"/>
      <c r="QHO10" s="573"/>
      <c r="QHP10" s="573"/>
      <c r="QHQ10" s="573"/>
      <c r="QHR10" s="573"/>
      <c r="QHS10" s="573"/>
      <c r="QHT10" s="573"/>
      <c r="QHU10" s="573"/>
      <c r="QHV10" s="573"/>
      <c r="QHW10" s="573"/>
      <c r="QHX10" s="573"/>
      <c r="QHY10" s="573"/>
      <c r="QHZ10" s="573"/>
      <c r="QIA10" s="573"/>
      <c r="QIB10" s="573"/>
      <c r="QIC10" s="573"/>
      <c r="QID10" s="573"/>
      <c r="QIE10" s="573"/>
      <c r="QIF10" s="573"/>
      <c r="QIG10" s="573"/>
      <c r="QIH10" s="573"/>
      <c r="QII10" s="573"/>
      <c r="QIJ10" s="573"/>
      <c r="QIK10" s="573"/>
      <c r="QIL10" s="573"/>
      <c r="QIM10" s="573"/>
      <c r="QIN10" s="573"/>
      <c r="QIO10" s="573"/>
      <c r="QIP10" s="573"/>
      <c r="QIQ10" s="573"/>
      <c r="QIR10" s="573"/>
      <c r="QIS10" s="573"/>
      <c r="QIT10" s="573"/>
      <c r="QIU10" s="573"/>
      <c r="QIV10" s="573"/>
      <c r="QIW10" s="573"/>
      <c r="QIX10" s="573"/>
      <c r="QIY10" s="573"/>
      <c r="QIZ10" s="573"/>
      <c r="QJA10" s="573"/>
      <c r="QJB10" s="573"/>
      <c r="QJC10" s="573"/>
      <c r="QJD10" s="573"/>
      <c r="QJE10" s="573"/>
      <c r="QJF10" s="573"/>
      <c r="QJG10" s="573"/>
      <c r="QJH10" s="573"/>
      <c r="QJI10" s="573"/>
      <c r="QJJ10" s="573"/>
      <c r="QJK10" s="573"/>
      <c r="QJL10" s="573"/>
      <c r="QJM10" s="573"/>
      <c r="QJN10" s="573"/>
      <c r="QJO10" s="573"/>
      <c r="QJP10" s="573"/>
      <c r="QJQ10" s="573"/>
      <c r="QJR10" s="573"/>
      <c r="QJS10" s="573"/>
      <c r="QJT10" s="573"/>
      <c r="QJU10" s="573"/>
      <c r="QJV10" s="573"/>
      <c r="QJW10" s="573"/>
      <c r="QJX10" s="573"/>
      <c r="QJY10" s="573"/>
      <c r="QJZ10" s="573"/>
      <c r="QKA10" s="573"/>
      <c r="QKB10" s="573"/>
      <c r="QKC10" s="573"/>
      <c r="QKD10" s="573"/>
      <c r="QKE10" s="573"/>
      <c r="QKF10" s="573"/>
      <c r="QKG10" s="573"/>
      <c r="QKH10" s="573"/>
      <c r="QKI10" s="573"/>
      <c r="QKJ10" s="573"/>
      <c r="QKK10" s="573"/>
      <c r="QKL10" s="573"/>
      <c r="QKM10" s="573"/>
      <c r="QKN10" s="573"/>
      <c r="QKO10" s="573"/>
      <c r="QKP10" s="573"/>
      <c r="QKQ10" s="573"/>
      <c r="QKR10" s="573"/>
      <c r="QKS10" s="573"/>
      <c r="QKT10" s="573"/>
      <c r="QKU10" s="573"/>
      <c r="QKV10" s="573"/>
      <c r="QKW10" s="573"/>
      <c r="QKX10" s="573"/>
      <c r="QKY10" s="573"/>
      <c r="QKZ10" s="573"/>
      <c r="QLA10" s="573"/>
      <c r="QLB10" s="573"/>
      <c r="QLC10" s="573"/>
      <c r="QLD10" s="573"/>
      <c r="QLE10" s="573"/>
      <c r="QLF10" s="573"/>
      <c r="QLG10" s="573"/>
      <c r="QLH10" s="573"/>
      <c r="QLI10" s="573"/>
      <c r="QLJ10" s="573"/>
      <c r="QLK10" s="573"/>
      <c r="QLL10" s="573"/>
      <c r="QLM10" s="573"/>
      <c r="QLN10" s="573"/>
      <c r="QLO10" s="573"/>
      <c r="QLP10" s="573"/>
      <c r="QLQ10" s="573"/>
      <c r="QLR10" s="573"/>
      <c r="QLS10" s="573"/>
      <c r="QLT10" s="573"/>
      <c r="QLU10" s="573"/>
      <c r="QLV10" s="573"/>
      <c r="QLW10" s="573"/>
      <c r="QLX10" s="573"/>
      <c r="QLY10" s="573"/>
      <c r="QLZ10" s="573"/>
      <c r="QMA10" s="573"/>
      <c r="QMB10" s="573"/>
      <c r="QMC10" s="573"/>
      <c r="QMD10" s="573"/>
      <c r="QME10" s="573"/>
      <c r="QMF10" s="573"/>
      <c r="QMG10" s="573"/>
      <c r="QMH10" s="573"/>
      <c r="QMI10" s="573"/>
      <c r="QMJ10" s="573"/>
      <c r="QMK10" s="573"/>
      <c r="QML10" s="573"/>
      <c r="QMM10" s="573"/>
      <c r="QMN10" s="573"/>
      <c r="QMO10" s="573"/>
      <c r="QMP10" s="573"/>
      <c r="QMQ10" s="573"/>
      <c r="QMR10" s="573"/>
      <c r="QMS10" s="573"/>
      <c r="QMT10" s="573"/>
      <c r="QMU10" s="573"/>
      <c r="QMV10" s="573"/>
      <c r="QMW10" s="573"/>
      <c r="QMX10" s="573"/>
      <c r="QMY10" s="573"/>
      <c r="QMZ10" s="573"/>
      <c r="QNA10" s="573"/>
      <c r="QNB10" s="573"/>
      <c r="QNC10" s="573"/>
      <c r="QND10" s="573"/>
      <c r="QNE10" s="573"/>
      <c r="QNF10" s="573"/>
      <c r="QNG10" s="573"/>
      <c r="QNH10" s="573"/>
      <c r="QNI10" s="573"/>
      <c r="QNJ10" s="573"/>
      <c r="QNK10" s="573"/>
      <c r="QNL10" s="573"/>
      <c r="QNM10" s="573"/>
      <c r="QNN10" s="573"/>
      <c r="QNO10" s="573"/>
      <c r="QNP10" s="573"/>
      <c r="QNQ10" s="573"/>
      <c r="QNR10" s="573"/>
      <c r="QNS10" s="573"/>
      <c r="QNT10" s="573"/>
      <c r="QNU10" s="573"/>
      <c r="QNV10" s="573"/>
      <c r="QNW10" s="573"/>
      <c r="QNX10" s="573"/>
      <c r="QNY10" s="573"/>
      <c r="QNZ10" s="573"/>
      <c r="QOA10" s="573"/>
      <c r="QOB10" s="573"/>
      <c r="QOC10" s="573"/>
      <c r="QOD10" s="573"/>
      <c r="QOE10" s="573"/>
      <c r="QOF10" s="573"/>
      <c r="QOG10" s="573"/>
      <c r="QOH10" s="573"/>
      <c r="QOI10" s="573"/>
      <c r="QOJ10" s="573"/>
      <c r="QOK10" s="573"/>
      <c r="QOL10" s="573"/>
      <c r="QOM10" s="573"/>
      <c r="QON10" s="573"/>
      <c r="QOO10" s="573"/>
      <c r="QOP10" s="573"/>
      <c r="QOQ10" s="573"/>
      <c r="QOR10" s="573"/>
      <c r="QOS10" s="573"/>
      <c r="QOT10" s="573"/>
      <c r="QOU10" s="573"/>
      <c r="QOV10" s="573"/>
      <c r="QOW10" s="573"/>
      <c r="QOX10" s="573"/>
      <c r="QOY10" s="573"/>
      <c r="QOZ10" s="573"/>
      <c r="QPA10" s="573"/>
      <c r="QPB10" s="573"/>
      <c r="QPC10" s="573"/>
      <c r="QPD10" s="573"/>
      <c r="QPE10" s="573"/>
      <c r="QPF10" s="573"/>
      <c r="QPG10" s="573"/>
      <c r="QPH10" s="573"/>
      <c r="QPI10" s="573"/>
      <c r="QPJ10" s="573"/>
      <c r="QPK10" s="573"/>
      <c r="QPL10" s="573"/>
      <c r="QPM10" s="573"/>
      <c r="QPN10" s="573"/>
      <c r="QPO10" s="573"/>
      <c r="QPP10" s="573"/>
      <c r="QPQ10" s="573"/>
      <c r="QPR10" s="573"/>
      <c r="QPS10" s="573"/>
      <c r="QPT10" s="573"/>
      <c r="QPU10" s="573"/>
      <c r="QPV10" s="573"/>
      <c r="QPW10" s="573"/>
      <c r="QPX10" s="573"/>
      <c r="QPY10" s="573"/>
      <c r="QPZ10" s="573"/>
      <c r="QQA10" s="573"/>
      <c r="QQB10" s="573"/>
      <c r="QQC10" s="573"/>
      <c r="QQD10" s="573"/>
      <c r="QQE10" s="573"/>
      <c r="QQF10" s="573"/>
      <c r="QQG10" s="573"/>
      <c r="QQH10" s="573"/>
      <c r="QQI10" s="573"/>
      <c r="QQJ10" s="573"/>
      <c r="QQK10" s="573"/>
      <c r="QQL10" s="573"/>
      <c r="QQM10" s="573"/>
      <c r="QQN10" s="573"/>
      <c r="QQO10" s="573"/>
      <c r="QQP10" s="573"/>
      <c r="QQQ10" s="573"/>
      <c r="QQR10" s="573"/>
      <c r="QQS10" s="573"/>
      <c r="QQT10" s="573"/>
      <c r="QQU10" s="573"/>
      <c r="QQV10" s="573"/>
      <c r="QQW10" s="573"/>
      <c r="QQX10" s="573"/>
      <c r="QQY10" s="573"/>
      <c r="QQZ10" s="573"/>
      <c r="QRA10" s="573"/>
      <c r="QRB10" s="573"/>
      <c r="QRC10" s="573"/>
      <c r="QRD10" s="573"/>
      <c r="QRE10" s="573"/>
      <c r="QRF10" s="573"/>
      <c r="QRG10" s="573"/>
      <c r="QRH10" s="573"/>
      <c r="QRI10" s="573"/>
      <c r="QRJ10" s="573"/>
      <c r="QRK10" s="573"/>
      <c r="QRL10" s="573"/>
      <c r="QRM10" s="573"/>
      <c r="QRN10" s="573"/>
      <c r="QRO10" s="573"/>
      <c r="QRP10" s="573"/>
      <c r="QRQ10" s="573"/>
      <c r="QRR10" s="573"/>
      <c r="QRS10" s="573"/>
      <c r="QRT10" s="573"/>
      <c r="QRU10" s="573"/>
      <c r="QRV10" s="573"/>
      <c r="QRW10" s="573"/>
      <c r="QRX10" s="573"/>
      <c r="QRY10" s="573"/>
      <c r="QRZ10" s="573"/>
      <c r="QSA10" s="573"/>
      <c r="QSB10" s="573"/>
      <c r="QSC10" s="573"/>
      <c r="QSD10" s="573"/>
      <c r="QSE10" s="573"/>
      <c r="QSF10" s="573"/>
      <c r="QSG10" s="573"/>
      <c r="QSH10" s="573"/>
      <c r="QSI10" s="573"/>
      <c r="QSJ10" s="573"/>
      <c r="QSK10" s="573"/>
      <c r="QSL10" s="573"/>
      <c r="QSM10" s="573"/>
      <c r="QSN10" s="573"/>
      <c r="QSO10" s="573"/>
      <c r="QSP10" s="573"/>
      <c r="QSQ10" s="573"/>
      <c r="QSR10" s="573"/>
      <c r="QSS10" s="573"/>
      <c r="QST10" s="573"/>
      <c r="QSU10" s="573"/>
      <c r="QSV10" s="573"/>
      <c r="QSW10" s="573"/>
      <c r="QSX10" s="573"/>
      <c r="QSY10" s="573"/>
      <c r="QSZ10" s="573"/>
      <c r="QTA10" s="573"/>
      <c r="QTB10" s="573"/>
      <c r="QTC10" s="573"/>
      <c r="QTD10" s="573"/>
      <c r="QTE10" s="573"/>
      <c r="QTF10" s="573"/>
      <c r="QTG10" s="573"/>
      <c r="QTH10" s="573"/>
      <c r="QTI10" s="573"/>
      <c r="QTJ10" s="573"/>
      <c r="QTK10" s="573"/>
      <c r="QTL10" s="573"/>
      <c r="QTM10" s="573"/>
      <c r="QTN10" s="573"/>
      <c r="QTO10" s="573"/>
      <c r="QTP10" s="573"/>
      <c r="QTQ10" s="573"/>
      <c r="QTR10" s="573"/>
      <c r="QTS10" s="573"/>
      <c r="QTT10" s="573"/>
      <c r="QTU10" s="573"/>
      <c r="QTV10" s="573"/>
      <c r="QTW10" s="573"/>
      <c r="QTX10" s="573"/>
      <c r="QTY10" s="573"/>
      <c r="QTZ10" s="573"/>
      <c r="QUA10" s="573"/>
      <c r="QUB10" s="573"/>
      <c r="QUC10" s="573"/>
      <c r="QUD10" s="573"/>
      <c r="QUE10" s="573"/>
      <c r="QUF10" s="573"/>
      <c r="QUG10" s="573"/>
      <c r="QUH10" s="573"/>
      <c r="QUI10" s="573"/>
      <c r="QUJ10" s="573"/>
      <c r="QUK10" s="573"/>
      <c r="QUL10" s="573"/>
      <c r="QUM10" s="573"/>
      <c r="QUN10" s="573"/>
      <c r="QUO10" s="573"/>
      <c r="QUP10" s="573"/>
      <c r="QUQ10" s="573"/>
      <c r="QUR10" s="573"/>
      <c r="QUS10" s="573"/>
      <c r="QUT10" s="573"/>
      <c r="QUU10" s="573"/>
      <c r="QUV10" s="573"/>
      <c r="QUW10" s="573"/>
      <c r="QUX10" s="573"/>
      <c r="QUY10" s="573"/>
      <c r="QUZ10" s="573"/>
      <c r="QVA10" s="573"/>
      <c r="QVB10" s="573"/>
      <c r="QVC10" s="573"/>
      <c r="QVD10" s="573"/>
      <c r="QVE10" s="573"/>
      <c r="QVF10" s="573"/>
      <c r="QVG10" s="573"/>
      <c r="QVH10" s="573"/>
      <c r="QVI10" s="573"/>
      <c r="QVJ10" s="573"/>
      <c r="QVK10" s="573"/>
      <c r="QVL10" s="573"/>
      <c r="QVM10" s="573"/>
      <c r="QVN10" s="573"/>
      <c r="QVO10" s="573"/>
      <c r="QVP10" s="573"/>
      <c r="QVQ10" s="573"/>
      <c r="QVR10" s="573"/>
      <c r="QVS10" s="573"/>
      <c r="QVT10" s="573"/>
      <c r="QVU10" s="573"/>
      <c r="QVV10" s="573"/>
      <c r="QVW10" s="573"/>
      <c r="QVX10" s="573"/>
      <c r="QVY10" s="573"/>
      <c r="QVZ10" s="573"/>
      <c r="QWA10" s="573"/>
      <c r="QWB10" s="573"/>
      <c r="QWC10" s="573"/>
      <c r="QWD10" s="573"/>
      <c r="QWE10" s="573"/>
      <c r="QWF10" s="573"/>
      <c r="QWG10" s="573"/>
      <c r="QWH10" s="573"/>
      <c r="QWI10" s="573"/>
      <c r="QWJ10" s="573"/>
      <c r="QWK10" s="573"/>
      <c r="QWL10" s="573"/>
      <c r="QWM10" s="573"/>
      <c r="QWN10" s="573"/>
      <c r="QWO10" s="573"/>
      <c r="QWP10" s="573"/>
      <c r="QWQ10" s="573"/>
      <c r="QWR10" s="573"/>
      <c r="QWS10" s="573"/>
      <c r="QWT10" s="573"/>
      <c r="QWU10" s="573"/>
      <c r="QWV10" s="573"/>
      <c r="QWW10" s="573"/>
      <c r="QWX10" s="573"/>
      <c r="QWY10" s="573"/>
      <c r="QWZ10" s="573"/>
      <c r="QXA10" s="573"/>
      <c r="QXB10" s="573"/>
      <c r="QXC10" s="573"/>
      <c r="QXD10" s="573"/>
      <c r="QXE10" s="573"/>
      <c r="QXF10" s="573"/>
      <c r="QXG10" s="573"/>
      <c r="QXH10" s="573"/>
      <c r="QXI10" s="573"/>
      <c r="QXJ10" s="573"/>
      <c r="QXK10" s="573"/>
      <c r="QXL10" s="573"/>
      <c r="QXM10" s="573"/>
      <c r="QXN10" s="573"/>
      <c r="QXO10" s="573"/>
      <c r="QXP10" s="573"/>
      <c r="QXQ10" s="573"/>
      <c r="QXR10" s="573"/>
      <c r="QXS10" s="573"/>
      <c r="QXT10" s="573"/>
      <c r="QXU10" s="573"/>
      <c r="QXV10" s="573"/>
      <c r="QXW10" s="573"/>
      <c r="QXX10" s="573"/>
      <c r="QXY10" s="573"/>
      <c r="QXZ10" s="573"/>
      <c r="QYA10" s="573"/>
      <c r="QYB10" s="573"/>
      <c r="QYC10" s="573"/>
      <c r="QYD10" s="573"/>
      <c r="QYE10" s="573"/>
      <c r="QYF10" s="573"/>
      <c r="QYG10" s="573"/>
      <c r="QYH10" s="573"/>
      <c r="QYI10" s="573"/>
      <c r="QYJ10" s="573"/>
      <c r="QYK10" s="573"/>
      <c r="QYL10" s="573"/>
      <c r="QYM10" s="573"/>
      <c r="QYN10" s="573"/>
      <c r="QYO10" s="573"/>
      <c r="QYP10" s="573"/>
      <c r="QYQ10" s="573"/>
      <c r="QYR10" s="573"/>
      <c r="QYS10" s="573"/>
      <c r="QYT10" s="573"/>
      <c r="QYU10" s="573"/>
      <c r="QYV10" s="573"/>
      <c r="QYW10" s="573"/>
      <c r="QYX10" s="573"/>
      <c r="QYY10" s="573"/>
      <c r="QYZ10" s="573"/>
      <c r="QZA10" s="573"/>
      <c r="QZB10" s="573"/>
      <c r="QZC10" s="573"/>
      <c r="QZD10" s="573"/>
      <c r="QZE10" s="573"/>
      <c r="QZF10" s="573"/>
      <c r="QZG10" s="573"/>
      <c r="QZH10" s="573"/>
      <c r="QZI10" s="573"/>
      <c r="QZJ10" s="573"/>
      <c r="QZK10" s="573"/>
      <c r="QZL10" s="573"/>
      <c r="QZM10" s="573"/>
      <c r="QZN10" s="573"/>
      <c r="QZO10" s="573"/>
      <c r="QZP10" s="573"/>
      <c r="QZQ10" s="573"/>
      <c r="QZR10" s="573"/>
      <c r="QZS10" s="573"/>
      <c r="QZT10" s="573"/>
      <c r="QZU10" s="573"/>
      <c r="QZV10" s="573"/>
      <c r="QZW10" s="573"/>
      <c r="QZX10" s="573"/>
      <c r="QZY10" s="573"/>
      <c r="QZZ10" s="573"/>
      <c r="RAA10" s="573"/>
      <c r="RAB10" s="573"/>
      <c r="RAC10" s="573"/>
      <c r="RAD10" s="573"/>
      <c r="RAE10" s="573"/>
      <c r="RAF10" s="573"/>
      <c r="RAG10" s="573"/>
      <c r="RAH10" s="573"/>
      <c r="RAI10" s="573"/>
      <c r="RAJ10" s="573"/>
      <c r="RAK10" s="573"/>
      <c r="RAL10" s="573"/>
      <c r="RAM10" s="573"/>
      <c r="RAN10" s="573"/>
      <c r="RAO10" s="573"/>
      <c r="RAP10" s="573"/>
      <c r="RAQ10" s="573"/>
      <c r="RAR10" s="573"/>
      <c r="RAS10" s="573"/>
      <c r="RAT10" s="573"/>
      <c r="RAU10" s="573"/>
      <c r="RAV10" s="573"/>
      <c r="RAW10" s="573"/>
      <c r="RAX10" s="573"/>
      <c r="RAY10" s="573"/>
      <c r="RAZ10" s="573"/>
      <c r="RBA10" s="573"/>
      <c r="RBB10" s="573"/>
      <c r="RBC10" s="573"/>
      <c r="RBD10" s="573"/>
      <c r="RBE10" s="573"/>
      <c r="RBF10" s="573"/>
      <c r="RBG10" s="573"/>
      <c r="RBH10" s="573"/>
      <c r="RBI10" s="573"/>
      <c r="RBJ10" s="573"/>
      <c r="RBK10" s="573"/>
      <c r="RBL10" s="573"/>
      <c r="RBM10" s="573"/>
      <c r="RBN10" s="573"/>
      <c r="RBO10" s="573"/>
      <c r="RBP10" s="573"/>
      <c r="RBQ10" s="573"/>
      <c r="RBR10" s="573"/>
      <c r="RBS10" s="573"/>
      <c r="RBT10" s="573"/>
      <c r="RBU10" s="573"/>
      <c r="RBV10" s="573"/>
      <c r="RBW10" s="573"/>
      <c r="RBX10" s="573"/>
      <c r="RBY10" s="573"/>
      <c r="RBZ10" s="573"/>
      <c r="RCA10" s="573"/>
      <c r="RCB10" s="573"/>
      <c r="RCC10" s="573"/>
      <c r="RCD10" s="573"/>
      <c r="RCE10" s="573"/>
      <c r="RCF10" s="573"/>
      <c r="RCG10" s="573"/>
      <c r="RCH10" s="573"/>
      <c r="RCI10" s="573"/>
      <c r="RCJ10" s="573"/>
      <c r="RCK10" s="573"/>
      <c r="RCL10" s="573"/>
      <c r="RCM10" s="573"/>
      <c r="RCN10" s="573"/>
      <c r="RCO10" s="573"/>
      <c r="RCP10" s="573"/>
      <c r="RCQ10" s="573"/>
      <c r="RCR10" s="573"/>
      <c r="RCS10" s="573"/>
      <c r="RCT10" s="573"/>
      <c r="RCU10" s="573"/>
      <c r="RCV10" s="573"/>
      <c r="RCW10" s="573"/>
      <c r="RCX10" s="573"/>
      <c r="RCY10" s="573"/>
      <c r="RCZ10" s="573"/>
      <c r="RDA10" s="573"/>
      <c r="RDB10" s="573"/>
      <c r="RDC10" s="573"/>
      <c r="RDD10" s="573"/>
      <c r="RDE10" s="573"/>
      <c r="RDF10" s="573"/>
      <c r="RDG10" s="573"/>
      <c r="RDH10" s="573"/>
      <c r="RDI10" s="573"/>
      <c r="RDJ10" s="573"/>
      <c r="RDK10" s="573"/>
      <c r="RDL10" s="573"/>
      <c r="RDM10" s="573"/>
      <c r="RDN10" s="573"/>
      <c r="RDO10" s="573"/>
      <c r="RDP10" s="573"/>
      <c r="RDQ10" s="573"/>
      <c r="RDR10" s="573"/>
      <c r="RDS10" s="573"/>
      <c r="RDT10" s="573"/>
      <c r="RDU10" s="573"/>
      <c r="RDV10" s="573"/>
      <c r="RDW10" s="573"/>
      <c r="RDX10" s="573"/>
      <c r="RDY10" s="573"/>
      <c r="RDZ10" s="573"/>
      <c r="REA10" s="573"/>
      <c r="REB10" s="573"/>
      <c r="REC10" s="573"/>
      <c r="RED10" s="573"/>
      <c r="REE10" s="573"/>
      <c r="REF10" s="573"/>
      <c r="REG10" s="573"/>
      <c r="REH10" s="573"/>
      <c r="REI10" s="573"/>
      <c r="REJ10" s="573"/>
      <c r="REK10" s="573"/>
      <c r="REL10" s="573"/>
      <c r="REM10" s="573"/>
      <c r="REN10" s="573"/>
      <c r="REO10" s="573"/>
      <c r="REP10" s="573"/>
      <c r="REQ10" s="573"/>
      <c r="RER10" s="573"/>
      <c r="RES10" s="573"/>
      <c r="RET10" s="573"/>
      <c r="REU10" s="573"/>
      <c r="REV10" s="573"/>
      <c r="REW10" s="573"/>
      <c r="REX10" s="573"/>
      <c r="REY10" s="573"/>
      <c r="REZ10" s="573"/>
      <c r="RFA10" s="573"/>
      <c r="RFB10" s="573"/>
      <c r="RFC10" s="573"/>
      <c r="RFD10" s="573"/>
      <c r="RFE10" s="573"/>
      <c r="RFF10" s="573"/>
      <c r="RFG10" s="573"/>
      <c r="RFH10" s="573"/>
      <c r="RFI10" s="573"/>
      <c r="RFJ10" s="573"/>
      <c r="RFK10" s="573"/>
      <c r="RFL10" s="573"/>
      <c r="RFM10" s="573"/>
      <c r="RFN10" s="573"/>
      <c r="RFO10" s="573"/>
      <c r="RFP10" s="573"/>
      <c r="RFQ10" s="573"/>
      <c r="RFR10" s="573"/>
      <c r="RFS10" s="573"/>
      <c r="RFT10" s="573"/>
      <c r="RFU10" s="573"/>
      <c r="RFV10" s="573"/>
      <c r="RFW10" s="573"/>
      <c r="RFX10" s="573"/>
      <c r="RFY10" s="573"/>
      <c r="RFZ10" s="573"/>
      <c r="RGA10" s="573"/>
      <c r="RGB10" s="573"/>
      <c r="RGC10" s="573"/>
      <c r="RGD10" s="573"/>
      <c r="RGE10" s="573"/>
      <c r="RGF10" s="573"/>
      <c r="RGG10" s="573"/>
      <c r="RGH10" s="573"/>
      <c r="RGI10" s="573"/>
      <c r="RGJ10" s="573"/>
      <c r="RGK10" s="573"/>
      <c r="RGL10" s="573"/>
      <c r="RGM10" s="573"/>
      <c r="RGN10" s="573"/>
      <c r="RGO10" s="573"/>
      <c r="RGP10" s="573"/>
      <c r="RGQ10" s="573"/>
      <c r="RGR10" s="573"/>
      <c r="RGS10" s="573"/>
      <c r="RGT10" s="573"/>
      <c r="RGU10" s="573"/>
      <c r="RGV10" s="573"/>
      <c r="RGW10" s="573"/>
      <c r="RGX10" s="573"/>
      <c r="RGY10" s="573"/>
      <c r="RGZ10" s="573"/>
      <c r="RHA10" s="573"/>
      <c r="RHB10" s="573"/>
      <c r="RHC10" s="573"/>
      <c r="RHD10" s="573"/>
      <c r="RHE10" s="573"/>
      <c r="RHF10" s="573"/>
      <c r="RHG10" s="573"/>
      <c r="RHH10" s="573"/>
      <c r="RHI10" s="573"/>
      <c r="RHJ10" s="573"/>
      <c r="RHK10" s="573"/>
      <c r="RHL10" s="573"/>
      <c r="RHM10" s="573"/>
      <c r="RHN10" s="573"/>
      <c r="RHO10" s="573"/>
      <c r="RHP10" s="573"/>
      <c r="RHQ10" s="573"/>
      <c r="RHR10" s="573"/>
      <c r="RHS10" s="573"/>
      <c r="RHT10" s="573"/>
      <c r="RHU10" s="573"/>
      <c r="RHV10" s="573"/>
      <c r="RHW10" s="573"/>
      <c r="RHX10" s="573"/>
      <c r="RHY10" s="573"/>
      <c r="RHZ10" s="573"/>
      <c r="RIA10" s="573"/>
      <c r="RIB10" s="573"/>
      <c r="RIC10" s="573"/>
      <c r="RID10" s="573"/>
      <c r="RIE10" s="573"/>
      <c r="RIF10" s="573"/>
      <c r="RIG10" s="573"/>
      <c r="RIH10" s="573"/>
      <c r="RII10" s="573"/>
      <c r="RIJ10" s="573"/>
      <c r="RIK10" s="573"/>
      <c r="RIL10" s="573"/>
      <c r="RIM10" s="573"/>
      <c r="RIN10" s="573"/>
      <c r="RIO10" s="573"/>
      <c r="RIP10" s="573"/>
      <c r="RIQ10" s="573"/>
      <c r="RIR10" s="573"/>
      <c r="RIS10" s="573"/>
      <c r="RIT10" s="573"/>
      <c r="RIU10" s="573"/>
      <c r="RIV10" s="573"/>
      <c r="RIW10" s="573"/>
      <c r="RIX10" s="573"/>
      <c r="RIY10" s="573"/>
      <c r="RIZ10" s="573"/>
      <c r="RJA10" s="573"/>
      <c r="RJB10" s="573"/>
      <c r="RJC10" s="573"/>
      <c r="RJD10" s="573"/>
      <c r="RJE10" s="573"/>
      <c r="RJF10" s="573"/>
      <c r="RJG10" s="573"/>
      <c r="RJH10" s="573"/>
      <c r="RJI10" s="573"/>
      <c r="RJJ10" s="573"/>
      <c r="RJK10" s="573"/>
      <c r="RJL10" s="573"/>
      <c r="RJM10" s="573"/>
      <c r="RJN10" s="573"/>
      <c r="RJO10" s="573"/>
      <c r="RJP10" s="573"/>
      <c r="RJQ10" s="573"/>
      <c r="RJR10" s="573"/>
      <c r="RJS10" s="573"/>
      <c r="RJT10" s="573"/>
      <c r="RJU10" s="573"/>
      <c r="RJV10" s="573"/>
      <c r="RJW10" s="573"/>
      <c r="RJX10" s="573"/>
      <c r="RJY10" s="573"/>
      <c r="RJZ10" s="573"/>
      <c r="RKA10" s="573"/>
      <c r="RKB10" s="573"/>
      <c r="RKC10" s="573"/>
      <c r="RKD10" s="573"/>
      <c r="RKE10" s="573"/>
      <c r="RKF10" s="573"/>
      <c r="RKG10" s="573"/>
      <c r="RKH10" s="573"/>
      <c r="RKI10" s="573"/>
      <c r="RKJ10" s="573"/>
      <c r="RKK10" s="573"/>
      <c r="RKL10" s="573"/>
      <c r="RKM10" s="573"/>
      <c r="RKN10" s="573"/>
      <c r="RKO10" s="573"/>
      <c r="RKP10" s="573"/>
      <c r="RKQ10" s="573"/>
      <c r="RKR10" s="573"/>
      <c r="RKS10" s="573"/>
      <c r="RKT10" s="573"/>
      <c r="RKU10" s="573"/>
      <c r="RKV10" s="573"/>
      <c r="RKW10" s="573"/>
      <c r="RKX10" s="573"/>
      <c r="RKY10" s="573"/>
      <c r="RKZ10" s="573"/>
      <c r="RLA10" s="573"/>
      <c r="RLB10" s="573"/>
      <c r="RLC10" s="573"/>
      <c r="RLD10" s="573"/>
      <c r="RLE10" s="573"/>
      <c r="RLF10" s="573"/>
      <c r="RLG10" s="573"/>
      <c r="RLH10" s="573"/>
      <c r="RLI10" s="573"/>
      <c r="RLJ10" s="573"/>
      <c r="RLK10" s="573"/>
      <c r="RLL10" s="573"/>
      <c r="RLM10" s="573"/>
      <c r="RLN10" s="573"/>
      <c r="RLO10" s="573"/>
      <c r="RLP10" s="573"/>
      <c r="RLQ10" s="573"/>
      <c r="RLR10" s="573"/>
      <c r="RLS10" s="573"/>
      <c r="RLT10" s="573"/>
      <c r="RLU10" s="573"/>
      <c r="RLV10" s="573"/>
      <c r="RLW10" s="573"/>
      <c r="RLX10" s="573"/>
      <c r="RLY10" s="573"/>
      <c r="RLZ10" s="573"/>
      <c r="RMA10" s="573"/>
      <c r="RMB10" s="573"/>
      <c r="RMC10" s="573"/>
      <c r="RMD10" s="573"/>
      <c r="RME10" s="573"/>
      <c r="RMF10" s="573"/>
      <c r="RMG10" s="573"/>
      <c r="RMH10" s="573"/>
      <c r="RMI10" s="573"/>
      <c r="RMJ10" s="573"/>
      <c r="RMK10" s="573"/>
      <c r="RML10" s="573"/>
      <c r="RMM10" s="573"/>
      <c r="RMN10" s="573"/>
      <c r="RMO10" s="573"/>
      <c r="RMP10" s="573"/>
      <c r="RMQ10" s="573"/>
      <c r="RMR10" s="573"/>
      <c r="RMS10" s="573"/>
      <c r="RMT10" s="573"/>
      <c r="RMU10" s="573"/>
      <c r="RMV10" s="573"/>
      <c r="RMW10" s="573"/>
      <c r="RMX10" s="573"/>
      <c r="RMY10" s="573"/>
      <c r="RMZ10" s="573"/>
      <c r="RNA10" s="573"/>
      <c r="RNB10" s="573"/>
      <c r="RNC10" s="573"/>
      <c r="RND10" s="573"/>
      <c r="RNE10" s="573"/>
      <c r="RNF10" s="573"/>
      <c r="RNG10" s="573"/>
      <c r="RNH10" s="573"/>
      <c r="RNI10" s="573"/>
      <c r="RNJ10" s="573"/>
      <c r="RNK10" s="573"/>
      <c r="RNL10" s="573"/>
      <c r="RNM10" s="573"/>
      <c r="RNN10" s="573"/>
      <c r="RNO10" s="573"/>
      <c r="RNP10" s="573"/>
      <c r="RNQ10" s="573"/>
      <c r="RNR10" s="573"/>
      <c r="RNS10" s="573"/>
      <c r="RNT10" s="573"/>
      <c r="RNU10" s="573"/>
      <c r="RNV10" s="573"/>
      <c r="RNW10" s="573"/>
      <c r="RNX10" s="573"/>
      <c r="RNY10" s="573"/>
      <c r="RNZ10" s="573"/>
      <c r="ROA10" s="573"/>
      <c r="ROB10" s="573"/>
      <c r="ROC10" s="573"/>
      <c r="ROD10" s="573"/>
      <c r="ROE10" s="573"/>
      <c r="ROF10" s="573"/>
      <c r="ROG10" s="573"/>
      <c r="ROH10" s="573"/>
      <c r="ROI10" s="573"/>
      <c r="ROJ10" s="573"/>
      <c r="ROK10" s="573"/>
      <c r="ROL10" s="573"/>
      <c r="ROM10" s="573"/>
      <c r="RON10" s="573"/>
      <c r="ROO10" s="573"/>
      <c r="ROP10" s="573"/>
      <c r="ROQ10" s="573"/>
      <c r="ROR10" s="573"/>
      <c r="ROS10" s="573"/>
      <c r="ROT10" s="573"/>
      <c r="ROU10" s="573"/>
      <c r="ROV10" s="573"/>
      <c r="ROW10" s="573"/>
      <c r="ROX10" s="573"/>
      <c r="ROY10" s="573"/>
      <c r="ROZ10" s="573"/>
      <c r="RPA10" s="573"/>
      <c r="RPB10" s="573"/>
      <c r="RPC10" s="573"/>
      <c r="RPD10" s="573"/>
      <c r="RPE10" s="573"/>
      <c r="RPF10" s="573"/>
      <c r="RPG10" s="573"/>
      <c r="RPH10" s="573"/>
      <c r="RPI10" s="573"/>
      <c r="RPJ10" s="573"/>
      <c r="RPK10" s="573"/>
      <c r="RPL10" s="573"/>
      <c r="RPM10" s="573"/>
      <c r="RPN10" s="573"/>
      <c r="RPO10" s="573"/>
      <c r="RPP10" s="573"/>
      <c r="RPQ10" s="573"/>
      <c r="RPR10" s="573"/>
      <c r="RPS10" s="573"/>
      <c r="RPT10" s="573"/>
      <c r="RPU10" s="573"/>
      <c r="RPV10" s="573"/>
      <c r="RPW10" s="573"/>
      <c r="RPX10" s="573"/>
      <c r="RPY10" s="573"/>
      <c r="RPZ10" s="573"/>
      <c r="RQA10" s="573"/>
      <c r="RQB10" s="573"/>
      <c r="RQC10" s="573"/>
      <c r="RQD10" s="573"/>
      <c r="RQE10" s="573"/>
      <c r="RQF10" s="573"/>
      <c r="RQG10" s="573"/>
      <c r="RQH10" s="573"/>
      <c r="RQI10" s="573"/>
      <c r="RQJ10" s="573"/>
      <c r="RQK10" s="573"/>
      <c r="RQL10" s="573"/>
      <c r="RQM10" s="573"/>
      <c r="RQN10" s="573"/>
      <c r="RQO10" s="573"/>
      <c r="RQP10" s="573"/>
      <c r="RQQ10" s="573"/>
      <c r="RQR10" s="573"/>
      <c r="RQS10" s="573"/>
      <c r="RQT10" s="573"/>
      <c r="RQU10" s="573"/>
      <c r="RQV10" s="573"/>
      <c r="RQW10" s="573"/>
      <c r="RQX10" s="573"/>
      <c r="RQY10" s="573"/>
      <c r="RQZ10" s="573"/>
      <c r="RRA10" s="573"/>
      <c r="RRB10" s="573"/>
      <c r="RRC10" s="573"/>
      <c r="RRD10" s="573"/>
      <c r="RRE10" s="573"/>
      <c r="RRF10" s="573"/>
      <c r="RRG10" s="573"/>
      <c r="RRH10" s="573"/>
      <c r="RRI10" s="573"/>
      <c r="RRJ10" s="573"/>
      <c r="RRK10" s="573"/>
      <c r="RRL10" s="573"/>
      <c r="RRM10" s="573"/>
      <c r="RRN10" s="573"/>
      <c r="RRO10" s="573"/>
      <c r="RRP10" s="573"/>
      <c r="RRQ10" s="573"/>
      <c r="RRR10" s="573"/>
      <c r="RRS10" s="573"/>
      <c r="RRT10" s="573"/>
      <c r="RRU10" s="573"/>
      <c r="RRV10" s="573"/>
      <c r="RRW10" s="573"/>
      <c r="RRX10" s="573"/>
      <c r="RRY10" s="573"/>
      <c r="RRZ10" s="573"/>
      <c r="RSA10" s="573"/>
      <c r="RSB10" s="573"/>
      <c r="RSC10" s="573"/>
      <c r="RSD10" s="573"/>
      <c r="RSE10" s="573"/>
      <c r="RSF10" s="573"/>
      <c r="RSG10" s="573"/>
      <c r="RSH10" s="573"/>
      <c r="RSI10" s="573"/>
      <c r="RSJ10" s="573"/>
      <c r="RSK10" s="573"/>
      <c r="RSL10" s="573"/>
      <c r="RSM10" s="573"/>
      <c r="RSN10" s="573"/>
      <c r="RSO10" s="573"/>
      <c r="RSP10" s="573"/>
      <c r="RSQ10" s="573"/>
      <c r="RSR10" s="573"/>
      <c r="RSS10" s="573"/>
      <c r="RST10" s="573"/>
      <c r="RSU10" s="573"/>
      <c r="RSV10" s="573"/>
      <c r="RSW10" s="573"/>
      <c r="RSX10" s="573"/>
      <c r="RSY10" s="573"/>
      <c r="RSZ10" s="573"/>
      <c r="RTA10" s="573"/>
      <c r="RTB10" s="573"/>
      <c r="RTC10" s="573"/>
      <c r="RTD10" s="573"/>
      <c r="RTE10" s="573"/>
      <c r="RTF10" s="573"/>
      <c r="RTG10" s="573"/>
      <c r="RTH10" s="573"/>
      <c r="RTI10" s="573"/>
      <c r="RTJ10" s="573"/>
      <c r="RTK10" s="573"/>
      <c r="RTL10" s="573"/>
      <c r="RTM10" s="573"/>
      <c r="RTN10" s="573"/>
      <c r="RTO10" s="573"/>
      <c r="RTP10" s="573"/>
      <c r="RTQ10" s="573"/>
      <c r="RTR10" s="573"/>
      <c r="RTS10" s="573"/>
      <c r="RTT10" s="573"/>
      <c r="RTU10" s="573"/>
      <c r="RTV10" s="573"/>
      <c r="RTW10" s="573"/>
      <c r="RTX10" s="573"/>
      <c r="RTY10" s="573"/>
      <c r="RTZ10" s="573"/>
      <c r="RUA10" s="573"/>
      <c r="RUB10" s="573"/>
      <c r="RUC10" s="573"/>
      <c r="RUD10" s="573"/>
      <c r="RUE10" s="573"/>
      <c r="RUF10" s="573"/>
      <c r="RUG10" s="573"/>
      <c r="RUH10" s="573"/>
      <c r="RUI10" s="573"/>
      <c r="RUJ10" s="573"/>
      <c r="RUK10" s="573"/>
      <c r="RUL10" s="573"/>
      <c r="RUM10" s="573"/>
      <c r="RUN10" s="573"/>
      <c r="RUO10" s="573"/>
      <c r="RUP10" s="573"/>
      <c r="RUQ10" s="573"/>
      <c r="RUR10" s="573"/>
      <c r="RUS10" s="573"/>
      <c r="RUT10" s="573"/>
      <c r="RUU10" s="573"/>
      <c r="RUV10" s="573"/>
      <c r="RUW10" s="573"/>
      <c r="RUX10" s="573"/>
      <c r="RUY10" s="573"/>
      <c r="RUZ10" s="573"/>
      <c r="RVA10" s="573"/>
      <c r="RVB10" s="573"/>
      <c r="RVC10" s="573"/>
      <c r="RVD10" s="573"/>
      <c r="RVE10" s="573"/>
      <c r="RVF10" s="573"/>
      <c r="RVG10" s="573"/>
      <c r="RVH10" s="573"/>
      <c r="RVI10" s="573"/>
      <c r="RVJ10" s="573"/>
      <c r="RVK10" s="573"/>
      <c r="RVL10" s="573"/>
      <c r="RVM10" s="573"/>
      <c r="RVN10" s="573"/>
      <c r="RVO10" s="573"/>
      <c r="RVP10" s="573"/>
      <c r="RVQ10" s="573"/>
      <c r="RVR10" s="573"/>
      <c r="RVS10" s="573"/>
      <c r="RVT10" s="573"/>
      <c r="RVU10" s="573"/>
      <c r="RVV10" s="573"/>
      <c r="RVW10" s="573"/>
      <c r="RVX10" s="573"/>
      <c r="RVY10" s="573"/>
      <c r="RVZ10" s="573"/>
      <c r="RWA10" s="573"/>
      <c r="RWB10" s="573"/>
      <c r="RWC10" s="573"/>
      <c r="RWD10" s="573"/>
      <c r="RWE10" s="573"/>
      <c r="RWF10" s="573"/>
      <c r="RWG10" s="573"/>
      <c r="RWH10" s="573"/>
      <c r="RWI10" s="573"/>
      <c r="RWJ10" s="573"/>
      <c r="RWK10" s="573"/>
      <c r="RWL10" s="573"/>
      <c r="RWM10" s="573"/>
      <c r="RWN10" s="573"/>
      <c r="RWO10" s="573"/>
      <c r="RWP10" s="573"/>
      <c r="RWQ10" s="573"/>
      <c r="RWR10" s="573"/>
      <c r="RWS10" s="573"/>
      <c r="RWT10" s="573"/>
      <c r="RWU10" s="573"/>
      <c r="RWV10" s="573"/>
      <c r="RWW10" s="573"/>
      <c r="RWX10" s="573"/>
      <c r="RWY10" s="573"/>
      <c r="RWZ10" s="573"/>
      <c r="RXA10" s="573"/>
      <c r="RXB10" s="573"/>
      <c r="RXC10" s="573"/>
      <c r="RXD10" s="573"/>
      <c r="RXE10" s="573"/>
      <c r="RXF10" s="573"/>
      <c r="RXG10" s="573"/>
      <c r="RXH10" s="573"/>
      <c r="RXI10" s="573"/>
      <c r="RXJ10" s="573"/>
      <c r="RXK10" s="573"/>
      <c r="RXL10" s="573"/>
      <c r="RXM10" s="573"/>
      <c r="RXN10" s="573"/>
      <c r="RXO10" s="573"/>
      <c r="RXP10" s="573"/>
      <c r="RXQ10" s="573"/>
      <c r="RXR10" s="573"/>
      <c r="RXS10" s="573"/>
      <c r="RXT10" s="573"/>
      <c r="RXU10" s="573"/>
      <c r="RXV10" s="573"/>
      <c r="RXW10" s="573"/>
      <c r="RXX10" s="573"/>
      <c r="RXY10" s="573"/>
      <c r="RXZ10" s="573"/>
      <c r="RYA10" s="573"/>
      <c r="RYB10" s="573"/>
      <c r="RYC10" s="573"/>
      <c r="RYD10" s="573"/>
      <c r="RYE10" s="573"/>
      <c r="RYF10" s="573"/>
      <c r="RYG10" s="573"/>
      <c r="RYH10" s="573"/>
      <c r="RYI10" s="573"/>
      <c r="RYJ10" s="573"/>
      <c r="RYK10" s="573"/>
      <c r="RYL10" s="573"/>
      <c r="RYM10" s="573"/>
      <c r="RYN10" s="573"/>
      <c r="RYO10" s="573"/>
      <c r="RYP10" s="573"/>
      <c r="RYQ10" s="573"/>
      <c r="RYR10" s="573"/>
      <c r="RYS10" s="573"/>
      <c r="RYT10" s="573"/>
      <c r="RYU10" s="573"/>
      <c r="RYV10" s="573"/>
      <c r="RYW10" s="573"/>
      <c r="RYX10" s="573"/>
      <c r="RYY10" s="573"/>
      <c r="RYZ10" s="573"/>
      <c r="RZA10" s="573"/>
      <c r="RZB10" s="573"/>
      <c r="RZC10" s="573"/>
      <c r="RZD10" s="573"/>
      <c r="RZE10" s="573"/>
      <c r="RZF10" s="573"/>
      <c r="RZG10" s="573"/>
      <c r="RZH10" s="573"/>
      <c r="RZI10" s="573"/>
      <c r="RZJ10" s="573"/>
      <c r="RZK10" s="573"/>
      <c r="RZL10" s="573"/>
      <c r="RZM10" s="573"/>
      <c r="RZN10" s="573"/>
      <c r="RZO10" s="573"/>
      <c r="RZP10" s="573"/>
      <c r="RZQ10" s="573"/>
      <c r="RZR10" s="573"/>
      <c r="RZS10" s="573"/>
      <c r="RZT10" s="573"/>
      <c r="RZU10" s="573"/>
      <c r="RZV10" s="573"/>
      <c r="RZW10" s="573"/>
      <c r="RZX10" s="573"/>
      <c r="RZY10" s="573"/>
      <c r="RZZ10" s="573"/>
      <c r="SAA10" s="573"/>
      <c r="SAB10" s="573"/>
      <c r="SAC10" s="573"/>
      <c r="SAD10" s="573"/>
      <c r="SAE10" s="573"/>
      <c r="SAF10" s="573"/>
      <c r="SAG10" s="573"/>
      <c r="SAH10" s="573"/>
      <c r="SAI10" s="573"/>
      <c r="SAJ10" s="573"/>
      <c r="SAK10" s="573"/>
      <c r="SAL10" s="573"/>
      <c r="SAM10" s="573"/>
      <c r="SAN10" s="573"/>
      <c r="SAO10" s="573"/>
      <c r="SAP10" s="573"/>
      <c r="SAQ10" s="573"/>
      <c r="SAR10" s="573"/>
      <c r="SAS10" s="573"/>
      <c r="SAT10" s="573"/>
      <c r="SAU10" s="573"/>
      <c r="SAV10" s="573"/>
      <c r="SAW10" s="573"/>
      <c r="SAX10" s="573"/>
      <c r="SAY10" s="573"/>
      <c r="SAZ10" s="573"/>
      <c r="SBA10" s="573"/>
      <c r="SBB10" s="573"/>
      <c r="SBC10" s="573"/>
      <c r="SBD10" s="573"/>
      <c r="SBE10" s="573"/>
      <c r="SBF10" s="573"/>
      <c r="SBG10" s="573"/>
      <c r="SBH10" s="573"/>
      <c r="SBI10" s="573"/>
      <c r="SBJ10" s="573"/>
      <c r="SBK10" s="573"/>
      <c r="SBL10" s="573"/>
      <c r="SBM10" s="573"/>
      <c r="SBN10" s="573"/>
      <c r="SBO10" s="573"/>
      <c r="SBP10" s="573"/>
      <c r="SBQ10" s="573"/>
      <c r="SBR10" s="573"/>
      <c r="SBS10" s="573"/>
      <c r="SBT10" s="573"/>
      <c r="SBU10" s="573"/>
      <c r="SBV10" s="573"/>
      <c r="SBW10" s="573"/>
      <c r="SBX10" s="573"/>
      <c r="SBY10" s="573"/>
      <c r="SBZ10" s="573"/>
      <c r="SCA10" s="573"/>
      <c r="SCB10" s="573"/>
      <c r="SCC10" s="573"/>
      <c r="SCD10" s="573"/>
      <c r="SCE10" s="573"/>
      <c r="SCF10" s="573"/>
      <c r="SCG10" s="573"/>
      <c r="SCH10" s="573"/>
      <c r="SCI10" s="573"/>
      <c r="SCJ10" s="573"/>
      <c r="SCK10" s="573"/>
      <c r="SCL10" s="573"/>
      <c r="SCM10" s="573"/>
      <c r="SCN10" s="573"/>
      <c r="SCO10" s="573"/>
      <c r="SCP10" s="573"/>
      <c r="SCQ10" s="573"/>
      <c r="SCR10" s="573"/>
      <c r="SCS10" s="573"/>
      <c r="SCT10" s="573"/>
      <c r="SCU10" s="573"/>
      <c r="SCV10" s="573"/>
      <c r="SCW10" s="573"/>
      <c r="SCX10" s="573"/>
      <c r="SCY10" s="573"/>
      <c r="SCZ10" s="573"/>
      <c r="SDA10" s="573"/>
      <c r="SDB10" s="573"/>
      <c r="SDC10" s="573"/>
      <c r="SDD10" s="573"/>
      <c r="SDE10" s="573"/>
      <c r="SDF10" s="573"/>
      <c r="SDG10" s="573"/>
      <c r="SDH10" s="573"/>
      <c r="SDI10" s="573"/>
      <c r="SDJ10" s="573"/>
      <c r="SDK10" s="573"/>
      <c r="SDL10" s="573"/>
      <c r="SDM10" s="573"/>
      <c r="SDN10" s="573"/>
      <c r="SDO10" s="573"/>
      <c r="SDP10" s="573"/>
      <c r="SDQ10" s="573"/>
      <c r="SDR10" s="573"/>
      <c r="SDS10" s="573"/>
      <c r="SDT10" s="573"/>
      <c r="SDU10" s="573"/>
      <c r="SDV10" s="573"/>
      <c r="SDW10" s="573"/>
      <c r="SDX10" s="573"/>
      <c r="SDY10" s="573"/>
      <c r="SDZ10" s="573"/>
      <c r="SEA10" s="573"/>
      <c r="SEB10" s="573"/>
      <c r="SEC10" s="573"/>
      <c r="SED10" s="573"/>
      <c r="SEE10" s="573"/>
      <c r="SEF10" s="573"/>
      <c r="SEG10" s="573"/>
      <c r="SEH10" s="573"/>
      <c r="SEI10" s="573"/>
      <c r="SEJ10" s="573"/>
      <c r="SEK10" s="573"/>
      <c r="SEL10" s="573"/>
      <c r="SEM10" s="573"/>
      <c r="SEN10" s="573"/>
      <c r="SEO10" s="573"/>
      <c r="SEP10" s="573"/>
      <c r="SEQ10" s="573"/>
      <c r="SER10" s="573"/>
      <c r="SES10" s="573"/>
      <c r="SET10" s="573"/>
      <c r="SEU10" s="573"/>
      <c r="SEV10" s="573"/>
      <c r="SEW10" s="573"/>
      <c r="SEX10" s="573"/>
      <c r="SEY10" s="573"/>
      <c r="SEZ10" s="573"/>
      <c r="SFA10" s="573"/>
      <c r="SFB10" s="573"/>
      <c r="SFC10" s="573"/>
      <c r="SFD10" s="573"/>
      <c r="SFE10" s="573"/>
      <c r="SFF10" s="573"/>
      <c r="SFG10" s="573"/>
      <c r="SFH10" s="573"/>
      <c r="SFI10" s="573"/>
      <c r="SFJ10" s="573"/>
      <c r="SFK10" s="573"/>
      <c r="SFL10" s="573"/>
      <c r="SFM10" s="573"/>
      <c r="SFN10" s="573"/>
      <c r="SFO10" s="573"/>
      <c r="SFP10" s="573"/>
      <c r="SFQ10" s="573"/>
      <c r="SFR10" s="573"/>
      <c r="SFS10" s="573"/>
      <c r="SFT10" s="573"/>
      <c r="SFU10" s="573"/>
      <c r="SFV10" s="573"/>
      <c r="SFW10" s="573"/>
      <c r="SFX10" s="573"/>
      <c r="SFY10" s="573"/>
      <c r="SFZ10" s="573"/>
      <c r="SGA10" s="573"/>
      <c r="SGB10" s="573"/>
      <c r="SGC10" s="573"/>
      <c r="SGD10" s="573"/>
      <c r="SGE10" s="573"/>
      <c r="SGF10" s="573"/>
      <c r="SGG10" s="573"/>
      <c r="SGH10" s="573"/>
      <c r="SGI10" s="573"/>
      <c r="SGJ10" s="573"/>
      <c r="SGK10" s="573"/>
      <c r="SGL10" s="573"/>
      <c r="SGM10" s="573"/>
      <c r="SGN10" s="573"/>
      <c r="SGO10" s="573"/>
      <c r="SGP10" s="573"/>
      <c r="SGQ10" s="573"/>
      <c r="SGR10" s="573"/>
      <c r="SGS10" s="573"/>
      <c r="SGT10" s="573"/>
      <c r="SGU10" s="573"/>
      <c r="SGV10" s="573"/>
      <c r="SGW10" s="573"/>
      <c r="SGX10" s="573"/>
      <c r="SGY10" s="573"/>
      <c r="SGZ10" s="573"/>
      <c r="SHA10" s="573"/>
      <c r="SHB10" s="573"/>
      <c r="SHC10" s="573"/>
      <c r="SHD10" s="573"/>
      <c r="SHE10" s="573"/>
      <c r="SHF10" s="573"/>
      <c r="SHG10" s="573"/>
      <c r="SHH10" s="573"/>
      <c r="SHI10" s="573"/>
      <c r="SHJ10" s="573"/>
      <c r="SHK10" s="573"/>
      <c r="SHL10" s="573"/>
      <c r="SHM10" s="573"/>
      <c r="SHN10" s="573"/>
      <c r="SHO10" s="573"/>
      <c r="SHP10" s="573"/>
      <c r="SHQ10" s="573"/>
      <c r="SHR10" s="573"/>
      <c r="SHS10" s="573"/>
      <c r="SHT10" s="573"/>
      <c r="SHU10" s="573"/>
      <c r="SHV10" s="573"/>
      <c r="SHW10" s="573"/>
      <c r="SHX10" s="573"/>
      <c r="SHY10" s="573"/>
      <c r="SHZ10" s="573"/>
      <c r="SIA10" s="573"/>
      <c r="SIB10" s="573"/>
      <c r="SIC10" s="573"/>
      <c r="SID10" s="573"/>
      <c r="SIE10" s="573"/>
      <c r="SIF10" s="573"/>
      <c r="SIG10" s="573"/>
      <c r="SIH10" s="573"/>
      <c r="SII10" s="573"/>
      <c r="SIJ10" s="573"/>
      <c r="SIK10" s="573"/>
      <c r="SIL10" s="573"/>
      <c r="SIM10" s="573"/>
      <c r="SIN10" s="573"/>
      <c r="SIO10" s="573"/>
      <c r="SIP10" s="573"/>
      <c r="SIQ10" s="573"/>
      <c r="SIR10" s="573"/>
      <c r="SIS10" s="573"/>
      <c r="SIT10" s="573"/>
      <c r="SIU10" s="573"/>
      <c r="SIV10" s="573"/>
      <c r="SIW10" s="573"/>
      <c r="SIX10" s="573"/>
      <c r="SIY10" s="573"/>
      <c r="SIZ10" s="573"/>
      <c r="SJA10" s="573"/>
      <c r="SJB10" s="573"/>
      <c r="SJC10" s="573"/>
      <c r="SJD10" s="573"/>
      <c r="SJE10" s="573"/>
      <c r="SJF10" s="573"/>
      <c r="SJG10" s="573"/>
      <c r="SJH10" s="573"/>
      <c r="SJI10" s="573"/>
      <c r="SJJ10" s="573"/>
      <c r="SJK10" s="573"/>
      <c r="SJL10" s="573"/>
      <c r="SJM10" s="573"/>
      <c r="SJN10" s="573"/>
      <c r="SJO10" s="573"/>
      <c r="SJP10" s="573"/>
      <c r="SJQ10" s="573"/>
      <c r="SJR10" s="573"/>
      <c r="SJS10" s="573"/>
      <c r="SJT10" s="573"/>
      <c r="SJU10" s="573"/>
      <c r="SJV10" s="573"/>
      <c r="SJW10" s="573"/>
      <c r="SJX10" s="573"/>
      <c r="SJY10" s="573"/>
      <c r="SJZ10" s="573"/>
      <c r="SKA10" s="573"/>
      <c r="SKB10" s="573"/>
      <c r="SKC10" s="573"/>
      <c r="SKD10" s="573"/>
      <c r="SKE10" s="573"/>
      <c r="SKF10" s="573"/>
      <c r="SKG10" s="573"/>
      <c r="SKH10" s="573"/>
      <c r="SKI10" s="573"/>
      <c r="SKJ10" s="573"/>
      <c r="SKK10" s="573"/>
      <c r="SKL10" s="573"/>
      <c r="SKM10" s="573"/>
      <c r="SKN10" s="573"/>
      <c r="SKO10" s="573"/>
      <c r="SKP10" s="573"/>
      <c r="SKQ10" s="573"/>
      <c r="SKR10" s="573"/>
      <c r="SKS10" s="573"/>
      <c r="SKT10" s="573"/>
      <c r="SKU10" s="573"/>
      <c r="SKV10" s="573"/>
      <c r="SKW10" s="573"/>
      <c r="SKX10" s="573"/>
      <c r="SKY10" s="573"/>
      <c r="SKZ10" s="573"/>
      <c r="SLA10" s="573"/>
      <c r="SLB10" s="573"/>
      <c r="SLC10" s="573"/>
      <c r="SLD10" s="573"/>
      <c r="SLE10" s="573"/>
      <c r="SLF10" s="573"/>
      <c r="SLG10" s="573"/>
      <c r="SLH10" s="573"/>
      <c r="SLI10" s="573"/>
      <c r="SLJ10" s="573"/>
      <c r="SLK10" s="573"/>
      <c r="SLL10" s="573"/>
      <c r="SLM10" s="573"/>
      <c r="SLN10" s="573"/>
      <c r="SLO10" s="573"/>
      <c r="SLP10" s="573"/>
      <c r="SLQ10" s="573"/>
      <c r="SLR10" s="573"/>
      <c r="SLS10" s="573"/>
      <c r="SLT10" s="573"/>
      <c r="SLU10" s="573"/>
      <c r="SLV10" s="573"/>
      <c r="SLW10" s="573"/>
      <c r="SLX10" s="573"/>
      <c r="SLY10" s="573"/>
      <c r="SLZ10" s="573"/>
      <c r="SMA10" s="573"/>
      <c r="SMB10" s="573"/>
      <c r="SMC10" s="573"/>
      <c r="SMD10" s="573"/>
      <c r="SME10" s="573"/>
      <c r="SMF10" s="573"/>
      <c r="SMG10" s="573"/>
      <c r="SMH10" s="573"/>
      <c r="SMI10" s="573"/>
      <c r="SMJ10" s="573"/>
      <c r="SMK10" s="573"/>
      <c r="SML10" s="573"/>
      <c r="SMM10" s="573"/>
      <c r="SMN10" s="573"/>
      <c r="SMO10" s="573"/>
      <c r="SMP10" s="573"/>
      <c r="SMQ10" s="573"/>
      <c r="SMR10" s="573"/>
      <c r="SMS10" s="573"/>
      <c r="SMT10" s="573"/>
      <c r="SMU10" s="573"/>
      <c r="SMV10" s="573"/>
      <c r="SMW10" s="573"/>
      <c r="SMX10" s="573"/>
      <c r="SMY10" s="573"/>
      <c r="SMZ10" s="573"/>
      <c r="SNA10" s="573"/>
      <c r="SNB10" s="573"/>
      <c r="SNC10" s="573"/>
      <c r="SND10" s="573"/>
      <c r="SNE10" s="573"/>
      <c r="SNF10" s="573"/>
      <c r="SNG10" s="573"/>
      <c r="SNH10" s="573"/>
      <c r="SNI10" s="573"/>
      <c r="SNJ10" s="573"/>
      <c r="SNK10" s="573"/>
      <c r="SNL10" s="573"/>
      <c r="SNM10" s="573"/>
      <c r="SNN10" s="573"/>
      <c r="SNO10" s="573"/>
      <c r="SNP10" s="573"/>
      <c r="SNQ10" s="573"/>
      <c r="SNR10" s="573"/>
      <c r="SNS10" s="573"/>
      <c r="SNT10" s="573"/>
      <c r="SNU10" s="573"/>
      <c r="SNV10" s="573"/>
      <c r="SNW10" s="573"/>
      <c r="SNX10" s="573"/>
      <c r="SNY10" s="573"/>
      <c r="SNZ10" s="573"/>
      <c r="SOA10" s="573"/>
      <c r="SOB10" s="573"/>
      <c r="SOC10" s="573"/>
      <c r="SOD10" s="573"/>
      <c r="SOE10" s="573"/>
      <c r="SOF10" s="573"/>
      <c r="SOG10" s="573"/>
      <c r="SOH10" s="573"/>
      <c r="SOI10" s="573"/>
      <c r="SOJ10" s="573"/>
      <c r="SOK10" s="573"/>
      <c r="SOL10" s="573"/>
      <c r="SOM10" s="573"/>
      <c r="SON10" s="573"/>
      <c r="SOO10" s="573"/>
      <c r="SOP10" s="573"/>
      <c r="SOQ10" s="573"/>
      <c r="SOR10" s="573"/>
      <c r="SOS10" s="573"/>
      <c r="SOT10" s="573"/>
      <c r="SOU10" s="573"/>
      <c r="SOV10" s="573"/>
      <c r="SOW10" s="573"/>
      <c r="SOX10" s="573"/>
      <c r="SOY10" s="573"/>
      <c r="SOZ10" s="573"/>
      <c r="SPA10" s="573"/>
      <c r="SPB10" s="573"/>
      <c r="SPC10" s="573"/>
      <c r="SPD10" s="573"/>
      <c r="SPE10" s="573"/>
      <c r="SPF10" s="573"/>
      <c r="SPG10" s="573"/>
      <c r="SPH10" s="573"/>
      <c r="SPI10" s="573"/>
      <c r="SPJ10" s="573"/>
      <c r="SPK10" s="573"/>
      <c r="SPL10" s="573"/>
      <c r="SPM10" s="573"/>
      <c r="SPN10" s="573"/>
      <c r="SPO10" s="573"/>
      <c r="SPP10" s="573"/>
      <c r="SPQ10" s="573"/>
      <c r="SPR10" s="573"/>
      <c r="SPS10" s="573"/>
      <c r="SPT10" s="573"/>
      <c r="SPU10" s="573"/>
      <c r="SPV10" s="573"/>
      <c r="SPW10" s="573"/>
      <c r="SPX10" s="573"/>
      <c r="SPY10" s="573"/>
      <c r="SPZ10" s="573"/>
      <c r="SQA10" s="573"/>
      <c r="SQB10" s="573"/>
      <c r="SQC10" s="573"/>
      <c r="SQD10" s="573"/>
      <c r="SQE10" s="573"/>
      <c r="SQF10" s="573"/>
      <c r="SQG10" s="573"/>
      <c r="SQH10" s="573"/>
      <c r="SQI10" s="573"/>
      <c r="SQJ10" s="573"/>
      <c r="SQK10" s="573"/>
      <c r="SQL10" s="573"/>
      <c r="SQM10" s="573"/>
      <c r="SQN10" s="573"/>
      <c r="SQO10" s="573"/>
      <c r="SQP10" s="573"/>
      <c r="SQQ10" s="573"/>
      <c r="SQR10" s="573"/>
      <c r="SQS10" s="573"/>
      <c r="SQT10" s="573"/>
      <c r="SQU10" s="573"/>
      <c r="SQV10" s="573"/>
      <c r="SQW10" s="573"/>
      <c r="SQX10" s="573"/>
      <c r="SQY10" s="573"/>
      <c r="SQZ10" s="573"/>
      <c r="SRA10" s="573"/>
      <c r="SRB10" s="573"/>
      <c r="SRC10" s="573"/>
      <c r="SRD10" s="573"/>
      <c r="SRE10" s="573"/>
      <c r="SRF10" s="573"/>
      <c r="SRG10" s="573"/>
      <c r="SRH10" s="573"/>
      <c r="SRI10" s="573"/>
      <c r="SRJ10" s="573"/>
      <c r="SRK10" s="573"/>
      <c r="SRL10" s="573"/>
      <c r="SRM10" s="573"/>
      <c r="SRN10" s="573"/>
      <c r="SRO10" s="573"/>
      <c r="SRP10" s="573"/>
      <c r="SRQ10" s="573"/>
      <c r="SRR10" s="573"/>
      <c r="SRS10" s="573"/>
      <c r="SRT10" s="573"/>
      <c r="SRU10" s="573"/>
      <c r="SRV10" s="573"/>
      <c r="SRW10" s="573"/>
      <c r="SRX10" s="573"/>
      <c r="SRY10" s="573"/>
      <c r="SRZ10" s="573"/>
      <c r="SSA10" s="573"/>
      <c r="SSB10" s="573"/>
      <c r="SSC10" s="573"/>
      <c r="SSD10" s="573"/>
      <c r="SSE10" s="573"/>
      <c r="SSF10" s="573"/>
      <c r="SSG10" s="573"/>
      <c r="SSH10" s="573"/>
      <c r="SSI10" s="573"/>
      <c r="SSJ10" s="573"/>
      <c r="SSK10" s="573"/>
      <c r="SSL10" s="573"/>
      <c r="SSM10" s="573"/>
      <c r="SSN10" s="573"/>
      <c r="SSO10" s="573"/>
      <c r="SSP10" s="573"/>
      <c r="SSQ10" s="573"/>
      <c r="SSR10" s="573"/>
      <c r="SSS10" s="573"/>
      <c r="SST10" s="573"/>
      <c r="SSU10" s="573"/>
      <c r="SSV10" s="573"/>
      <c r="SSW10" s="573"/>
      <c r="SSX10" s="573"/>
      <c r="SSY10" s="573"/>
      <c r="SSZ10" s="573"/>
      <c r="STA10" s="573"/>
      <c r="STB10" s="573"/>
      <c r="STC10" s="573"/>
      <c r="STD10" s="573"/>
      <c r="STE10" s="573"/>
      <c r="STF10" s="573"/>
      <c r="STG10" s="573"/>
      <c r="STH10" s="573"/>
      <c r="STI10" s="573"/>
      <c r="STJ10" s="573"/>
      <c r="STK10" s="573"/>
      <c r="STL10" s="573"/>
      <c r="STM10" s="573"/>
      <c r="STN10" s="573"/>
      <c r="STO10" s="573"/>
      <c r="STP10" s="573"/>
      <c r="STQ10" s="573"/>
      <c r="STR10" s="573"/>
      <c r="STS10" s="573"/>
      <c r="STT10" s="573"/>
      <c r="STU10" s="573"/>
      <c r="STV10" s="573"/>
      <c r="STW10" s="573"/>
      <c r="STX10" s="573"/>
      <c r="STY10" s="573"/>
      <c r="STZ10" s="573"/>
      <c r="SUA10" s="573"/>
      <c r="SUB10" s="573"/>
      <c r="SUC10" s="573"/>
      <c r="SUD10" s="573"/>
      <c r="SUE10" s="573"/>
      <c r="SUF10" s="573"/>
      <c r="SUG10" s="573"/>
      <c r="SUH10" s="573"/>
      <c r="SUI10" s="573"/>
      <c r="SUJ10" s="573"/>
      <c r="SUK10" s="573"/>
      <c r="SUL10" s="573"/>
      <c r="SUM10" s="573"/>
      <c r="SUN10" s="573"/>
      <c r="SUO10" s="573"/>
      <c r="SUP10" s="573"/>
      <c r="SUQ10" s="573"/>
      <c r="SUR10" s="573"/>
      <c r="SUS10" s="573"/>
      <c r="SUT10" s="573"/>
      <c r="SUU10" s="573"/>
      <c r="SUV10" s="573"/>
      <c r="SUW10" s="573"/>
      <c r="SUX10" s="573"/>
      <c r="SUY10" s="573"/>
      <c r="SUZ10" s="573"/>
      <c r="SVA10" s="573"/>
      <c r="SVB10" s="573"/>
      <c r="SVC10" s="573"/>
      <c r="SVD10" s="573"/>
      <c r="SVE10" s="573"/>
      <c r="SVF10" s="573"/>
      <c r="SVG10" s="573"/>
      <c r="SVH10" s="573"/>
      <c r="SVI10" s="573"/>
      <c r="SVJ10" s="573"/>
      <c r="SVK10" s="573"/>
      <c r="SVL10" s="573"/>
      <c r="SVM10" s="573"/>
      <c r="SVN10" s="573"/>
      <c r="SVO10" s="573"/>
      <c r="SVP10" s="573"/>
      <c r="SVQ10" s="573"/>
      <c r="SVR10" s="573"/>
      <c r="SVS10" s="573"/>
      <c r="SVT10" s="573"/>
      <c r="SVU10" s="573"/>
      <c r="SVV10" s="573"/>
      <c r="SVW10" s="573"/>
      <c r="SVX10" s="573"/>
      <c r="SVY10" s="573"/>
      <c r="SVZ10" s="573"/>
      <c r="SWA10" s="573"/>
      <c r="SWB10" s="573"/>
      <c r="SWC10" s="573"/>
      <c r="SWD10" s="573"/>
      <c r="SWE10" s="573"/>
      <c r="SWF10" s="573"/>
      <c r="SWG10" s="573"/>
      <c r="SWH10" s="573"/>
      <c r="SWI10" s="573"/>
      <c r="SWJ10" s="573"/>
      <c r="SWK10" s="573"/>
      <c r="SWL10" s="573"/>
      <c r="SWM10" s="573"/>
      <c r="SWN10" s="573"/>
      <c r="SWO10" s="573"/>
      <c r="SWP10" s="573"/>
      <c r="SWQ10" s="573"/>
      <c r="SWR10" s="573"/>
      <c r="SWS10" s="573"/>
      <c r="SWT10" s="573"/>
      <c r="SWU10" s="573"/>
      <c r="SWV10" s="573"/>
      <c r="SWW10" s="573"/>
      <c r="SWX10" s="573"/>
      <c r="SWY10" s="573"/>
      <c r="SWZ10" s="573"/>
      <c r="SXA10" s="573"/>
      <c r="SXB10" s="573"/>
      <c r="SXC10" s="573"/>
      <c r="SXD10" s="573"/>
      <c r="SXE10" s="573"/>
      <c r="SXF10" s="573"/>
      <c r="SXG10" s="573"/>
      <c r="SXH10" s="573"/>
      <c r="SXI10" s="573"/>
      <c r="SXJ10" s="573"/>
      <c r="SXK10" s="573"/>
      <c r="SXL10" s="573"/>
      <c r="SXM10" s="573"/>
      <c r="SXN10" s="573"/>
      <c r="SXO10" s="573"/>
      <c r="SXP10" s="573"/>
      <c r="SXQ10" s="573"/>
      <c r="SXR10" s="573"/>
      <c r="SXS10" s="573"/>
      <c r="SXT10" s="573"/>
      <c r="SXU10" s="573"/>
      <c r="SXV10" s="573"/>
      <c r="SXW10" s="573"/>
      <c r="SXX10" s="573"/>
      <c r="SXY10" s="573"/>
      <c r="SXZ10" s="573"/>
      <c r="SYA10" s="573"/>
      <c r="SYB10" s="573"/>
      <c r="SYC10" s="573"/>
      <c r="SYD10" s="573"/>
      <c r="SYE10" s="573"/>
      <c r="SYF10" s="573"/>
      <c r="SYG10" s="573"/>
      <c r="SYH10" s="573"/>
      <c r="SYI10" s="573"/>
      <c r="SYJ10" s="573"/>
      <c r="SYK10" s="573"/>
      <c r="SYL10" s="573"/>
      <c r="SYM10" s="573"/>
      <c r="SYN10" s="573"/>
      <c r="SYO10" s="573"/>
      <c r="SYP10" s="573"/>
      <c r="SYQ10" s="573"/>
      <c r="SYR10" s="573"/>
      <c r="SYS10" s="573"/>
      <c r="SYT10" s="573"/>
      <c r="SYU10" s="573"/>
      <c r="SYV10" s="573"/>
      <c r="SYW10" s="573"/>
      <c r="SYX10" s="573"/>
      <c r="SYY10" s="573"/>
      <c r="SYZ10" s="573"/>
      <c r="SZA10" s="573"/>
      <c r="SZB10" s="573"/>
      <c r="SZC10" s="573"/>
      <c r="SZD10" s="573"/>
      <c r="SZE10" s="573"/>
      <c r="SZF10" s="573"/>
      <c r="SZG10" s="573"/>
      <c r="SZH10" s="573"/>
      <c r="SZI10" s="573"/>
      <c r="SZJ10" s="573"/>
      <c r="SZK10" s="573"/>
      <c r="SZL10" s="573"/>
      <c r="SZM10" s="573"/>
      <c r="SZN10" s="573"/>
      <c r="SZO10" s="573"/>
      <c r="SZP10" s="573"/>
      <c r="SZQ10" s="573"/>
      <c r="SZR10" s="573"/>
      <c r="SZS10" s="573"/>
      <c r="SZT10" s="573"/>
      <c r="SZU10" s="573"/>
      <c r="SZV10" s="573"/>
      <c r="SZW10" s="573"/>
      <c r="SZX10" s="573"/>
      <c r="SZY10" s="573"/>
      <c r="SZZ10" s="573"/>
      <c r="TAA10" s="573"/>
      <c r="TAB10" s="573"/>
      <c r="TAC10" s="573"/>
      <c r="TAD10" s="573"/>
      <c r="TAE10" s="573"/>
      <c r="TAF10" s="573"/>
      <c r="TAG10" s="573"/>
      <c r="TAH10" s="573"/>
      <c r="TAI10" s="573"/>
      <c r="TAJ10" s="573"/>
      <c r="TAK10" s="573"/>
      <c r="TAL10" s="573"/>
      <c r="TAM10" s="573"/>
      <c r="TAN10" s="573"/>
      <c r="TAO10" s="573"/>
      <c r="TAP10" s="573"/>
      <c r="TAQ10" s="573"/>
      <c r="TAR10" s="573"/>
      <c r="TAS10" s="573"/>
      <c r="TAT10" s="573"/>
      <c r="TAU10" s="573"/>
      <c r="TAV10" s="573"/>
      <c r="TAW10" s="573"/>
      <c r="TAX10" s="573"/>
      <c r="TAY10" s="573"/>
      <c r="TAZ10" s="573"/>
      <c r="TBA10" s="573"/>
      <c r="TBB10" s="573"/>
      <c r="TBC10" s="573"/>
      <c r="TBD10" s="573"/>
      <c r="TBE10" s="573"/>
      <c r="TBF10" s="573"/>
      <c r="TBG10" s="573"/>
      <c r="TBH10" s="573"/>
      <c r="TBI10" s="573"/>
      <c r="TBJ10" s="573"/>
      <c r="TBK10" s="573"/>
      <c r="TBL10" s="573"/>
      <c r="TBM10" s="573"/>
      <c r="TBN10" s="573"/>
      <c r="TBO10" s="573"/>
      <c r="TBP10" s="573"/>
      <c r="TBQ10" s="573"/>
      <c r="TBR10" s="573"/>
      <c r="TBS10" s="573"/>
      <c r="TBT10" s="573"/>
      <c r="TBU10" s="573"/>
      <c r="TBV10" s="573"/>
      <c r="TBW10" s="573"/>
      <c r="TBX10" s="573"/>
      <c r="TBY10" s="573"/>
      <c r="TBZ10" s="573"/>
      <c r="TCA10" s="573"/>
      <c r="TCB10" s="573"/>
      <c r="TCC10" s="573"/>
      <c r="TCD10" s="573"/>
      <c r="TCE10" s="573"/>
      <c r="TCF10" s="573"/>
      <c r="TCG10" s="573"/>
      <c r="TCH10" s="573"/>
      <c r="TCI10" s="573"/>
      <c r="TCJ10" s="573"/>
      <c r="TCK10" s="573"/>
      <c r="TCL10" s="573"/>
      <c r="TCM10" s="573"/>
      <c r="TCN10" s="573"/>
      <c r="TCO10" s="573"/>
      <c r="TCP10" s="573"/>
      <c r="TCQ10" s="573"/>
      <c r="TCR10" s="573"/>
      <c r="TCS10" s="573"/>
      <c r="TCT10" s="573"/>
      <c r="TCU10" s="573"/>
      <c r="TCV10" s="573"/>
      <c r="TCW10" s="573"/>
      <c r="TCX10" s="573"/>
      <c r="TCY10" s="573"/>
      <c r="TCZ10" s="573"/>
      <c r="TDA10" s="573"/>
      <c r="TDB10" s="573"/>
      <c r="TDC10" s="573"/>
      <c r="TDD10" s="573"/>
      <c r="TDE10" s="573"/>
      <c r="TDF10" s="573"/>
      <c r="TDG10" s="573"/>
      <c r="TDH10" s="573"/>
      <c r="TDI10" s="573"/>
      <c r="TDJ10" s="573"/>
      <c r="TDK10" s="573"/>
      <c r="TDL10" s="573"/>
      <c r="TDM10" s="573"/>
      <c r="TDN10" s="573"/>
      <c r="TDO10" s="573"/>
      <c r="TDP10" s="573"/>
      <c r="TDQ10" s="573"/>
      <c r="TDR10" s="573"/>
      <c r="TDS10" s="573"/>
      <c r="TDT10" s="573"/>
      <c r="TDU10" s="573"/>
      <c r="TDV10" s="573"/>
      <c r="TDW10" s="573"/>
      <c r="TDX10" s="573"/>
      <c r="TDY10" s="573"/>
      <c r="TDZ10" s="573"/>
      <c r="TEA10" s="573"/>
      <c r="TEB10" s="573"/>
      <c r="TEC10" s="573"/>
      <c r="TED10" s="573"/>
      <c r="TEE10" s="573"/>
      <c r="TEF10" s="573"/>
      <c r="TEG10" s="573"/>
      <c r="TEH10" s="573"/>
      <c r="TEI10" s="573"/>
      <c r="TEJ10" s="573"/>
      <c r="TEK10" s="573"/>
      <c r="TEL10" s="573"/>
      <c r="TEM10" s="573"/>
      <c r="TEN10" s="573"/>
      <c r="TEO10" s="573"/>
      <c r="TEP10" s="573"/>
      <c r="TEQ10" s="573"/>
      <c r="TER10" s="573"/>
      <c r="TES10" s="573"/>
      <c r="TET10" s="573"/>
      <c r="TEU10" s="573"/>
      <c r="TEV10" s="573"/>
      <c r="TEW10" s="573"/>
      <c r="TEX10" s="573"/>
      <c r="TEY10" s="573"/>
      <c r="TEZ10" s="573"/>
      <c r="TFA10" s="573"/>
      <c r="TFB10" s="573"/>
      <c r="TFC10" s="573"/>
      <c r="TFD10" s="573"/>
      <c r="TFE10" s="573"/>
      <c r="TFF10" s="573"/>
      <c r="TFG10" s="573"/>
      <c r="TFH10" s="573"/>
      <c r="TFI10" s="573"/>
      <c r="TFJ10" s="573"/>
      <c r="TFK10" s="573"/>
      <c r="TFL10" s="573"/>
      <c r="TFM10" s="573"/>
      <c r="TFN10" s="573"/>
      <c r="TFO10" s="573"/>
      <c r="TFP10" s="573"/>
      <c r="TFQ10" s="573"/>
      <c r="TFR10" s="573"/>
      <c r="TFS10" s="573"/>
      <c r="TFT10" s="573"/>
      <c r="TFU10" s="573"/>
      <c r="TFV10" s="573"/>
      <c r="TFW10" s="573"/>
      <c r="TFX10" s="573"/>
      <c r="TFY10" s="573"/>
      <c r="TFZ10" s="573"/>
      <c r="TGA10" s="573"/>
      <c r="TGB10" s="573"/>
      <c r="TGC10" s="573"/>
      <c r="TGD10" s="573"/>
      <c r="TGE10" s="573"/>
      <c r="TGF10" s="573"/>
      <c r="TGG10" s="573"/>
      <c r="TGH10" s="573"/>
      <c r="TGI10" s="573"/>
      <c r="TGJ10" s="573"/>
      <c r="TGK10" s="573"/>
      <c r="TGL10" s="573"/>
      <c r="TGM10" s="573"/>
      <c r="TGN10" s="573"/>
      <c r="TGO10" s="573"/>
      <c r="TGP10" s="573"/>
      <c r="TGQ10" s="573"/>
      <c r="TGR10" s="573"/>
      <c r="TGS10" s="573"/>
      <c r="TGT10" s="573"/>
      <c r="TGU10" s="573"/>
      <c r="TGV10" s="573"/>
      <c r="TGW10" s="573"/>
      <c r="TGX10" s="573"/>
      <c r="TGY10" s="573"/>
      <c r="TGZ10" s="573"/>
      <c r="THA10" s="573"/>
      <c r="THB10" s="573"/>
      <c r="THC10" s="573"/>
      <c r="THD10" s="573"/>
      <c r="THE10" s="573"/>
      <c r="THF10" s="573"/>
      <c r="THG10" s="573"/>
      <c r="THH10" s="573"/>
      <c r="THI10" s="573"/>
      <c r="THJ10" s="573"/>
      <c r="THK10" s="573"/>
      <c r="THL10" s="573"/>
      <c r="THM10" s="573"/>
      <c r="THN10" s="573"/>
      <c r="THO10" s="573"/>
      <c r="THP10" s="573"/>
      <c r="THQ10" s="573"/>
      <c r="THR10" s="573"/>
      <c r="THS10" s="573"/>
      <c r="THT10" s="573"/>
      <c r="THU10" s="573"/>
      <c r="THV10" s="573"/>
      <c r="THW10" s="573"/>
      <c r="THX10" s="573"/>
      <c r="THY10" s="573"/>
      <c r="THZ10" s="573"/>
      <c r="TIA10" s="573"/>
      <c r="TIB10" s="573"/>
      <c r="TIC10" s="573"/>
      <c r="TID10" s="573"/>
      <c r="TIE10" s="573"/>
      <c r="TIF10" s="573"/>
      <c r="TIG10" s="573"/>
      <c r="TIH10" s="573"/>
      <c r="TII10" s="573"/>
      <c r="TIJ10" s="573"/>
      <c r="TIK10" s="573"/>
      <c r="TIL10" s="573"/>
      <c r="TIM10" s="573"/>
      <c r="TIN10" s="573"/>
      <c r="TIO10" s="573"/>
      <c r="TIP10" s="573"/>
      <c r="TIQ10" s="573"/>
      <c r="TIR10" s="573"/>
      <c r="TIS10" s="573"/>
      <c r="TIT10" s="573"/>
      <c r="TIU10" s="573"/>
      <c r="TIV10" s="573"/>
      <c r="TIW10" s="573"/>
      <c r="TIX10" s="573"/>
      <c r="TIY10" s="573"/>
      <c r="TIZ10" s="573"/>
      <c r="TJA10" s="573"/>
      <c r="TJB10" s="573"/>
      <c r="TJC10" s="573"/>
      <c r="TJD10" s="573"/>
      <c r="TJE10" s="573"/>
      <c r="TJF10" s="573"/>
      <c r="TJG10" s="573"/>
      <c r="TJH10" s="573"/>
      <c r="TJI10" s="573"/>
      <c r="TJJ10" s="573"/>
      <c r="TJK10" s="573"/>
      <c r="TJL10" s="573"/>
      <c r="TJM10" s="573"/>
      <c r="TJN10" s="573"/>
      <c r="TJO10" s="573"/>
      <c r="TJP10" s="573"/>
      <c r="TJQ10" s="573"/>
      <c r="TJR10" s="573"/>
      <c r="TJS10" s="573"/>
      <c r="TJT10" s="573"/>
      <c r="TJU10" s="573"/>
      <c r="TJV10" s="573"/>
      <c r="TJW10" s="573"/>
      <c r="TJX10" s="573"/>
      <c r="TJY10" s="573"/>
      <c r="TJZ10" s="573"/>
      <c r="TKA10" s="573"/>
      <c r="TKB10" s="573"/>
      <c r="TKC10" s="573"/>
      <c r="TKD10" s="573"/>
      <c r="TKE10" s="573"/>
      <c r="TKF10" s="573"/>
      <c r="TKG10" s="573"/>
      <c r="TKH10" s="573"/>
      <c r="TKI10" s="573"/>
      <c r="TKJ10" s="573"/>
      <c r="TKK10" s="573"/>
      <c r="TKL10" s="573"/>
      <c r="TKM10" s="573"/>
      <c r="TKN10" s="573"/>
      <c r="TKO10" s="573"/>
      <c r="TKP10" s="573"/>
      <c r="TKQ10" s="573"/>
      <c r="TKR10" s="573"/>
      <c r="TKS10" s="573"/>
      <c r="TKT10" s="573"/>
      <c r="TKU10" s="573"/>
      <c r="TKV10" s="573"/>
      <c r="TKW10" s="573"/>
      <c r="TKX10" s="573"/>
      <c r="TKY10" s="573"/>
      <c r="TKZ10" s="573"/>
      <c r="TLA10" s="573"/>
      <c r="TLB10" s="573"/>
      <c r="TLC10" s="573"/>
      <c r="TLD10" s="573"/>
      <c r="TLE10" s="573"/>
      <c r="TLF10" s="573"/>
      <c r="TLG10" s="573"/>
      <c r="TLH10" s="573"/>
      <c r="TLI10" s="573"/>
      <c r="TLJ10" s="573"/>
      <c r="TLK10" s="573"/>
      <c r="TLL10" s="573"/>
      <c r="TLM10" s="573"/>
      <c r="TLN10" s="573"/>
      <c r="TLO10" s="573"/>
      <c r="TLP10" s="573"/>
      <c r="TLQ10" s="573"/>
      <c r="TLR10" s="573"/>
      <c r="TLS10" s="573"/>
      <c r="TLT10" s="573"/>
      <c r="TLU10" s="573"/>
      <c r="TLV10" s="573"/>
      <c r="TLW10" s="573"/>
      <c r="TLX10" s="573"/>
      <c r="TLY10" s="573"/>
      <c r="TLZ10" s="573"/>
      <c r="TMA10" s="573"/>
      <c r="TMB10" s="573"/>
      <c r="TMC10" s="573"/>
      <c r="TMD10" s="573"/>
      <c r="TME10" s="573"/>
      <c r="TMF10" s="573"/>
      <c r="TMG10" s="573"/>
      <c r="TMH10" s="573"/>
      <c r="TMI10" s="573"/>
      <c r="TMJ10" s="573"/>
      <c r="TMK10" s="573"/>
      <c r="TML10" s="573"/>
      <c r="TMM10" s="573"/>
      <c r="TMN10" s="573"/>
      <c r="TMO10" s="573"/>
      <c r="TMP10" s="573"/>
      <c r="TMQ10" s="573"/>
      <c r="TMR10" s="573"/>
      <c r="TMS10" s="573"/>
      <c r="TMT10" s="573"/>
      <c r="TMU10" s="573"/>
      <c r="TMV10" s="573"/>
      <c r="TMW10" s="573"/>
      <c r="TMX10" s="573"/>
      <c r="TMY10" s="573"/>
      <c r="TMZ10" s="573"/>
      <c r="TNA10" s="573"/>
      <c r="TNB10" s="573"/>
      <c r="TNC10" s="573"/>
      <c r="TND10" s="573"/>
      <c r="TNE10" s="573"/>
      <c r="TNF10" s="573"/>
      <c r="TNG10" s="573"/>
      <c r="TNH10" s="573"/>
      <c r="TNI10" s="573"/>
      <c r="TNJ10" s="573"/>
      <c r="TNK10" s="573"/>
      <c r="TNL10" s="573"/>
      <c r="TNM10" s="573"/>
      <c r="TNN10" s="573"/>
      <c r="TNO10" s="573"/>
      <c r="TNP10" s="573"/>
      <c r="TNQ10" s="573"/>
      <c r="TNR10" s="573"/>
      <c r="TNS10" s="573"/>
      <c r="TNT10" s="573"/>
      <c r="TNU10" s="573"/>
      <c r="TNV10" s="573"/>
      <c r="TNW10" s="573"/>
      <c r="TNX10" s="573"/>
      <c r="TNY10" s="573"/>
      <c r="TNZ10" s="573"/>
      <c r="TOA10" s="573"/>
      <c r="TOB10" s="573"/>
      <c r="TOC10" s="573"/>
      <c r="TOD10" s="573"/>
      <c r="TOE10" s="573"/>
      <c r="TOF10" s="573"/>
      <c r="TOG10" s="573"/>
      <c r="TOH10" s="573"/>
      <c r="TOI10" s="573"/>
      <c r="TOJ10" s="573"/>
      <c r="TOK10" s="573"/>
      <c r="TOL10" s="573"/>
      <c r="TOM10" s="573"/>
      <c r="TON10" s="573"/>
      <c r="TOO10" s="573"/>
      <c r="TOP10" s="573"/>
      <c r="TOQ10" s="573"/>
      <c r="TOR10" s="573"/>
      <c r="TOS10" s="573"/>
      <c r="TOT10" s="573"/>
      <c r="TOU10" s="573"/>
      <c r="TOV10" s="573"/>
      <c r="TOW10" s="573"/>
      <c r="TOX10" s="573"/>
      <c r="TOY10" s="573"/>
      <c r="TOZ10" s="573"/>
      <c r="TPA10" s="573"/>
      <c r="TPB10" s="573"/>
      <c r="TPC10" s="573"/>
      <c r="TPD10" s="573"/>
      <c r="TPE10" s="573"/>
      <c r="TPF10" s="573"/>
      <c r="TPG10" s="573"/>
      <c r="TPH10" s="573"/>
      <c r="TPI10" s="573"/>
      <c r="TPJ10" s="573"/>
      <c r="TPK10" s="573"/>
      <c r="TPL10" s="573"/>
      <c r="TPM10" s="573"/>
      <c r="TPN10" s="573"/>
      <c r="TPO10" s="573"/>
      <c r="TPP10" s="573"/>
      <c r="TPQ10" s="573"/>
      <c r="TPR10" s="573"/>
      <c r="TPS10" s="573"/>
      <c r="TPT10" s="573"/>
      <c r="TPU10" s="573"/>
      <c r="TPV10" s="573"/>
      <c r="TPW10" s="573"/>
      <c r="TPX10" s="573"/>
      <c r="TPY10" s="573"/>
      <c r="TPZ10" s="573"/>
      <c r="TQA10" s="573"/>
      <c r="TQB10" s="573"/>
      <c r="TQC10" s="573"/>
      <c r="TQD10" s="573"/>
      <c r="TQE10" s="573"/>
      <c r="TQF10" s="573"/>
      <c r="TQG10" s="573"/>
      <c r="TQH10" s="573"/>
      <c r="TQI10" s="573"/>
      <c r="TQJ10" s="573"/>
      <c r="TQK10" s="573"/>
      <c r="TQL10" s="573"/>
      <c r="TQM10" s="573"/>
      <c r="TQN10" s="573"/>
      <c r="TQO10" s="573"/>
      <c r="TQP10" s="573"/>
      <c r="TQQ10" s="573"/>
      <c r="TQR10" s="573"/>
      <c r="TQS10" s="573"/>
      <c r="TQT10" s="573"/>
      <c r="TQU10" s="573"/>
      <c r="TQV10" s="573"/>
      <c r="TQW10" s="573"/>
      <c r="TQX10" s="573"/>
      <c r="TQY10" s="573"/>
      <c r="TQZ10" s="573"/>
      <c r="TRA10" s="573"/>
      <c r="TRB10" s="573"/>
      <c r="TRC10" s="573"/>
      <c r="TRD10" s="573"/>
      <c r="TRE10" s="573"/>
      <c r="TRF10" s="573"/>
      <c r="TRG10" s="573"/>
      <c r="TRH10" s="573"/>
      <c r="TRI10" s="573"/>
      <c r="TRJ10" s="573"/>
      <c r="TRK10" s="573"/>
      <c r="TRL10" s="573"/>
      <c r="TRM10" s="573"/>
      <c r="TRN10" s="573"/>
      <c r="TRO10" s="573"/>
      <c r="TRP10" s="573"/>
      <c r="TRQ10" s="573"/>
      <c r="TRR10" s="573"/>
      <c r="TRS10" s="573"/>
      <c r="TRT10" s="573"/>
      <c r="TRU10" s="573"/>
      <c r="TRV10" s="573"/>
      <c r="TRW10" s="573"/>
      <c r="TRX10" s="573"/>
      <c r="TRY10" s="573"/>
      <c r="TRZ10" s="573"/>
      <c r="TSA10" s="573"/>
      <c r="TSB10" s="573"/>
      <c r="TSC10" s="573"/>
      <c r="TSD10" s="573"/>
      <c r="TSE10" s="573"/>
      <c r="TSF10" s="573"/>
      <c r="TSG10" s="573"/>
      <c r="TSH10" s="573"/>
      <c r="TSI10" s="573"/>
      <c r="TSJ10" s="573"/>
      <c r="TSK10" s="573"/>
      <c r="TSL10" s="573"/>
      <c r="TSM10" s="573"/>
      <c r="TSN10" s="573"/>
      <c r="TSO10" s="573"/>
      <c r="TSP10" s="573"/>
      <c r="TSQ10" s="573"/>
      <c r="TSR10" s="573"/>
      <c r="TSS10" s="573"/>
      <c r="TST10" s="573"/>
      <c r="TSU10" s="573"/>
      <c r="TSV10" s="573"/>
      <c r="TSW10" s="573"/>
      <c r="TSX10" s="573"/>
      <c r="TSY10" s="573"/>
      <c r="TSZ10" s="573"/>
      <c r="TTA10" s="573"/>
      <c r="TTB10" s="573"/>
      <c r="TTC10" s="573"/>
      <c r="TTD10" s="573"/>
      <c r="TTE10" s="573"/>
      <c r="TTF10" s="573"/>
      <c r="TTG10" s="573"/>
      <c r="TTH10" s="573"/>
      <c r="TTI10" s="573"/>
      <c r="TTJ10" s="573"/>
      <c r="TTK10" s="573"/>
      <c r="TTL10" s="573"/>
      <c r="TTM10" s="573"/>
      <c r="TTN10" s="573"/>
      <c r="TTO10" s="573"/>
      <c r="TTP10" s="573"/>
      <c r="TTQ10" s="573"/>
      <c r="TTR10" s="573"/>
      <c r="TTS10" s="573"/>
      <c r="TTT10" s="573"/>
      <c r="TTU10" s="573"/>
      <c r="TTV10" s="573"/>
      <c r="TTW10" s="573"/>
      <c r="TTX10" s="573"/>
      <c r="TTY10" s="573"/>
      <c r="TTZ10" s="573"/>
      <c r="TUA10" s="573"/>
      <c r="TUB10" s="573"/>
      <c r="TUC10" s="573"/>
      <c r="TUD10" s="573"/>
      <c r="TUE10" s="573"/>
      <c r="TUF10" s="573"/>
      <c r="TUG10" s="573"/>
      <c r="TUH10" s="573"/>
      <c r="TUI10" s="573"/>
      <c r="TUJ10" s="573"/>
      <c r="TUK10" s="573"/>
      <c r="TUL10" s="573"/>
      <c r="TUM10" s="573"/>
      <c r="TUN10" s="573"/>
      <c r="TUO10" s="573"/>
      <c r="TUP10" s="573"/>
      <c r="TUQ10" s="573"/>
      <c r="TUR10" s="573"/>
      <c r="TUS10" s="573"/>
      <c r="TUT10" s="573"/>
      <c r="TUU10" s="573"/>
      <c r="TUV10" s="573"/>
      <c r="TUW10" s="573"/>
      <c r="TUX10" s="573"/>
      <c r="TUY10" s="573"/>
      <c r="TUZ10" s="573"/>
      <c r="TVA10" s="573"/>
      <c r="TVB10" s="573"/>
      <c r="TVC10" s="573"/>
      <c r="TVD10" s="573"/>
      <c r="TVE10" s="573"/>
      <c r="TVF10" s="573"/>
      <c r="TVG10" s="573"/>
      <c r="TVH10" s="573"/>
      <c r="TVI10" s="573"/>
      <c r="TVJ10" s="573"/>
      <c r="TVK10" s="573"/>
      <c r="TVL10" s="573"/>
      <c r="TVM10" s="573"/>
      <c r="TVN10" s="573"/>
      <c r="TVO10" s="573"/>
      <c r="TVP10" s="573"/>
      <c r="TVQ10" s="573"/>
      <c r="TVR10" s="573"/>
      <c r="TVS10" s="573"/>
      <c r="TVT10" s="573"/>
      <c r="TVU10" s="573"/>
      <c r="TVV10" s="573"/>
      <c r="TVW10" s="573"/>
      <c r="TVX10" s="573"/>
      <c r="TVY10" s="573"/>
      <c r="TVZ10" s="573"/>
      <c r="TWA10" s="573"/>
      <c r="TWB10" s="573"/>
      <c r="TWC10" s="573"/>
      <c r="TWD10" s="573"/>
      <c r="TWE10" s="573"/>
      <c r="TWF10" s="573"/>
      <c r="TWG10" s="573"/>
      <c r="TWH10" s="573"/>
      <c r="TWI10" s="573"/>
      <c r="TWJ10" s="573"/>
      <c r="TWK10" s="573"/>
      <c r="TWL10" s="573"/>
      <c r="TWM10" s="573"/>
      <c r="TWN10" s="573"/>
      <c r="TWO10" s="573"/>
      <c r="TWP10" s="573"/>
      <c r="TWQ10" s="573"/>
      <c r="TWR10" s="573"/>
      <c r="TWS10" s="573"/>
      <c r="TWT10" s="573"/>
      <c r="TWU10" s="573"/>
      <c r="TWV10" s="573"/>
      <c r="TWW10" s="573"/>
      <c r="TWX10" s="573"/>
      <c r="TWY10" s="573"/>
      <c r="TWZ10" s="573"/>
      <c r="TXA10" s="573"/>
      <c r="TXB10" s="573"/>
      <c r="TXC10" s="573"/>
      <c r="TXD10" s="573"/>
      <c r="TXE10" s="573"/>
      <c r="TXF10" s="573"/>
      <c r="TXG10" s="573"/>
      <c r="TXH10" s="573"/>
      <c r="TXI10" s="573"/>
      <c r="TXJ10" s="573"/>
      <c r="TXK10" s="573"/>
      <c r="TXL10" s="573"/>
      <c r="TXM10" s="573"/>
      <c r="TXN10" s="573"/>
      <c r="TXO10" s="573"/>
      <c r="TXP10" s="573"/>
      <c r="TXQ10" s="573"/>
      <c r="TXR10" s="573"/>
      <c r="TXS10" s="573"/>
      <c r="TXT10" s="573"/>
      <c r="TXU10" s="573"/>
      <c r="TXV10" s="573"/>
      <c r="TXW10" s="573"/>
      <c r="TXX10" s="573"/>
      <c r="TXY10" s="573"/>
      <c r="TXZ10" s="573"/>
      <c r="TYA10" s="573"/>
      <c r="TYB10" s="573"/>
      <c r="TYC10" s="573"/>
      <c r="TYD10" s="573"/>
      <c r="TYE10" s="573"/>
      <c r="TYF10" s="573"/>
      <c r="TYG10" s="573"/>
      <c r="TYH10" s="573"/>
      <c r="TYI10" s="573"/>
      <c r="TYJ10" s="573"/>
      <c r="TYK10" s="573"/>
      <c r="TYL10" s="573"/>
      <c r="TYM10" s="573"/>
      <c r="TYN10" s="573"/>
      <c r="TYO10" s="573"/>
      <c r="TYP10" s="573"/>
      <c r="TYQ10" s="573"/>
      <c r="TYR10" s="573"/>
      <c r="TYS10" s="573"/>
      <c r="TYT10" s="573"/>
      <c r="TYU10" s="573"/>
      <c r="TYV10" s="573"/>
      <c r="TYW10" s="573"/>
      <c r="TYX10" s="573"/>
      <c r="TYY10" s="573"/>
      <c r="TYZ10" s="573"/>
      <c r="TZA10" s="573"/>
      <c r="TZB10" s="573"/>
      <c r="TZC10" s="573"/>
      <c r="TZD10" s="573"/>
      <c r="TZE10" s="573"/>
      <c r="TZF10" s="573"/>
      <c r="TZG10" s="573"/>
      <c r="TZH10" s="573"/>
      <c r="TZI10" s="573"/>
      <c r="TZJ10" s="573"/>
      <c r="TZK10" s="573"/>
      <c r="TZL10" s="573"/>
      <c r="TZM10" s="573"/>
      <c r="TZN10" s="573"/>
      <c r="TZO10" s="573"/>
      <c r="TZP10" s="573"/>
      <c r="TZQ10" s="573"/>
      <c r="TZR10" s="573"/>
      <c r="TZS10" s="573"/>
      <c r="TZT10" s="573"/>
      <c r="TZU10" s="573"/>
      <c r="TZV10" s="573"/>
      <c r="TZW10" s="573"/>
      <c r="TZX10" s="573"/>
      <c r="TZY10" s="573"/>
      <c r="TZZ10" s="573"/>
      <c r="UAA10" s="573"/>
      <c r="UAB10" s="573"/>
      <c r="UAC10" s="573"/>
      <c r="UAD10" s="573"/>
      <c r="UAE10" s="573"/>
      <c r="UAF10" s="573"/>
      <c r="UAG10" s="573"/>
      <c r="UAH10" s="573"/>
      <c r="UAI10" s="573"/>
      <c r="UAJ10" s="573"/>
      <c r="UAK10" s="573"/>
      <c r="UAL10" s="573"/>
      <c r="UAM10" s="573"/>
      <c r="UAN10" s="573"/>
      <c r="UAO10" s="573"/>
      <c r="UAP10" s="573"/>
      <c r="UAQ10" s="573"/>
      <c r="UAR10" s="573"/>
      <c r="UAS10" s="573"/>
      <c r="UAT10" s="573"/>
      <c r="UAU10" s="573"/>
      <c r="UAV10" s="573"/>
      <c r="UAW10" s="573"/>
      <c r="UAX10" s="573"/>
      <c r="UAY10" s="573"/>
      <c r="UAZ10" s="573"/>
      <c r="UBA10" s="573"/>
      <c r="UBB10" s="573"/>
      <c r="UBC10" s="573"/>
      <c r="UBD10" s="573"/>
      <c r="UBE10" s="573"/>
      <c r="UBF10" s="573"/>
      <c r="UBG10" s="573"/>
      <c r="UBH10" s="573"/>
      <c r="UBI10" s="573"/>
      <c r="UBJ10" s="573"/>
      <c r="UBK10" s="573"/>
      <c r="UBL10" s="573"/>
      <c r="UBM10" s="573"/>
      <c r="UBN10" s="573"/>
      <c r="UBO10" s="573"/>
      <c r="UBP10" s="573"/>
      <c r="UBQ10" s="573"/>
      <c r="UBR10" s="573"/>
      <c r="UBS10" s="573"/>
      <c r="UBT10" s="573"/>
      <c r="UBU10" s="573"/>
      <c r="UBV10" s="573"/>
      <c r="UBW10" s="573"/>
      <c r="UBX10" s="573"/>
      <c r="UBY10" s="573"/>
      <c r="UBZ10" s="573"/>
      <c r="UCA10" s="573"/>
      <c r="UCB10" s="573"/>
      <c r="UCC10" s="573"/>
      <c r="UCD10" s="573"/>
      <c r="UCE10" s="573"/>
      <c r="UCF10" s="573"/>
      <c r="UCG10" s="573"/>
      <c r="UCH10" s="573"/>
      <c r="UCI10" s="573"/>
      <c r="UCJ10" s="573"/>
      <c r="UCK10" s="573"/>
      <c r="UCL10" s="573"/>
      <c r="UCM10" s="573"/>
      <c r="UCN10" s="573"/>
      <c r="UCO10" s="573"/>
      <c r="UCP10" s="573"/>
      <c r="UCQ10" s="573"/>
      <c r="UCR10" s="573"/>
      <c r="UCS10" s="573"/>
      <c r="UCT10" s="573"/>
      <c r="UCU10" s="573"/>
      <c r="UCV10" s="573"/>
      <c r="UCW10" s="573"/>
      <c r="UCX10" s="573"/>
      <c r="UCY10" s="573"/>
      <c r="UCZ10" s="573"/>
      <c r="UDA10" s="573"/>
      <c r="UDB10" s="573"/>
      <c r="UDC10" s="573"/>
      <c r="UDD10" s="573"/>
      <c r="UDE10" s="573"/>
      <c r="UDF10" s="573"/>
      <c r="UDG10" s="573"/>
      <c r="UDH10" s="573"/>
      <c r="UDI10" s="573"/>
      <c r="UDJ10" s="573"/>
      <c r="UDK10" s="573"/>
      <c r="UDL10" s="573"/>
      <c r="UDM10" s="573"/>
      <c r="UDN10" s="573"/>
      <c r="UDO10" s="573"/>
      <c r="UDP10" s="573"/>
      <c r="UDQ10" s="573"/>
      <c r="UDR10" s="573"/>
      <c r="UDS10" s="573"/>
      <c r="UDT10" s="573"/>
      <c r="UDU10" s="573"/>
      <c r="UDV10" s="573"/>
      <c r="UDW10" s="573"/>
      <c r="UDX10" s="573"/>
      <c r="UDY10" s="573"/>
      <c r="UDZ10" s="573"/>
      <c r="UEA10" s="573"/>
      <c r="UEB10" s="573"/>
      <c r="UEC10" s="573"/>
      <c r="UED10" s="573"/>
      <c r="UEE10" s="573"/>
      <c r="UEF10" s="573"/>
      <c r="UEG10" s="573"/>
      <c r="UEH10" s="573"/>
      <c r="UEI10" s="573"/>
      <c r="UEJ10" s="573"/>
      <c r="UEK10" s="573"/>
      <c r="UEL10" s="573"/>
      <c r="UEM10" s="573"/>
      <c r="UEN10" s="573"/>
      <c r="UEO10" s="573"/>
      <c r="UEP10" s="573"/>
      <c r="UEQ10" s="573"/>
      <c r="UER10" s="573"/>
      <c r="UES10" s="573"/>
      <c r="UET10" s="573"/>
      <c r="UEU10" s="573"/>
      <c r="UEV10" s="573"/>
      <c r="UEW10" s="573"/>
      <c r="UEX10" s="573"/>
      <c r="UEY10" s="573"/>
      <c r="UEZ10" s="573"/>
      <c r="UFA10" s="573"/>
      <c r="UFB10" s="573"/>
      <c r="UFC10" s="573"/>
      <c r="UFD10" s="573"/>
      <c r="UFE10" s="573"/>
      <c r="UFF10" s="573"/>
      <c r="UFG10" s="573"/>
      <c r="UFH10" s="573"/>
      <c r="UFI10" s="573"/>
      <c r="UFJ10" s="573"/>
      <c r="UFK10" s="573"/>
      <c r="UFL10" s="573"/>
      <c r="UFM10" s="573"/>
      <c r="UFN10" s="573"/>
      <c r="UFO10" s="573"/>
      <c r="UFP10" s="573"/>
      <c r="UFQ10" s="573"/>
      <c r="UFR10" s="573"/>
      <c r="UFS10" s="573"/>
      <c r="UFT10" s="573"/>
      <c r="UFU10" s="573"/>
      <c r="UFV10" s="573"/>
      <c r="UFW10" s="573"/>
      <c r="UFX10" s="573"/>
      <c r="UFY10" s="573"/>
      <c r="UFZ10" s="573"/>
      <c r="UGA10" s="573"/>
      <c r="UGB10" s="573"/>
      <c r="UGC10" s="573"/>
      <c r="UGD10" s="573"/>
      <c r="UGE10" s="573"/>
      <c r="UGF10" s="573"/>
      <c r="UGG10" s="573"/>
      <c r="UGH10" s="573"/>
      <c r="UGI10" s="573"/>
      <c r="UGJ10" s="573"/>
      <c r="UGK10" s="573"/>
      <c r="UGL10" s="573"/>
      <c r="UGM10" s="573"/>
      <c r="UGN10" s="573"/>
      <c r="UGO10" s="573"/>
      <c r="UGP10" s="573"/>
      <c r="UGQ10" s="573"/>
      <c r="UGR10" s="573"/>
      <c r="UGS10" s="573"/>
      <c r="UGT10" s="573"/>
      <c r="UGU10" s="573"/>
      <c r="UGV10" s="573"/>
      <c r="UGW10" s="573"/>
      <c r="UGX10" s="573"/>
      <c r="UGY10" s="573"/>
      <c r="UGZ10" s="573"/>
      <c r="UHA10" s="573"/>
      <c r="UHB10" s="573"/>
      <c r="UHC10" s="573"/>
      <c r="UHD10" s="573"/>
      <c r="UHE10" s="573"/>
      <c r="UHF10" s="573"/>
      <c r="UHG10" s="573"/>
      <c r="UHH10" s="573"/>
      <c r="UHI10" s="573"/>
      <c r="UHJ10" s="573"/>
      <c r="UHK10" s="573"/>
      <c r="UHL10" s="573"/>
      <c r="UHM10" s="573"/>
      <c r="UHN10" s="573"/>
      <c r="UHO10" s="573"/>
      <c r="UHP10" s="573"/>
      <c r="UHQ10" s="573"/>
      <c r="UHR10" s="573"/>
      <c r="UHS10" s="573"/>
      <c r="UHT10" s="573"/>
      <c r="UHU10" s="573"/>
      <c r="UHV10" s="573"/>
      <c r="UHW10" s="573"/>
      <c r="UHX10" s="573"/>
      <c r="UHY10" s="573"/>
      <c r="UHZ10" s="573"/>
      <c r="UIA10" s="573"/>
      <c r="UIB10" s="573"/>
      <c r="UIC10" s="573"/>
      <c r="UID10" s="573"/>
      <c r="UIE10" s="573"/>
      <c r="UIF10" s="573"/>
      <c r="UIG10" s="573"/>
      <c r="UIH10" s="573"/>
      <c r="UII10" s="573"/>
      <c r="UIJ10" s="573"/>
      <c r="UIK10" s="573"/>
      <c r="UIL10" s="573"/>
      <c r="UIM10" s="573"/>
      <c r="UIN10" s="573"/>
      <c r="UIO10" s="573"/>
      <c r="UIP10" s="573"/>
      <c r="UIQ10" s="573"/>
      <c r="UIR10" s="573"/>
      <c r="UIS10" s="573"/>
      <c r="UIT10" s="573"/>
      <c r="UIU10" s="573"/>
      <c r="UIV10" s="573"/>
      <c r="UIW10" s="573"/>
      <c r="UIX10" s="573"/>
      <c r="UIY10" s="573"/>
      <c r="UIZ10" s="573"/>
      <c r="UJA10" s="573"/>
      <c r="UJB10" s="573"/>
      <c r="UJC10" s="573"/>
      <c r="UJD10" s="573"/>
      <c r="UJE10" s="573"/>
      <c r="UJF10" s="573"/>
      <c r="UJG10" s="573"/>
      <c r="UJH10" s="573"/>
      <c r="UJI10" s="573"/>
      <c r="UJJ10" s="573"/>
      <c r="UJK10" s="573"/>
      <c r="UJL10" s="573"/>
      <c r="UJM10" s="573"/>
      <c r="UJN10" s="573"/>
      <c r="UJO10" s="573"/>
      <c r="UJP10" s="573"/>
      <c r="UJQ10" s="573"/>
      <c r="UJR10" s="573"/>
      <c r="UJS10" s="573"/>
      <c r="UJT10" s="573"/>
      <c r="UJU10" s="573"/>
      <c r="UJV10" s="573"/>
      <c r="UJW10" s="573"/>
      <c r="UJX10" s="573"/>
      <c r="UJY10" s="573"/>
      <c r="UJZ10" s="573"/>
      <c r="UKA10" s="573"/>
      <c r="UKB10" s="573"/>
      <c r="UKC10" s="573"/>
      <c r="UKD10" s="573"/>
      <c r="UKE10" s="573"/>
      <c r="UKF10" s="573"/>
      <c r="UKG10" s="573"/>
      <c r="UKH10" s="573"/>
      <c r="UKI10" s="573"/>
      <c r="UKJ10" s="573"/>
      <c r="UKK10" s="573"/>
      <c r="UKL10" s="573"/>
      <c r="UKM10" s="573"/>
      <c r="UKN10" s="573"/>
      <c r="UKO10" s="573"/>
      <c r="UKP10" s="573"/>
      <c r="UKQ10" s="573"/>
      <c r="UKR10" s="573"/>
      <c r="UKS10" s="573"/>
      <c r="UKT10" s="573"/>
      <c r="UKU10" s="573"/>
      <c r="UKV10" s="573"/>
      <c r="UKW10" s="573"/>
      <c r="UKX10" s="573"/>
      <c r="UKY10" s="573"/>
      <c r="UKZ10" s="573"/>
      <c r="ULA10" s="573"/>
      <c r="ULB10" s="573"/>
      <c r="ULC10" s="573"/>
      <c r="ULD10" s="573"/>
      <c r="ULE10" s="573"/>
      <c r="ULF10" s="573"/>
      <c r="ULG10" s="573"/>
      <c r="ULH10" s="573"/>
      <c r="ULI10" s="573"/>
      <c r="ULJ10" s="573"/>
      <c r="ULK10" s="573"/>
      <c r="ULL10" s="573"/>
      <c r="ULM10" s="573"/>
      <c r="ULN10" s="573"/>
      <c r="ULO10" s="573"/>
      <c r="ULP10" s="573"/>
      <c r="ULQ10" s="573"/>
      <c r="ULR10" s="573"/>
      <c r="ULS10" s="573"/>
      <c r="ULT10" s="573"/>
      <c r="ULU10" s="573"/>
      <c r="ULV10" s="573"/>
      <c r="ULW10" s="573"/>
      <c r="ULX10" s="573"/>
      <c r="ULY10" s="573"/>
      <c r="ULZ10" s="573"/>
      <c r="UMA10" s="573"/>
      <c r="UMB10" s="573"/>
      <c r="UMC10" s="573"/>
      <c r="UMD10" s="573"/>
      <c r="UME10" s="573"/>
      <c r="UMF10" s="573"/>
      <c r="UMG10" s="573"/>
      <c r="UMH10" s="573"/>
      <c r="UMI10" s="573"/>
      <c r="UMJ10" s="573"/>
      <c r="UMK10" s="573"/>
      <c r="UML10" s="573"/>
      <c r="UMM10" s="573"/>
      <c r="UMN10" s="573"/>
      <c r="UMO10" s="573"/>
      <c r="UMP10" s="573"/>
      <c r="UMQ10" s="573"/>
      <c r="UMR10" s="573"/>
      <c r="UMS10" s="573"/>
      <c r="UMT10" s="573"/>
      <c r="UMU10" s="573"/>
      <c r="UMV10" s="573"/>
      <c r="UMW10" s="573"/>
      <c r="UMX10" s="573"/>
      <c r="UMY10" s="573"/>
      <c r="UMZ10" s="573"/>
      <c r="UNA10" s="573"/>
      <c r="UNB10" s="573"/>
      <c r="UNC10" s="573"/>
      <c r="UND10" s="573"/>
      <c r="UNE10" s="573"/>
      <c r="UNF10" s="573"/>
      <c r="UNG10" s="573"/>
      <c r="UNH10" s="573"/>
      <c r="UNI10" s="573"/>
      <c r="UNJ10" s="573"/>
      <c r="UNK10" s="573"/>
      <c r="UNL10" s="573"/>
      <c r="UNM10" s="573"/>
      <c r="UNN10" s="573"/>
      <c r="UNO10" s="573"/>
      <c r="UNP10" s="573"/>
      <c r="UNQ10" s="573"/>
      <c r="UNR10" s="573"/>
      <c r="UNS10" s="573"/>
      <c r="UNT10" s="573"/>
      <c r="UNU10" s="573"/>
      <c r="UNV10" s="573"/>
      <c r="UNW10" s="573"/>
      <c r="UNX10" s="573"/>
      <c r="UNY10" s="573"/>
      <c r="UNZ10" s="573"/>
      <c r="UOA10" s="573"/>
      <c r="UOB10" s="573"/>
      <c r="UOC10" s="573"/>
      <c r="UOD10" s="573"/>
      <c r="UOE10" s="573"/>
      <c r="UOF10" s="573"/>
      <c r="UOG10" s="573"/>
      <c r="UOH10" s="573"/>
      <c r="UOI10" s="573"/>
      <c r="UOJ10" s="573"/>
      <c r="UOK10" s="573"/>
      <c r="UOL10" s="573"/>
      <c r="UOM10" s="573"/>
      <c r="UON10" s="573"/>
      <c r="UOO10" s="573"/>
      <c r="UOP10" s="573"/>
      <c r="UOQ10" s="573"/>
      <c r="UOR10" s="573"/>
      <c r="UOS10" s="573"/>
      <c r="UOT10" s="573"/>
      <c r="UOU10" s="573"/>
      <c r="UOV10" s="573"/>
      <c r="UOW10" s="573"/>
      <c r="UOX10" s="573"/>
      <c r="UOY10" s="573"/>
      <c r="UOZ10" s="573"/>
      <c r="UPA10" s="573"/>
      <c r="UPB10" s="573"/>
      <c r="UPC10" s="573"/>
      <c r="UPD10" s="573"/>
      <c r="UPE10" s="573"/>
      <c r="UPF10" s="573"/>
      <c r="UPG10" s="573"/>
      <c r="UPH10" s="573"/>
      <c r="UPI10" s="573"/>
      <c r="UPJ10" s="573"/>
      <c r="UPK10" s="573"/>
      <c r="UPL10" s="573"/>
      <c r="UPM10" s="573"/>
      <c r="UPN10" s="573"/>
      <c r="UPO10" s="573"/>
      <c r="UPP10" s="573"/>
      <c r="UPQ10" s="573"/>
      <c r="UPR10" s="573"/>
      <c r="UPS10" s="573"/>
      <c r="UPT10" s="573"/>
      <c r="UPU10" s="573"/>
      <c r="UPV10" s="573"/>
      <c r="UPW10" s="573"/>
      <c r="UPX10" s="573"/>
      <c r="UPY10" s="573"/>
      <c r="UPZ10" s="573"/>
      <c r="UQA10" s="573"/>
      <c r="UQB10" s="573"/>
      <c r="UQC10" s="573"/>
      <c r="UQD10" s="573"/>
      <c r="UQE10" s="573"/>
      <c r="UQF10" s="573"/>
      <c r="UQG10" s="573"/>
      <c r="UQH10" s="573"/>
      <c r="UQI10" s="573"/>
      <c r="UQJ10" s="573"/>
      <c r="UQK10" s="573"/>
      <c r="UQL10" s="573"/>
      <c r="UQM10" s="573"/>
      <c r="UQN10" s="573"/>
      <c r="UQO10" s="573"/>
      <c r="UQP10" s="573"/>
      <c r="UQQ10" s="573"/>
      <c r="UQR10" s="573"/>
      <c r="UQS10" s="573"/>
      <c r="UQT10" s="573"/>
      <c r="UQU10" s="573"/>
      <c r="UQV10" s="573"/>
      <c r="UQW10" s="573"/>
      <c r="UQX10" s="573"/>
      <c r="UQY10" s="573"/>
      <c r="UQZ10" s="573"/>
      <c r="URA10" s="573"/>
      <c r="URB10" s="573"/>
      <c r="URC10" s="573"/>
      <c r="URD10" s="573"/>
      <c r="URE10" s="573"/>
      <c r="URF10" s="573"/>
      <c r="URG10" s="573"/>
      <c r="URH10" s="573"/>
      <c r="URI10" s="573"/>
      <c r="URJ10" s="573"/>
      <c r="URK10" s="573"/>
      <c r="URL10" s="573"/>
      <c r="URM10" s="573"/>
      <c r="URN10" s="573"/>
      <c r="URO10" s="573"/>
      <c r="URP10" s="573"/>
      <c r="URQ10" s="573"/>
      <c r="URR10" s="573"/>
      <c r="URS10" s="573"/>
      <c r="URT10" s="573"/>
      <c r="URU10" s="573"/>
      <c r="URV10" s="573"/>
      <c r="URW10" s="573"/>
      <c r="URX10" s="573"/>
      <c r="URY10" s="573"/>
      <c r="URZ10" s="573"/>
      <c r="USA10" s="573"/>
      <c r="USB10" s="573"/>
      <c r="USC10" s="573"/>
      <c r="USD10" s="573"/>
      <c r="USE10" s="573"/>
      <c r="USF10" s="573"/>
      <c r="USG10" s="573"/>
      <c r="USH10" s="573"/>
      <c r="USI10" s="573"/>
      <c r="USJ10" s="573"/>
      <c r="USK10" s="573"/>
      <c r="USL10" s="573"/>
      <c r="USM10" s="573"/>
      <c r="USN10" s="573"/>
      <c r="USO10" s="573"/>
      <c r="USP10" s="573"/>
      <c r="USQ10" s="573"/>
      <c r="USR10" s="573"/>
      <c r="USS10" s="573"/>
      <c r="UST10" s="573"/>
      <c r="USU10" s="573"/>
      <c r="USV10" s="573"/>
      <c r="USW10" s="573"/>
      <c r="USX10" s="573"/>
      <c r="USY10" s="573"/>
      <c r="USZ10" s="573"/>
      <c r="UTA10" s="573"/>
      <c r="UTB10" s="573"/>
      <c r="UTC10" s="573"/>
      <c r="UTD10" s="573"/>
      <c r="UTE10" s="573"/>
      <c r="UTF10" s="573"/>
      <c r="UTG10" s="573"/>
      <c r="UTH10" s="573"/>
      <c r="UTI10" s="573"/>
      <c r="UTJ10" s="573"/>
      <c r="UTK10" s="573"/>
      <c r="UTL10" s="573"/>
      <c r="UTM10" s="573"/>
      <c r="UTN10" s="573"/>
      <c r="UTO10" s="573"/>
      <c r="UTP10" s="573"/>
      <c r="UTQ10" s="573"/>
      <c r="UTR10" s="573"/>
      <c r="UTS10" s="573"/>
      <c r="UTT10" s="573"/>
      <c r="UTU10" s="573"/>
      <c r="UTV10" s="573"/>
      <c r="UTW10" s="573"/>
      <c r="UTX10" s="573"/>
      <c r="UTY10" s="573"/>
      <c r="UTZ10" s="573"/>
      <c r="UUA10" s="573"/>
      <c r="UUB10" s="573"/>
      <c r="UUC10" s="573"/>
      <c r="UUD10" s="573"/>
      <c r="UUE10" s="573"/>
      <c r="UUF10" s="573"/>
      <c r="UUG10" s="573"/>
      <c r="UUH10" s="573"/>
      <c r="UUI10" s="573"/>
      <c r="UUJ10" s="573"/>
      <c r="UUK10" s="573"/>
      <c r="UUL10" s="573"/>
      <c r="UUM10" s="573"/>
      <c r="UUN10" s="573"/>
      <c r="UUO10" s="573"/>
      <c r="UUP10" s="573"/>
      <c r="UUQ10" s="573"/>
      <c r="UUR10" s="573"/>
      <c r="UUS10" s="573"/>
      <c r="UUT10" s="573"/>
      <c r="UUU10" s="573"/>
      <c r="UUV10" s="573"/>
      <c r="UUW10" s="573"/>
      <c r="UUX10" s="573"/>
      <c r="UUY10" s="573"/>
      <c r="UUZ10" s="573"/>
      <c r="UVA10" s="573"/>
      <c r="UVB10" s="573"/>
      <c r="UVC10" s="573"/>
      <c r="UVD10" s="573"/>
      <c r="UVE10" s="573"/>
      <c r="UVF10" s="573"/>
      <c r="UVG10" s="573"/>
      <c r="UVH10" s="573"/>
      <c r="UVI10" s="573"/>
      <c r="UVJ10" s="573"/>
      <c r="UVK10" s="573"/>
      <c r="UVL10" s="573"/>
      <c r="UVM10" s="573"/>
      <c r="UVN10" s="573"/>
      <c r="UVO10" s="573"/>
      <c r="UVP10" s="573"/>
      <c r="UVQ10" s="573"/>
      <c r="UVR10" s="573"/>
      <c r="UVS10" s="573"/>
      <c r="UVT10" s="573"/>
      <c r="UVU10" s="573"/>
      <c r="UVV10" s="573"/>
      <c r="UVW10" s="573"/>
      <c r="UVX10" s="573"/>
      <c r="UVY10" s="573"/>
      <c r="UVZ10" s="573"/>
      <c r="UWA10" s="573"/>
      <c r="UWB10" s="573"/>
      <c r="UWC10" s="573"/>
      <c r="UWD10" s="573"/>
      <c r="UWE10" s="573"/>
      <c r="UWF10" s="573"/>
      <c r="UWG10" s="573"/>
      <c r="UWH10" s="573"/>
      <c r="UWI10" s="573"/>
      <c r="UWJ10" s="573"/>
      <c r="UWK10" s="573"/>
      <c r="UWL10" s="573"/>
      <c r="UWM10" s="573"/>
      <c r="UWN10" s="573"/>
      <c r="UWO10" s="573"/>
      <c r="UWP10" s="573"/>
      <c r="UWQ10" s="573"/>
      <c r="UWR10" s="573"/>
      <c r="UWS10" s="573"/>
      <c r="UWT10" s="573"/>
      <c r="UWU10" s="573"/>
      <c r="UWV10" s="573"/>
      <c r="UWW10" s="573"/>
      <c r="UWX10" s="573"/>
      <c r="UWY10" s="573"/>
      <c r="UWZ10" s="573"/>
      <c r="UXA10" s="573"/>
      <c r="UXB10" s="573"/>
      <c r="UXC10" s="573"/>
      <c r="UXD10" s="573"/>
      <c r="UXE10" s="573"/>
      <c r="UXF10" s="573"/>
      <c r="UXG10" s="573"/>
      <c r="UXH10" s="573"/>
      <c r="UXI10" s="573"/>
      <c r="UXJ10" s="573"/>
      <c r="UXK10" s="573"/>
      <c r="UXL10" s="573"/>
      <c r="UXM10" s="573"/>
      <c r="UXN10" s="573"/>
      <c r="UXO10" s="573"/>
      <c r="UXP10" s="573"/>
      <c r="UXQ10" s="573"/>
      <c r="UXR10" s="573"/>
      <c r="UXS10" s="573"/>
      <c r="UXT10" s="573"/>
      <c r="UXU10" s="573"/>
      <c r="UXV10" s="573"/>
      <c r="UXW10" s="573"/>
      <c r="UXX10" s="573"/>
      <c r="UXY10" s="573"/>
      <c r="UXZ10" s="573"/>
      <c r="UYA10" s="573"/>
      <c r="UYB10" s="573"/>
      <c r="UYC10" s="573"/>
      <c r="UYD10" s="573"/>
      <c r="UYE10" s="573"/>
      <c r="UYF10" s="573"/>
      <c r="UYG10" s="573"/>
      <c r="UYH10" s="573"/>
      <c r="UYI10" s="573"/>
      <c r="UYJ10" s="573"/>
      <c r="UYK10" s="573"/>
      <c r="UYL10" s="573"/>
      <c r="UYM10" s="573"/>
      <c r="UYN10" s="573"/>
      <c r="UYO10" s="573"/>
      <c r="UYP10" s="573"/>
      <c r="UYQ10" s="573"/>
      <c r="UYR10" s="573"/>
      <c r="UYS10" s="573"/>
      <c r="UYT10" s="573"/>
      <c r="UYU10" s="573"/>
      <c r="UYV10" s="573"/>
      <c r="UYW10" s="573"/>
      <c r="UYX10" s="573"/>
      <c r="UYY10" s="573"/>
      <c r="UYZ10" s="573"/>
      <c r="UZA10" s="573"/>
      <c r="UZB10" s="573"/>
      <c r="UZC10" s="573"/>
      <c r="UZD10" s="573"/>
      <c r="UZE10" s="573"/>
      <c r="UZF10" s="573"/>
      <c r="UZG10" s="573"/>
      <c r="UZH10" s="573"/>
      <c r="UZI10" s="573"/>
      <c r="UZJ10" s="573"/>
      <c r="UZK10" s="573"/>
      <c r="UZL10" s="573"/>
      <c r="UZM10" s="573"/>
      <c r="UZN10" s="573"/>
      <c r="UZO10" s="573"/>
      <c r="UZP10" s="573"/>
      <c r="UZQ10" s="573"/>
      <c r="UZR10" s="573"/>
      <c r="UZS10" s="573"/>
      <c r="UZT10" s="573"/>
      <c r="UZU10" s="573"/>
      <c r="UZV10" s="573"/>
      <c r="UZW10" s="573"/>
      <c r="UZX10" s="573"/>
      <c r="UZY10" s="573"/>
      <c r="UZZ10" s="573"/>
      <c r="VAA10" s="573"/>
      <c r="VAB10" s="573"/>
      <c r="VAC10" s="573"/>
      <c r="VAD10" s="573"/>
      <c r="VAE10" s="573"/>
      <c r="VAF10" s="573"/>
      <c r="VAG10" s="573"/>
      <c r="VAH10" s="573"/>
      <c r="VAI10" s="573"/>
      <c r="VAJ10" s="573"/>
      <c r="VAK10" s="573"/>
      <c r="VAL10" s="573"/>
      <c r="VAM10" s="573"/>
      <c r="VAN10" s="573"/>
      <c r="VAO10" s="573"/>
      <c r="VAP10" s="573"/>
      <c r="VAQ10" s="573"/>
      <c r="VAR10" s="573"/>
      <c r="VAS10" s="573"/>
      <c r="VAT10" s="573"/>
      <c r="VAU10" s="573"/>
      <c r="VAV10" s="573"/>
      <c r="VAW10" s="573"/>
      <c r="VAX10" s="573"/>
      <c r="VAY10" s="573"/>
      <c r="VAZ10" s="573"/>
      <c r="VBA10" s="573"/>
      <c r="VBB10" s="573"/>
      <c r="VBC10" s="573"/>
      <c r="VBD10" s="573"/>
      <c r="VBE10" s="573"/>
      <c r="VBF10" s="573"/>
      <c r="VBG10" s="573"/>
      <c r="VBH10" s="573"/>
      <c r="VBI10" s="573"/>
      <c r="VBJ10" s="573"/>
      <c r="VBK10" s="573"/>
      <c r="VBL10" s="573"/>
      <c r="VBM10" s="573"/>
      <c r="VBN10" s="573"/>
      <c r="VBO10" s="573"/>
      <c r="VBP10" s="573"/>
      <c r="VBQ10" s="573"/>
      <c r="VBR10" s="573"/>
      <c r="VBS10" s="573"/>
      <c r="VBT10" s="573"/>
      <c r="VBU10" s="573"/>
      <c r="VBV10" s="573"/>
      <c r="VBW10" s="573"/>
      <c r="VBX10" s="573"/>
      <c r="VBY10" s="573"/>
      <c r="VBZ10" s="573"/>
      <c r="VCA10" s="573"/>
      <c r="VCB10" s="573"/>
      <c r="VCC10" s="573"/>
      <c r="VCD10" s="573"/>
      <c r="VCE10" s="573"/>
      <c r="VCF10" s="573"/>
      <c r="VCG10" s="573"/>
      <c r="VCH10" s="573"/>
      <c r="VCI10" s="573"/>
      <c r="VCJ10" s="573"/>
      <c r="VCK10" s="573"/>
      <c r="VCL10" s="573"/>
      <c r="VCM10" s="573"/>
      <c r="VCN10" s="573"/>
      <c r="VCO10" s="573"/>
      <c r="VCP10" s="573"/>
      <c r="VCQ10" s="573"/>
      <c r="VCR10" s="573"/>
      <c r="VCS10" s="573"/>
      <c r="VCT10" s="573"/>
      <c r="VCU10" s="573"/>
      <c r="VCV10" s="573"/>
      <c r="VCW10" s="573"/>
      <c r="VCX10" s="573"/>
      <c r="VCY10" s="573"/>
      <c r="VCZ10" s="573"/>
      <c r="VDA10" s="573"/>
      <c r="VDB10" s="573"/>
      <c r="VDC10" s="573"/>
      <c r="VDD10" s="573"/>
      <c r="VDE10" s="573"/>
      <c r="VDF10" s="573"/>
      <c r="VDG10" s="573"/>
      <c r="VDH10" s="573"/>
      <c r="VDI10" s="573"/>
      <c r="VDJ10" s="573"/>
      <c r="VDK10" s="573"/>
      <c r="VDL10" s="573"/>
      <c r="VDM10" s="573"/>
      <c r="VDN10" s="573"/>
      <c r="VDO10" s="573"/>
      <c r="VDP10" s="573"/>
      <c r="VDQ10" s="573"/>
      <c r="VDR10" s="573"/>
      <c r="VDS10" s="573"/>
      <c r="VDT10" s="573"/>
      <c r="VDU10" s="573"/>
      <c r="VDV10" s="573"/>
      <c r="VDW10" s="573"/>
      <c r="VDX10" s="573"/>
      <c r="VDY10" s="573"/>
      <c r="VDZ10" s="573"/>
      <c r="VEA10" s="573"/>
      <c r="VEB10" s="573"/>
      <c r="VEC10" s="573"/>
      <c r="VED10" s="573"/>
      <c r="VEE10" s="573"/>
      <c r="VEF10" s="573"/>
      <c r="VEG10" s="573"/>
      <c r="VEH10" s="573"/>
      <c r="VEI10" s="573"/>
      <c r="VEJ10" s="573"/>
      <c r="VEK10" s="573"/>
      <c r="VEL10" s="573"/>
      <c r="VEM10" s="573"/>
      <c r="VEN10" s="573"/>
      <c r="VEO10" s="573"/>
      <c r="VEP10" s="573"/>
      <c r="VEQ10" s="573"/>
      <c r="VER10" s="573"/>
      <c r="VES10" s="573"/>
      <c r="VET10" s="573"/>
      <c r="VEU10" s="573"/>
      <c r="VEV10" s="573"/>
      <c r="VEW10" s="573"/>
      <c r="VEX10" s="573"/>
      <c r="VEY10" s="573"/>
      <c r="VEZ10" s="573"/>
      <c r="VFA10" s="573"/>
      <c r="VFB10" s="573"/>
      <c r="VFC10" s="573"/>
      <c r="VFD10" s="573"/>
      <c r="VFE10" s="573"/>
      <c r="VFF10" s="573"/>
      <c r="VFG10" s="573"/>
      <c r="VFH10" s="573"/>
      <c r="VFI10" s="573"/>
      <c r="VFJ10" s="573"/>
      <c r="VFK10" s="573"/>
      <c r="VFL10" s="573"/>
      <c r="VFM10" s="573"/>
      <c r="VFN10" s="573"/>
      <c r="VFO10" s="573"/>
      <c r="VFP10" s="573"/>
      <c r="VFQ10" s="573"/>
      <c r="VFR10" s="573"/>
      <c r="VFS10" s="573"/>
      <c r="VFT10" s="573"/>
      <c r="VFU10" s="573"/>
      <c r="VFV10" s="573"/>
      <c r="VFW10" s="573"/>
      <c r="VFX10" s="573"/>
      <c r="VFY10" s="573"/>
      <c r="VFZ10" s="573"/>
      <c r="VGA10" s="573"/>
      <c r="VGB10" s="573"/>
      <c r="VGC10" s="573"/>
      <c r="VGD10" s="573"/>
      <c r="VGE10" s="573"/>
      <c r="VGF10" s="573"/>
      <c r="VGG10" s="573"/>
      <c r="VGH10" s="573"/>
      <c r="VGI10" s="573"/>
      <c r="VGJ10" s="573"/>
      <c r="VGK10" s="573"/>
      <c r="VGL10" s="573"/>
      <c r="VGM10" s="573"/>
      <c r="VGN10" s="573"/>
      <c r="VGO10" s="573"/>
      <c r="VGP10" s="573"/>
      <c r="VGQ10" s="573"/>
      <c r="VGR10" s="573"/>
      <c r="VGS10" s="573"/>
      <c r="VGT10" s="573"/>
      <c r="VGU10" s="573"/>
      <c r="VGV10" s="573"/>
      <c r="VGW10" s="573"/>
      <c r="VGX10" s="573"/>
      <c r="VGY10" s="573"/>
      <c r="VGZ10" s="573"/>
      <c r="VHA10" s="573"/>
      <c r="VHB10" s="573"/>
      <c r="VHC10" s="573"/>
      <c r="VHD10" s="573"/>
      <c r="VHE10" s="573"/>
      <c r="VHF10" s="573"/>
      <c r="VHG10" s="573"/>
      <c r="VHH10" s="573"/>
      <c r="VHI10" s="573"/>
      <c r="VHJ10" s="573"/>
      <c r="VHK10" s="573"/>
      <c r="VHL10" s="573"/>
      <c r="VHM10" s="573"/>
      <c r="VHN10" s="573"/>
      <c r="VHO10" s="573"/>
      <c r="VHP10" s="573"/>
      <c r="VHQ10" s="573"/>
      <c r="VHR10" s="573"/>
      <c r="VHS10" s="573"/>
      <c r="VHT10" s="573"/>
      <c r="VHU10" s="573"/>
      <c r="VHV10" s="573"/>
      <c r="VHW10" s="573"/>
      <c r="VHX10" s="573"/>
      <c r="VHY10" s="573"/>
      <c r="VHZ10" s="573"/>
      <c r="VIA10" s="573"/>
      <c r="VIB10" s="573"/>
      <c r="VIC10" s="573"/>
      <c r="VID10" s="573"/>
      <c r="VIE10" s="573"/>
      <c r="VIF10" s="573"/>
      <c r="VIG10" s="573"/>
      <c r="VIH10" s="573"/>
      <c r="VII10" s="573"/>
      <c r="VIJ10" s="573"/>
      <c r="VIK10" s="573"/>
      <c r="VIL10" s="573"/>
      <c r="VIM10" s="573"/>
      <c r="VIN10" s="573"/>
      <c r="VIO10" s="573"/>
      <c r="VIP10" s="573"/>
      <c r="VIQ10" s="573"/>
      <c r="VIR10" s="573"/>
      <c r="VIS10" s="573"/>
      <c r="VIT10" s="573"/>
      <c r="VIU10" s="573"/>
      <c r="VIV10" s="573"/>
      <c r="VIW10" s="573"/>
      <c r="VIX10" s="573"/>
      <c r="VIY10" s="573"/>
      <c r="VIZ10" s="573"/>
      <c r="VJA10" s="573"/>
      <c r="VJB10" s="573"/>
      <c r="VJC10" s="573"/>
      <c r="VJD10" s="573"/>
      <c r="VJE10" s="573"/>
      <c r="VJF10" s="573"/>
      <c r="VJG10" s="573"/>
      <c r="VJH10" s="573"/>
      <c r="VJI10" s="573"/>
      <c r="VJJ10" s="573"/>
      <c r="VJK10" s="573"/>
      <c r="VJL10" s="573"/>
      <c r="VJM10" s="573"/>
      <c r="VJN10" s="573"/>
      <c r="VJO10" s="573"/>
      <c r="VJP10" s="573"/>
      <c r="VJQ10" s="573"/>
      <c r="VJR10" s="573"/>
      <c r="VJS10" s="573"/>
      <c r="VJT10" s="573"/>
      <c r="VJU10" s="573"/>
      <c r="VJV10" s="573"/>
      <c r="VJW10" s="573"/>
      <c r="VJX10" s="573"/>
      <c r="VJY10" s="573"/>
      <c r="VJZ10" s="573"/>
      <c r="VKA10" s="573"/>
      <c r="VKB10" s="573"/>
      <c r="VKC10" s="573"/>
      <c r="VKD10" s="573"/>
      <c r="VKE10" s="573"/>
      <c r="VKF10" s="573"/>
      <c r="VKG10" s="573"/>
      <c r="VKH10" s="573"/>
      <c r="VKI10" s="573"/>
      <c r="VKJ10" s="573"/>
      <c r="VKK10" s="573"/>
      <c r="VKL10" s="573"/>
      <c r="VKM10" s="573"/>
      <c r="VKN10" s="573"/>
      <c r="VKO10" s="573"/>
      <c r="VKP10" s="573"/>
      <c r="VKQ10" s="573"/>
      <c r="VKR10" s="573"/>
      <c r="VKS10" s="573"/>
      <c r="VKT10" s="573"/>
      <c r="VKU10" s="573"/>
      <c r="VKV10" s="573"/>
      <c r="VKW10" s="573"/>
      <c r="VKX10" s="573"/>
      <c r="VKY10" s="573"/>
      <c r="VKZ10" s="573"/>
      <c r="VLA10" s="573"/>
      <c r="VLB10" s="573"/>
      <c r="VLC10" s="573"/>
      <c r="VLD10" s="573"/>
      <c r="VLE10" s="573"/>
      <c r="VLF10" s="573"/>
      <c r="VLG10" s="573"/>
      <c r="VLH10" s="573"/>
      <c r="VLI10" s="573"/>
      <c r="VLJ10" s="573"/>
      <c r="VLK10" s="573"/>
      <c r="VLL10" s="573"/>
      <c r="VLM10" s="573"/>
      <c r="VLN10" s="573"/>
      <c r="VLO10" s="573"/>
      <c r="VLP10" s="573"/>
      <c r="VLQ10" s="573"/>
      <c r="VLR10" s="573"/>
      <c r="VLS10" s="573"/>
      <c r="VLT10" s="573"/>
      <c r="VLU10" s="573"/>
      <c r="VLV10" s="573"/>
      <c r="VLW10" s="573"/>
      <c r="VLX10" s="573"/>
      <c r="VLY10" s="573"/>
      <c r="VLZ10" s="573"/>
      <c r="VMA10" s="573"/>
      <c r="VMB10" s="573"/>
      <c r="VMC10" s="573"/>
      <c r="VMD10" s="573"/>
      <c r="VME10" s="573"/>
      <c r="VMF10" s="573"/>
      <c r="VMG10" s="573"/>
      <c r="VMH10" s="573"/>
      <c r="VMI10" s="573"/>
      <c r="VMJ10" s="573"/>
      <c r="VMK10" s="573"/>
      <c r="VML10" s="573"/>
      <c r="VMM10" s="573"/>
      <c r="VMN10" s="573"/>
      <c r="VMO10" s="573"/>
      <c r="VMP10" s="573"/>
      <c r="VMQ10" s="573"/>
      <c r="VMR10" s="573"/>
      <c r="VMS10" s="573"/>
      <c r="VMT10" s="573"/>
      <c r="VMU10" s="573"/>
      <c r="VMV10" s="573"/>
      <c r="VMW10" s="573"/>
      <c r="VMX10" s="573"/>
      <c r="VMY10" s="573"/>
      <c r="VMZ10" s="573"/>
      <c r="VNA10" s="573"/>
      <c r="VNB10" s="573"/>
      <c r="VNC10" s="573"/>
      <c r="VND10" s="573"/>
      <c r="VNE10" s="573"/>
      <c r="VNF10" s="573"/>
      <c r="VNG10" s="573"/>
      <c r="VNH10" s="573"/>
      <c r="VNI10" s="573"/>
      <c r="VNJ10" s="573"/>
      <c r="VNK10" s="573"/>
      <c r="VNL10" s="573"/>
      <c r="VNM10" s="573"/>
      <c r="VNN10" s="573"/>
      <c r="VNO10" s="573"/>
      <c r="VNP10" s="573"/>
      <c r="VNQ10" s="573"/>
      <c r="VNR10" s="573"/>
      <c r="VNS10" s="573"/>
      <c r="VNT10" s="573"/>
      <c r="VNU10" s="573"/>
      <c r="VNV10" s="573"/>
      <c r="VNW10" s="573"/>
      <c r="VNX10" s="573"/>
      <c r="VNY10" s="573"/>
      <c r="VNZ10" s="573"/>
      <c r="VOA10" s="573"/>
      <c r="VOB10" s="573"/>
      <c r="VOC10" s="573"/>
      <c r="VOD10" s="573"/>
      <c r="VOE10" s="573"/>
      <c r="VOF10" s="573"/>
      <c r="VOG10" s="573"/>
      <c r="VOH10" s="573"/>
      <c r="VOI10" s="573"/>
      <c r="VOJ10" s="573"/>
      <c r="VOK10" s="573"/>
      <c r="VOL10" s="573"/>
      <c r="VOM10" s="573"/>
      <c r="VON10" s="573"/>
      <c r="VOO10" s="573"/>
      <c r="VOP10" s="573"/>
      <c r="VOQ10" s="573"/>
      <c r="VOR10" s="573"/>
      <c r="VOS10" s="573"/>
      <c r="VOT10" s="573"/>
      <c r="VOU10" s="573"/>
      <c r="VOV10" s="573"/>
      <c r="VOW10" s="573"/>
      <c r="VOX10" s="573"/>
      <c r="VOY10" s="573"/>
      <c r="VOZ10" s="573"/>
      <c r="VPA10" s="573"/>
      <c r="VPB10" s="573"/>
      <c r="VPC10" s="573"/>
      <c r="VPD10" s="573"/>
      <c r="VPE10" s="573"/>
      <c r="VPF10" s="573"/>
      <c r="VPG10" s="573"/>
      <c r="VPH10" s="573"/>
      <c r="VPI10" s="573"/>
      <c r="VPJ10" s="573"/>
      <c r="VPK10" s="573"/>
      <c r="VPL10" s="573"/>
      <c r="VPM10" s="573"/>
      <c r="VPN10" s="573"/>
      <c r="VPO10" s="573"/>
      <c r="VPP10" s="573"/>
      <c r="VPQ10" s="573"/>
      <c r="VPR10" s="573"/>
      <c r="VPS10" s="573"/>
      <c r="VPT10" s="573"/>
      <c r="VPU10" s="573"/>
      <c r="VPV10" s="573"/>
      <c r="VPW10" s="573"/>
      <c r="VPX10" s="573"/>
      <c r="VPY10" s="573"/>
      <c r="VPZ10" s="573"/>
      <c r="VQA10" s="573"/>
      <c r="VQB10" s="573"/>
      <c r="VQC10" s="573"/>
      <c r="VQD10" s="573"/>
      <c r="VQE10" s="573"/>
      <c r="VQF10" s="573"/>
      <c r="VQG10" s="573"/>
      <c r="VQH10" s="573"/>
      <c r="VQI10" s="573"/>
      <c r="VQJ10" s="573"/>
      <c r="VQK10" s="573"/>
      <c r="VQL10" s="573"/>
      <c r="VQM10" s="573"/>
      <c r="VQN10" s="573"/>
      <c r="VQO10" s="573"/>
      <c r="VQP10" s="573"/>
      <c r="VQQ10" s="573"/>
      <c r="VQR10" s="573"/>
      <c r="VQS10" s="573"/>
      <c r="VQT10" s="573"/>
      <c r="VQU10" s="573"/>
      <c r="VQV10" s="573"/>
      <c r="VQW10" s="573"/>
      <c r="VQX10" s="573"/>
      <c r="VQY10" s="573"/>
      <c r="VQZ10" s="573"/>
      <c r="VRA10" s="573"/>
      <c r="VRB10" s="573"/>
      <c r="VRC10" s="573"/>
      <c r="VRD10" s="573"/>
      <c r="VRE10" s="573"/>
      <c r="VRF10" s="573"/>
      <c r="VRG10" s="573"/>
      <c r="VRH10" s="573"/>
      <c r="VRI10" s="573"/>
      <c r="VRJ10" s="573"/>
      <c r="VRK10" s="573"/>
      <c r="VRL10" s="573"/>
      <c r="VRM10" s="573"/>
      <c r="VRN10" s="573"/>
      <c r="VRO10" s="573"/>
      <c r="VRP10" s="573"/>
      <c r="VRQ10" s="573"/>
      <c r="VRR10" s="573"/>
      <c r="VRS10" s="573"/>
      <c r="VRT10" s="573"/>
      <c r="VRU10" s="573"/>
      <c r="VRV10" s="573"/>
      <c r="VRW10" s="573"/>
      <c r="VRX10" s="573"/>
      <c r="VRY10" s="573"/>
      <c r="VRZ10" s="573"/>
      <c r="VSA10" s="573"/>
      <c r="VSB10" s="573"/>
      <c r="VSC10" s="573"/>
      <c r="VSD10" s="573"/>
      <c r="VSE10" s="573"/>
      <c r="VSF10" s="573"/>
      <c r="VSG10" s="573"/>
      <c r="VSH10" s="573"/>
      <c r="VSI10" s="573"/>
      <c r="VSJ10" s="573"/>
      <c r="VSK10" s="573"/>
      <c r="VSL10" s="573"/>
      <c r="VSM10" s="573"/>
      <c r="VSN10" s="573"/>
      <c r="VSO10" s="573"/>
      <c r="VSP10" s="573"/>
      <c r="VSQ10" s="573"/>
      <c r="VSR10" s="573"/>
      <c r="VSS10" s="573"/>
      <c r="VST10" s="573"/>
      <c r="VSU10" s="573"/>
      <c r="VSV10" s="573"/>
      <c r="VSW10" s="573"/>
      <c r="VSX10" s="573"/>
      <c r="VSY10" s="573"/>
      <c r="VSZ10" s="573"/>
      <c r="VTA10" s="573"/>
      <c r="VTB10" s="573"/>
      <c r="VTC10" s="573"/>
      <c r="VTD10" s="573"/>
      <c r="VTE10" s="573"/>
      <c r="VTF10" s="573"/>
      <c r="VTG10" s="573"/>
      <c r="VTH10" s="573"/>
      <c r="VTI10" s="573"/>
      <c r="VTJ10" s="573"/>
      <c r="VTK10" s="573"/>
      <c r="VTL10" s="573"/>
      <c r="VTM10" s="573"/>
      <c r="VTN10" s="573"/>
      <c r="VTO10" s="573"/>
      <c r="VTP10" s="573"/>
      <c r="VTQ10" s="573"/>
      <c r="VTR10" s="573"/>
      <c r="VTS10" s="573"/>
      <c r="VTT10" s="573"/>
      <c r="VTU10" s="573"/>
      <c r="VTV10" s="573"/>
      <c r="VTW10" s="573"/>
      <c r="VTX10" s="573"/>
      <c r="VTY10" s="573"/>
      <c r="VTZ10" s="573"/>
      <c r="VUA10" s="573"/>
      <c r="VUB10" s="573"/>
      <c r="VUC10" s="573"/>
      <c r="VUD10" s="573"/>
      <c r="VUE10" s="573"/>
      <c r="VUF10" s="573"/>
      <c r="VUG10" s="573"/>
      <c r="VUH10" s="573"/>
      <c r="VUI10" s="573"/>
      <c r="VUJ10" s="573"/>
      <c r="VUK10" s="573"/>
      <c r="VUL10" s="573"/>
      <c r="VUM10" s="573"/>
      <c r="VUN10" s="573"/>
      <c r="VUO10" s="573"/>
      <c r="VUP10" s="573"/>
      <c r="VUQ10" s="573"/>
      <c r="VUR10" s="573"/>
      <c r="VUS10" s="573"/>
      <c r="VUT10" s="573"/>
      <c r="VUU10" s="573"/>
      <c r="VUV10" s="573"/>
      <c r="VUW10" s="573"/>
      <c r="VUX10" s="573"/>
      <c r="VUY10" s="573"/>
      <c r="VUZ10" s="573"/>
      <c r="VVA10" s="573"/>
      <c r="VVB10" s="573"/>
      <c r="VVC10" s="573"/>
      <c r="VVD10" s="573"/>
      <c r="VVE10" s="573"/>
      <c r="VVF10" s="573"/>
      <c r="VVG10" s="573"/>
      <c r="VVH10" s="573"/>
      <c r="VVI10" s="573"/>
      <c r="VVJ10" s="573"/>
      <c r="VVK10" s="573"/>
      <c r="VVL10" s="573"/>
      <c r="VVM10" s="573"/>
      <c r="VVN10" s="573"/>
      <c r="VVO10" s="573"/>
      <c r="VVP10" s="573"/>
      <c r="VVQ10" s="573"/>
      <c r="VVR10" s="573"/>
      <c r="VVS10" s="573"/>
      <c r="VVT10" s="573"/>
      <c r="VVU10" s="573"/>
      <c r="VVV10" s="573"/>
      <c r="VVW10" s="573"/>
      <c r="VVX10" s="573"/>
      <c r="VVY10" s="573"/>
      <c r="VVZ10" s="573"/>
      <c r="VWA10" s="573"/>
      <c r="VWB10" s="573"/>
      <c r="VWC10" s="573"/>
      <c r="VWD10" s="573"/>
      <c r="VWE10" s="573"/>
      <c r="VWF10" s="573"/>
      <c r="VWG10" s="573"/>
      <c r="VWH10" s="573"/>
      <c r="VWI10" s="573"/>
      <c r="VWJ10" s="573"/>
      <c r="VWK10" s="573"/>
      <c r="VWL10" s="573"/>
      <c r="VWM10" s="573"/>
      <c r="VWN10" s="573"/>
      <c r="VWO10" s="573"/>
      <c r="VWP10" s="573"/>
      <c r="VWQ10" s="573"/>
      <c r="VWR10" s="573"/>
      <c r="VWS10" s="573"/>
      <c r="VWT10" s="573"/>
      <c r="VWU10" s="573"/>
      <c r="VWV10" s="573"/>
      <c r="VWW10" s="573"/>
      <c r="VWX10" s="573"/>
      <c r="VWY10" s="573"/>
      <c r="VWZ10" s="573"/>
      <c r="VXA10" s="573"/>
      <c r="VXB10" s="573"/>
      <c r="VXC10" s="573"/>
      <c r="VXD10" s="573"/>
      <c r="VXE10" s="573"/>
      <c r="VXF10" s="573"/>
      <c r="VXG10" s="573"/>
      <c r="VXH10" s="573"/>
      <c r="VXI10" s="573"/>
      <c r="VXJ10" s="573"/>
      <c r="VXK10" s="573"/>
      <c r="VXL10" s="573"/>
      <c r="VXM10" s="573"/>
      <c r="VXN10" s="573"/>
      <c r="VXO10" s="573"/>
      <c r="VXP10" s="573"/>
      <c r="VXQ10" s="573"/>
      <c r="VXR10" s="573"/>
      <c r="VXS10" s="573"/>
      <c r="VXT10" s="573"/>
      <c r="VXU10" s="573"/>
      <c r="VXV10" s="573"/>
      <c r="VXW10" s="573"/>
      <c r="VXX10" s="573"/>
      <c r="VXY10" s="573"/>
      <c r="VXZ10" s="573"/>
      <c r="VYA10" s="573"/>
      <c r="VYB10" s="573"/>
      <c r="VYC10" s="573"/>
      <c r="VYD10" s="573"/>
      <c r="VYE10" s="573"/>
      <c r="VYF10" s="573"/>
      <c r="VYG10" s="573"/>
      <c r="VYH10" s="573"/>
      <c r="VYI10" s="573"/>
      <c r="VYJ10" s="573"/>
      <c r="VYK10" s="573"/>
      <c r="VYL10" s="573"/>
      <c r="VYM10" s="573"/>
      <c r="VYN10" s="573"/>
      <c r="VYO10" s="573"/>
      <c r="VYP10" s="573"/>
      <c r="VYQ10" s="573"/>
      <c r="VYR10" s="573"/>
      <c r="VYS10" s="573"/>
      <c r="VYT10" s="573"/>
      <c r="VYU10" s="573"/>
      <c r="VYV10" s="573"/>
      <c r="VYW10" s="573"/>
      <c r="VYX10" s="573"/>
      <c r="VYY10" s="573"/>
      <c r="VYZ10" s="573"/>
      <c r="VZA10" s="573"/>
      <c r="VZB10" s="573"/>
      <c r="VZC10" s="573"/>
      <c r="VZD10" s="573"/>
      <c r="VZE10" s="573"/>
      <c r="VZF10" s="573"/>
      <c r="VZG10" s="573"/>
      <c r="VZH10" s="573"/>
      <c r="VZI10" s="573"/>
      <c r="VZJ10" s="573"/>
      <c r="VZK10" s="573"/>
      <c r="VZL10" s="573"/>
      <c r="VZM10" s="573"/>
      <c r="VZN10" s="573"/>
      <c r="VZO10" s="573"/>
      <c r="VZP10" s="573"/>
      <c r="VZQ10" s="573"/>
      <c r="VZR10" s="573"/>
      <c r="VZS10" s="573"/>
      <c r="VZT10" s="573"/>
      <c r="VZU10" s="573"/>
      <c r="VZV10" s="573"/>
      <c r="VZW10" s="573"/>
      <c r="VZX10" s="573"/>
      <c r="VZY10" s="573"/>
      <c r="VZZ10" s="573"/>
      <c r="WAA10" s="573"/>
      <c r="WAB10" s="573"/>
      <c r="WAC10" s="573"/>
      <c r="WAD10" s="573"/>
      <c r="WAE10" s="573"/>
      <c r="WAF10" s="573"/>
      <c r="WAG10" s="573"/>
      <c r="WAH10" s="573"/>
      <c r="WAI10" s="573"/>
      <c r="WAJ10" s="573"/>
      <c r="WAK10" s="573"/>
      <c r="WAL10" s="573"/>
      <c r="WAM10" s="573"/>
      <c r="WAN10" s="573"/>
      <c r="WAO10" s="573"/>
      <c r="WAP10" s="573"/>
      <c r="WAQ10" s="573"/>
      <c r="WAR10" s="573"/>
      <c r="WAS10" s="573"/>
      <c r="WAT10" s="573"/>
      <c r="WAU10" s="573"/>
      <c r="WAV10" s="573"/>
      <c r="WAW10" s="573"/>
      <c r="WAX10" s="573"/>
      <c r="WAY10" s="573"/>
      <c r="WAZ10" s="573"/>
      <c r="WBA10" s="573"/>
      <c r="WBB10" s="573"/>
      <c r="WBC10" s="573"/>
      <c r="WBD10" s="573"/>
      <c r="WBE10" s="573"/>
      <c r="WBF10" s="573"/>
      <c r="WBG10" s="573"/>
      <c r="WBH10" s="573"/>
      <c r="WBI10" s="573"/>
      <c r="WBJ10" s="573"/>
      <c r="WBK10" s="573"/>
      <c r="WBL10" s="573"/>
      <c r="WBM10" s="573"/>
      <c r="WBN10" s="573"/>
      <c r="WBO10" s="573"/>
      <c r="WBP10" s="573"/>
      <c r="WBQ10" s="573"/>
      <c r="WBR10" s="573"/>
      <c r="WBS10" s="573"/>
      <c r="WBT10" s="573"/>
      <c r="WBU10" s="573"/>
      <c r="WBV10" s="573"/>
      <c r="WBW10" s="573"/>
      <c r="WBX10" s="573"/>
      <c r="WBY10" s="573"/>
      <c r="WBZ10" s="573"/>
      <c r="WCA10" s="573"/>
      <c r="WCB10" s="573"/>
      <c r="WCC10" s="573"/>
      <c r="WCD10" s="573"/>
      <c r="WCE10" s="573"/>
      <c r="WCF10" s="573"/>
      <c r="WCG10" s="573"/>
      <c r="WCH10" s="573"/>
      <c r="WCI10" s="573"/>
      <c r="WCJ10" s="573"/>
      <c r="WCK10" s="573"/>
      <c r="WCL10" s="573"/>
      <c r="WCM10" s="573"/>
      <c r="WCN10" s="573"/>
      <c r="WCO10" s="573"/>
      <c r="WCP10" s="573"/>
      <c r="WCQ10" s="573"/>
      <c r="WCR10" s="573"/>
      <c r="WCS10" s="573"/>
      <c r="WCT10" s="573"/>
      <c r="WCU10" s="573"/>
      <c r="WCV10" s="573"/>
      <c r="WCW10" s="573"/>
      <c r="WCX10" s="573"/>
      <c r="WCY10" s="573"/>
      <c r="WCZ10" s="573"/>
      <c r="WDA10" s="573"/>
      <c r="WDB10" s="573"/>
      <c r="WDC10" s="573"/>
      <c r="WDD10" s="573"/>
      <c r="WDE10" s="573"/>
      <c r="WDF10" s="573"/>
      <c r="WDG10" s="573"/>
      <c r="WDH10" s="573"/>
      <c r="WDI10" s="573"/>
      <c r="WDJ10" s="573"/>
      <c r="WDK10" s="573"/>
      <c r="WDL10" s="573"/>
      <c r="WDM10" s="573"/>
      <c r="WDN10" s="573"/>
      <c r="WDO10" s="573"/>
      <c r="WDP10" s="573"/>
      <c r="WDQ10" s="573"/>
      <c r="WDR10" s="573"/>
      <c r="WDS10" s="573"/>
      <c r="WDT10" s="573"/>
      <c r="WDU10" s="573"/>
      <c r="WDV10" s="573"/>
      <c r="WDW10" s="573"/>
      <c r="WDX10" s="573"/>
      <c r="WDY10" s="573"/>
      <c r="WDZ10" s="573"/>
      <c r="WEA10" s="573"/>
      <c r="WEB10" s="573"/>
      <c r="WEC10" s="573"/>
      <c r="WED10" s="573"/>
      <c r="WEE10" s="573"/>
      <c r="WEF10" s="573"/>
      <c r="WEG10" s="573"/>
      <c r="WEH10" s="573"/>
      <c r="WEI10" s="573"/>
      <c r="WEJ10" s="573"/>
      <c r="WEK10" s="573"/>
      <c r="WEL10" s="573"/>
      <c r="WEM10" s="573"/>
      <c r="WEN10" s="573"/>
      <c r="WEO10" s="573"/>
      <c r="WEP10" s="573"/>
      <c r="WEQ10" s="573"/>
      <c r="WER10" s="573"/>
      <c r="WES10" s="573"/>
      <c r="WET10" s="573"/>
      <c r="WEU10" s="573"/>
      <c r="WEV10" s="573"/>
      <c r="WEW10" s="573"/>
      <c r="WEX10" s="573"/>
      <c r="WEY10" s="573"/>
      <c r="WEZ10" s="573"/>
      <c r="WFA10" s="573"/>
      <c r="WFB10" s="573"/>
      <c r="WFC10" s="573"/>
      <c r="WFD10" s="573"/>
      <c r="WFE10" s="573"/>
      <c r="WFF10" s="573"/>
      <c r="WFG10" s="573"/>
      <c r="WFH10" s="573"/>
      <c r="WFI10" s="573"/>
      <c r="WFJ10" s="573"/>
      <c r="WFK10" s="573"/>
      <c r="WFL10" s="573"/>
      <c r="WFM10" s="573"/>
      <c r="WFN10" s="573"/>
      <c r="WFO10" s="573"/>
      <c r="WFP10" s="573"/>
      <c r="WFQ10" s="573"/>
      <c r="WFR10" s="573"/>
      <c r="WFS10" s="573"/>
      <c r="WFT10" s="573"/>
      <c r="WFU10" s="573"/>
      <c r="WFV10" s="573"/>
      <c r="WFW10" s="573"/>
      <c r="WFX10" s="573"/>
      <c r="WFY10" s="573"/>
      <c r="WFZ10" s="573"/>
      <c r="WGA10" s="573"/>
      <c r="WGB10" s="573"/>
      <c r="WGC10" s="573"/>
      <c r="WGD10" s="573"/>
      <c r="WGE10" s="573"/>
      <c r="WGF10" s="573"/>
      <c r="WGG10" s="573"/>
      <c r="WGH10" s="573"/>
      <c r="WGI10" s="573"/>
      <c r="WGJ10" s="573"/>
      <c r="WGK10" s="573"/>
      <c r="WGL10" s="573"/>
      <c r="WGM10" s="573"/>
      <c r="WGN10" s="573"/>
      <c r="WGO10" s="573"/>
      <c r="WGP10" s="573"/>
      <c r="WGQ10" s="573"/>
      <c r="WGR10" s="573"/>
      <c r="WGS10" s="573"/>
      <c r="WGT10" s="573"/>
      <c r="WGU10" s="573"/>
      <c r="WGV10" s="573"/>
      <c r="WGW10" s="573"/>
      <c r="WGX10" s="573"/>
      <c r="WGY10" s="573"/>
      <c r="WGZ10" s="573"/>
      <c r="WHA10" s="573"/>
      <c r="WHB10" s="573"/>
      <c r="WHC10" s="573"/>
      <c r="WHD10" s="573"/>
      <c r="WHE10" s="573"/>
      <c r="WHF10" s="573"/>
      <c r="WHG10" s="573"/>
      <c r="WHH10" s="573"/>
      <c r="WHI10" s="573"/>
      <c r="WHJ10" s="573"/>
      <c r="WHK10" s="573"/>
      <c r="WHL10" s="573"/>
      <c r="WHM10" s="573"/>
      <c r="WHN10" s="573"/>
      <c r="WHO10" s="573"/>
      <c r="WHP10" s="573"/>
      <c r="WHQ10" s="573"/>
      <c r="WHR10" s="573"/>
      <c r="WHS10" s="573"/>
      <c r="WHT10" s="573"/>
      <c r="WHU10" s="573"/>
      <c r="WHV10" s="573"/>
      <c r="WHW10" s="573"/>
      <c r="WHX10" s="573"/>
      <c r="WHY10" s="573"/>
      <c r="WHZ10" s="573"/>
      <c r="WIA10" s="573"/>
      <c r="WIB10" s="573"/>
      <c r="WIC10" s="573"/>
      <c r="WID10" s="573"/>
      <c r="WIE10" s="573"/>
      <c r="WIF10" s="573"/>
      <c r="WIG10" s="573"/>
      <c r="WIH10" s="573"/>
      <c r="WII10" s="573"/>
      <c r="WIJ10" s="573"/>
      <c r="WIK10" s="573"/>
      <c r="WIL10" s="573"/>
      <c r="WIM10" s="573"/>
      <c r="WIN10" s="573"/>
      <c r="WIO10" s="573"/>
      <c r="WIP10" s="573"/>
      <c r="WIQ10" s="573"/>
      <c r="WIR10" s="573"/>
      <c r="WIS10" s="573"/>
      <c r="WIT10" s="573"/>
      <c r="WIU10" s="573"/>
      <c r="WIV10" s="573"/>
      <c r="WIW10" s="573"/>
      <c r="WIX10" s="573"/>
      <c r="WIY10" s="573"/>
      <c r="WIZ10" s="573"/>
      <c r="WJA10" s="573"/>
      <c r="WJB10" s="573"/>
      <c r="WJC10" s="573"/>
      <c r="WJD10" s="573"/>
      <c r="WJE10" s="573"/>
      <c r="WJF10" s="573"/>
      <c r="WJG10" s="573"/>
      <c r="WJH10" s="573"/>
      <c r="WJI10" s="573"/>
      <c r="WJJ10" s="573"/>
      <c r="WJK10" s="573"/>
      <c r="WJL10" s="573"/>
      <c r="WJM10" s="573"/>
      <c r="WJN10" s="573"/>
      <c r="WJO10" s="573"/>
      <c r="WJP10" s="573"/>
      <c r="WJQ10" s="573"/>
      <c r="WJR10" s="573"/>
      <c r="WJS10" s="573"/>
      <c r="WJT10" s="573"/>
      <c r="WJU10" s="573"/>
      <c r="WJV10" s="573"/>
      <c r="WJW10" s="573"/>
      <c r="WJX10" s="573"/>
      <c r="WJY10" s="573"/>
      <c r="WJZ10" s="573"/>
      <c r="WKA10" s="573"/>
      <c r="WKB10" s="573"/>
      <c r="WKC10" s="573"/>
      <c r="WKD10" s="573"/>
      <c r="WKE10" s="573"/>
      <c r="WKF10" s="573"/>
      <c r="WKG10" s="573"/>
      <c r="WKH10" s="573"/>
      <c r="WKI10" s="573"/>
      <c r="WKJ10" s="573"/>
      <c r="WKK10" s="573"/>
      <c r="WKL10" s="573"/>
      <c r="WKM10" s="573"/>
      <c r="WKN10" s="573"/>
      <c r="WKO10" s="573"/>
      <c r="WKP10" s="573"/>
      <c r="WKQ10" s="573"/>
      <c r="WKR10" s="573"/>
      <c r="WKS10" s="573"/>
      <c r="WKT10" s="573"/>
      <c r="WKU10" s="573"/>
      <c r="WKV10" s="573"/>
      <c r="WKW10" s="573"/>
      <c r="WKX10" s="573"/>
      <c r="WKY10" s="573"/>
      <c r="WKZ10" s="573"/>
      <c r="WLA10" s="573"/>
      <c r="WLB10" s="573"/>
      <c r="WLC10" s="573"/>
      <c r="WLD10" s="573"/>
      <c r="WLE10" s="573"/>
      <c r="WLF10" s="573"/>
      <c r="WLG10" s="573"/>
      <c r="WLH10" s="573"/>
      <c r="WLI10" s="573"/>
      <c r="WLJ10" s="573"/>
      <c r="WLK10" s="573"/>
      <c r="WLL10" s="573"/>
      <c r="WLM10" s="573"/>
      <c r="WLN10" s="573"/>
      <c r="WLO10" s="573"/>
      <c r="WLP10" s="573"/>
      <c r="WLQ10" s="573"/>
      <c r="WLR10" s="573"/>
      <c r="WLS10" s="573"/>
      <c r="WLT10" s="573"/>
      <c r="WLU10" s="573"/>
      <c r="WLV10" s="573"/>
      <c r="WLW10" s="573"/>
      <c r="WLX10" s="573"/>
      <c r="WLY10" s="573"/>
      <c r="WLZ10" s="573"/>
      <c r="WMA10" s="573"/>
      <c r="WMB10" s="573"/>
      <c r="WMC10" s="573"/>
      <c r="WMD10" s="573"/>
      <c r="WME10" s="573"/>
      <c r="WMF10" s="573"/>
      <c r="WMG10" s="573"/>
      <c r="WMH10" s="573"/>
      <c r="WMI10" s="573"/>
      <c r="WMJ10" s="573"/>
      <c r="WMK10" s="573"/>
      <c r="WML10" s="573"/>
      <c r="WMM10" s="573"/>
      <c r="WMN10" s="573"/>
      <c r="WMO10" s="573"/>
      <c r="WMP10" s="573"/>
      <c r="WMQ10" s="573"/>
      <c r="WMR10" s="573"/>
      <c r="WMS10" s="573"/>
      <c r="WMT10" s="573"/>
      <c r="WMU10" s="573"/>
      <c r="WMV10" s="573"/>
      <c r="WMW10" s="573"/>
      <c r="WMX10" s="573"/>
      <c r="WMY10" s="573"/>
      <c r="WMZ10" s="573"/>
      <c r="WNA10" s="573"/>
      <c r="WNB10" s="573"/>
      <c r="WNC10" s="573"/>
      <c r="WND10" s="573"/>
      <c r="WNE10" s="573"/>
      <c r="WNF10" s="573"/>
      <c r="WNG10" s="573"/>
      <c r="WNH10" s="573"/>
      <c r="WNI10" s="573"/>
      <c r="WNJ10" s="573"/>
      <c r="WNK10" s="573"/>
      <c r="WNL10" s="573"/>
      <c r="WNM10" s="573"/>
      <c r="WNN10" s="573"/>
      <c r="WNO10" s="573"/>
      <c r="WNP10" s="573"/>
      <c r="WNQ10" s="573"/>
      <c r="WNR10" s="573"/>
      <c r="WNS10" s="573"/>
      <c r="WNT10" s="573"/>
      <c r="WNU10" s="573"/>
      <c r="WNV10" s="573"/>
      <c r="WNW10" s="573"/>
      <c r="WNX10" s="573"/>
      <c r="WNY10" s="573"/>
      <c r="WNZ10" s="573"/>
      <c r="WOA10" s="573"/>
      <c r="WOB10" s="573"/>
      <c r="WOC10" s="573"/>
      <c r="WOD10" s="573"/>
      <c r="WOE10" s="573"/>
      <c r="WOF10" s="573"/>
      <c r="WOG10" s="573"/>
      <c r="WOH10" s="573"/>
      <c r="WOI10" s="573"/>
      <c r="WOJ10" s="573"/>
      <c r="WOK10" s="573"/>
      <c r="WOL10" s="573"/>
      <c r="WOM10" s="573"/>
      <c r="WON10" s="573"/>
      <c r="WOO10" s="573"/>
      <c r="WOP10" s="573"/>
      <c r="WOQ10" s="573"/>
      <c r="WOR10" s="573"/>
      <c r="WOS10" s="573"/>
      <c r="WOT10" s="573"/>
      <c r="WOU10" s="573"/>
      <c r="WOV10" s="573"/>
      <c r="WOW10" s="573"/>
      <c r="WOX10" s="573"/>
      <c r="WOY10" s="573"/>
      <c r="WOZ10" s="573"/>
      <c r="WPA10" s="573"/>
      <c r="WPB10" s="573"/>
      <c r="WPC10" s="573"/>
      <c r="WPD10" s="573"/>
      <c r="WPE10" s="573"/>
      <c r="WPF10" s="573"/>
      <c r="WPG10" s="573"/>
      <c r="WPH10" s="573"/>
      <c r="WPI10" s="573"/>
      <c r="WPJ10" s="573"/>
      <c r="WPK10" s="573"/>
      <c r="WPL10" s="573"/>
      <c r="WPM10" s="573"/>
      <c r="WPN10" s="573"/>
      <c r="WPO10" s="573"/>
      <c r="WPP10" s="573"/>
      <c r="WPQ10" s="573"/>
      <c r="WPR10" s="573"/>
      <c r="WPS10" s="573"/>
      <c r="WPT10" s="573"/>
      <c r="WPU10" s="573"/>
      <c r="WPV10" s="573"/>
      <c r="WPW10" s="573"/>
      <c r="WPX10" s="573"/>
      <c r="WPY10" s="573"/>
      <c r="WPZ10" s="573"/>
      <c r="WQA10" s="573"/>
      <c r="WQB10" s="573"/>
      <c r="WQC10" s="573"/>
      <c r="WQD10" s="573"/>
      <c r="WQE10" s="573"/>
      <c r="WQF10" s="573"/>
      <c r="WQG10" s="573"/>
      <c r="WQH10" s="573"/>
      <c r="WQI10" s="573"/>
      <c r="WQJ10" s="573"/>
      <c r="WQK10" s="573"/>
      <c r="WQL10" s="573"/>
      <c r="WQM10" s="573"/>
      <c r="WQN10" s="573"/>
      <c r="WQO10" s="573"/>
      <c r="WQP10" s="573"/>
      <c r="WQQ10" s="573"/>
      <c r="WQR10" s="573"/>
      <c r="WQS10" s="573"/>
      <c r="WQT10" s="573"/>
      <c r="WQU10" s="573"/>
      <c r="WQV10" s="573"/>
      <c r="WQW10" s="573"/>
      <c r="WQX10" s="573"/>
      <c r="WQY10" s="573"/>
      <c r="WQZ10" s="573"/>
      <c r="WRA10" s="573"/>
      <c r="WRB10" s="573"/>
      <c r="WRC10" s="573"/>
      <c r="WRD10" s="573"/>
      <c r="WRE10" s="573"/>
      <c r="WRF10" s="573"/>
      <c r="WRG10" s="573"/>
      <c r="WRH10" s="573"/>
      <c r="WRI10" s="573"/>
      <c r="WRJ10" s="573"/>
      <c r="WRK10" s="573"/>
      <c r="WRL10" s="573"/>
      <c r="WRM10" s="573"/>
      <c r="WRN10" s="573"/>
      <c r="WRO10" s="573"/>
      <c r="WRP10" s="573"/>
      <c r="WRQ10" s="573"/>
      <c r="WRR10" s="573"/>
      <c r="WRS10" s="573"/>
      <c r="WRT10" s="573"/>
      <c r="WRU10" s="573"/>
      <c r="WRV10" s="573"/>
      <c r="WRW10" s="573"/>
      <c r="WRX10" s="573"/>
      <c r="WRY10" s="573"/>
      <c r="WRZ10" s="573"/>
      <c r="WSA10" s="573"/>
      <c r="WSB10" s="573"/>
      <c r="WSC10" s="573"/>
      <c r="WSD10" s="573"/>
      <c r="WSE10" s="573"/>
      <c r="WSF10" s="573"/>
      <c r="WSG10" s="573"/>
      <c r="WSH10" s="573"/>
      <c r="WSI10" s="573"/>
      <c r="WSJ10" s="573"/>
      <c r="WSK10" s="573"/>
      <c r="WSL10" s="573"/>
      <c r="WSM10" s="573"/>
      <c r="WSN10" s="573"/>
      <c r="WSO10" s="573"/>
      <c r="WSP10" s="573"/>
      <c r="WSQ10" s="573"/>
      <c r="WSR10" s="573"/>
      <c r="WSS10" s="573"/>
      <c r="WST10" s="573"/>
      <c r="WSU10" s="573"/>
      <c r="WSV10" s="573"/>
      <c r="WSW10" s="573"/>
      <c r="WSX10" s="573"/>
      <c r="WSY10" s="573"/>
      <c r="WSZ10" s="573"/>
      <c r="WTA10" s="573"/>
      <c r="WTB10" s="573"/>
      <c r="WTC10" s="573"/>
      <c r="WTD10" s="573"/>
      <c r="WTE10" s="573"/>
      <c r="WTF10" s="573"/>
      <c r="WTG10" s="573"/>
      <c r="WTH10" s="573"/>
      <c r="WTI10" s="573"/>
      <c r="WTJ10" s="573"/>
      <c r="WTK10" s="573"/>
      <c r="WTL10" s="573"/>
      <c r="WTM10" s="573"/>
      <c r="WTN10" s="573"/>
      <c r="WTO10" s="573"/>
      <c r="WTP10" s="573"/>
      <c r="WTQ10" s="573"/>
      <c r="WTR10" s="573"/>
      <c r="WTS10" s="573"/>
      <c r="WTT10" s="573"/>
      <c r="WTU10" s="573"/>
      <c r="WTV10" s="573"/>
      <c r="WTW10" s="573"/>
      <c r="WTX10" s="573"/>
      <c r="WTY10" s="573"/>
      <c r="WTZ10" s="573"/>
      <c r="WUA10" s="573"/>
      <c r="WUB10" s="573"/>
      <c r="WUC10" s="573"/>
      <c r="WUD10" s="573"/>
      <c r="WUE10" s="573"/>
      <c r="WUF10" s="573"/>
      <c r="WUG10" s="573"/>
      <c r="WUH10" s="573"/>
      <c r="WUI10" s="573"/>
      <c r="WUJ10" s="573"/>
      <c r="WUK10" s="573"/>
      <c r="WUL10" s="573"/>
      <c r="WUM10" s="573"/>
      <c r="WUN10" s="573"/>
      <c r="WUO10" s="573"/>
      <c r="WUP10" s="573"/>
      <c r="WUQ10" s="573"/>
      <c r="WUR10" s="573"/>
      <c r="WUS10" s="573"/>
      <c r="WUT10" s="573"/>
      <c r="WUU10" s="573"/>
      <c r="WUV10" s="573"/>
      <c r="WUW10" s="573"/>
      <c r="WUX10" s="573"/>
      <c r="WUY10" s="573"/>
      <c r="WUZ10" s="573"/>
      <c r="WVA10" s="573"/>
      <c r="WVB10" s="573"/>
      <c r="WVC10" s="573"/>
      <c r="WVD10" s="573"/>
      <c r="WVE10" s="573"/>
      <c r="WVF10" s="573"/>
      <c r="WVG10" s="573"/>
      <c r="WVH10" s="573"/>
      <c r="WVI10" s="573"/>
      <c r="WVJ10" s="573"/>
      <c r="WVK10" s="573"/>
      <c r="WVL10" s="573"/>
      <c r="WVM10" s="573"/>
      <c r="WVN10" s="573"/>
      <c r="WVO10" s="573"/>
      <c r="WVP10" s="573"/>
      <c r="WVQ10" s="573"/>
      <c r="WVR10" s="573"/>
      <c r="WVS10" s="573"/>
      <c r="WVT10" s="573"/>
      <c r="WVU10" s="573"/>
      <c r="WVV10" s="573"/>
      <c r="WVW10" s="573"/>
      <c r="WVX10" s="573"/>
      <c r="WVY10" s="573"/>
      <c r="WVZ10" s="573"/>
      <c r="WWA10" s="573"/>
      <c r="WWB10" s="573"/>
      <c r="WWC10" s="573"/>
      <c r="WWD10" s="573"/>
      <c r="WWE10" s="573"/>
      <c r="WWF10" s="573"/>
      <c r="WWG10" s="573"/>
      <c r="WWH10" s="573"/>
      <c r="WWI10" s="573"/>
      <c r="WWJ10" s="573"/>
      <c r="WWK10" s="573"/>
      <c r="WWL10" s="573"/>
      <c r="WWM10" s="573"/>
      <c r="WWN10" s="573"/>
      <c r="WWO10" s="573"/>
      <c r="WWP10" s="573"/>
      <c r="WWQ10" s="573"/>
      <c r="WWR10" s="573"/>
      <c r="WWS10" s="573"/>
      <c r="WWT10" s="573"/>
      <c r="WWU10" s="573"/>
      <c r="WWV10" s="573"/>
      <c r="WWW10" s="573"/>
      <c r="WWX10" s="573"/>
      <c r="WWY10" s="573"/>
      <c r="WWZ10" s="573"/>
      <c r="WXA10" s="573"/>
      <c r="WXB10" s="573"/>
      <c r="WXC10" s="573"/>
      <c r="WXD10" s="573"/>
      <c r="WXE10" s="573"/>
      <c r="WXF10" s="573"/>
      <c r="WXG10" s="573"/>
      <c r="WXH10" s="573"/>
      <c r="WXI10" s="573"/>
      <c r="WXJ10" s="573"/>
      <c r="WXK10" s="573"/>
      <c r="WXL10" s="573"/>
      <c r="WXM10" s="573"/>
      <c r="WXN10" s="573"/>
      <c r="WXO10" s="573"/>
      <c r="WXP10" s="573"/>
      <c r="WXQ10" s="573"/>
      <c r="WXR10" s="573"/>
      <c r="WXS10" s="573"/>
      <c r="WXT10" s="573"/>
      <c r="WXU10" s="573"/>
      <c r="WXV10" s="573"/>
      <c r="WXW10" s="573"/>
      <c r="WXX10" s="573"/>
      <c r="WXY10" s="573"/>
      <c r="WXZ10" s="573"/>
      <c r="WYA10" s="573"/>
      <c r="WYB10" s="573"/>
      <c r="WYC10" s="573"/>
      <c r="WYD10" s="573"/>
      <c r="WYE10" s="573"/>
      <c r="WYF10" s="573"/>
      <c r="WYG10" s="573"/>
      <c r="WYH10" s="573"/>
      <c r="WYI10" s="573"/>
      <c r="WYJ10" s="573"/>
      <c r="WYK10" s="573"/>
      <c r="WYL10" s="573"/>
      <c r="WYM10" s="573"/>
      <c r="WYN10" s="573"/>
      <c r="WYO10" s="573"/>
      <c r="WYP10" s="573"/>
      <c r="WYQ10" s="573"/>
      <c r="WYR10" s="573"/>
      <c r="WYS10" s="573"/>
      <c r="WYT10" s="573"/>
      <c r="WYU10" s="573"/>
      <c r="WYV10" s="573"/>
      <c r="WYW10" s="573"/>
      <c r="WYX10" s="573"/>
      <c r="WYY10" s="573"/>
      <c r="WYZ10" s="573"/>
      <c r="WZA10" s="573"/>
      <c r="WZB10" s="573"/>
      <c r="WZC10" s="573"/>
      <c r="WZD10" s="573"/>
      <c r="WZE10" s="573"/>
      <c r="WZF10" s="573"/>
      <c r="WZG10" s="573"/>
      <c r="WZH10" s="573"/>
      <c r="WZI10" s="573"/>
      <c r="WZJ10" s="573"/>
      <c r="WZK10" s="573"/>
      <c r="WZL10" s="573"/>
      <c r="WZM10" s="573"/>
      <c r="WZN10" s="573"/>
      <c r="WZO10" s="573"/>
      <c r="WZP10" s="573"/>
      <c r="WZQ10" s="573"/>
      <c r="WZR10" s="573"/>
      <c r="WZS10" s="573"/>
      <c r="WZT10" s="573"/>
      <c r="WZU10" s="573"/>
      <c r="WZV10" s="573"/>
      <c r="WZW10" s="573"/>
      <c r="WZX10" s="573"/>
      <c r="WZY10" s="573"/>
      <c r="WZZ10" s="573"/>
      <c r="XAA10" s="573"/>
      <c r="XAB10" s="573"/>
      <c r="XAC10" s="573"/>
      <c r="XAD10" s="573"/>
      <c r="XAE10" s="573"/>
      <c r="XAF10" s="573"/>
      <c r="XAG10" s="573"/>
      <c r="XAH10" s="573"/>
      <c r="XAI10" s="573"/>
      <c r="XAJ10" s="573"/>
      <c r="XAK10" s="573"/>
      <c r="XAL10" s="573"/>
      <c r="XAM10" s="573"/>
      <c r="XAN10" s="573"/>
      <c r="XAO10" s="573"/>
      <c r="XAP10" s="573"/>
      <c r="XAQ10" s="573"/>
      <c r="XAR10" s="573"/>
      <c r="XAS10" s="573"/>
      <c r="XAT10" s="573"/>
      <c r="XAU10" s="573"/>
      <c r="XAV10" s="573"/>
      <c r="XAW10" s="573"/>
      <c r="XAX10" s="573"/>
      <c r="XAY10" s="573"/>
      <c r="XAZ10" s="573"/>
      <c r="XBA10" s="573"/>
      <c r="XBB10" s="573"/>
      <c r="XBC10" s="573"/>
      <c r="XBD10" s="573"/>
      <c r="XBE10" s="573"/>
      <c r="XBF10" s="573"/>
      <c r="XBG10" s="573"/>
      <c r="XBH10" s="573"/>
      <c r="XBI10" s="573"/>
      <c r="XBJ10" s="573"/>
      <c r="XBK10" s="573"/>
      <c r="XBL10" s="573"/>
      <c r="XBM10" s="573"/>
      <c r="XBN10" s="573"/>
      <c r="XBO10" s="573"/>
      <c r="XBP10" s="573"/>
      <c r="XBQ10" s="573"/>
      <c r="XBR10" s="573"/>
      <c r="XBS10" s="573"/>
      <c r="XBT10" s="573"/>
      <c r="XBU10" s="573"/>
      <c r="XBV10" s="573"/>
      <c r="XBW10" s="573"/>
      <c r="XBX10" s="573"/>
      <c r="XBY10" s="573"/>
      <c r="XBZ10" s="573"/>
      <c r="XCA10" s="573"/>
      <c r="XCB10" s="573"/>
      <c r="XCC10" s="573"/>
      <c r="XCD10" s="573"/>
      <c r="XCE10" s="573"/>
      <c r="XCF10" s="573"/>
      <c r="XCG10" s="573"/>
      <c r="XCH10" s="573"/>
      <c r="XCI10" s="573"/>
      <c r="XCJ10" s="573"/>
      <c r="XCK10" s="573"/>
      <c r="XCL10" s="573"/>
      <c r="XCM10" s="573"/>
      <c r="XCN10" s="573"/>
      <c r="XCO10" s="573"/>
      <c r="XCP10" s="573"/>
      <c r="XCQ10" s="573"/>
      <c r="XCR10" s="573"/>
      <c r="XCS10" s="573"/>
      <c r="XCT10" s="573"/>
      <c r="XCU10" s="573"/>
      <c r="XCV10" s="573"/>
      <c r="XCW10" s="573"/>
      <c r="XCX10" s="573"/>
      <c r="XCY10" s="573"/>
      <c r="XCZ10" s="573"/>
      <c r="XDA10" s="573"/>
      <c r="XDB10" s="573"/>
      <c r="XDC10" s="573"/>
      <c r="XDD10" s="573"/>
      <c r="XDE10" s="573"/>
      <c r="XDF10" s="573"/>
      <c r="XDG10" s="573"/>
      <c r="XDH10" s="573"/>
      <c r="XDI10" s="573"/>
      <c r="XDJ10" s="573"/>
      <c r="XDK10" s="573"/>
      <c r="XDL10" s="573"/>
      <c r="XDM10" s="573"/>
      <c r="XDN10" s="573"/>
      <c r="XDO10" s="573"/>
      <c r="XDP10" s="573"/>
      <c r="XDQ10" s="573"/>
      <c r="XDR10" s="573"/>
      <c r="XDS10" s="573"/>
      <c r="XDT10" s="573"/>
      <c r="XDU10" s="573"/>
      <c r="XDV10" s="573"/>
      <c r="XDW10" s="573"/>
      <c r="XDX10" s="573"/>
      <c r="XDY10" s="573"/>
      <c r="XDZ10" s="573"/>
      <c r="XEA10" s="573"/>
      <c r="XEB10" s="573"/>
      <c r="XEC10" s="573"/>
      <c r="XED10" s="573"/>
      <c r="XEE10" s="573"/>
      <c r="XEF10" s="573"/>
      <c r="XEG10" s="573"/>
      <c r="XEH10" s="573"/>
      <c r="XEI10" s="573"/>
      <c r="XEJ10" s="573"/>
      <c r="XEK10" s="573"/>
      <c r="XEL10" s="573"/>
      <c r="XEM10" s="573"/>
      <c r="XEN10" s="573"/>
      <c r="XEO10" s="573"/>
      <c r="XEP10" s="573"/>
      <c r="XEQ10" s="573"/>
      <c r="XER10" s="573"/>
      <c r="XES10" s="573"/>
      <c r="XET10" s="573"/>
      <c r="XEU10" s="573"/>
      <c r="XEV10" s="573"/>
      <c r="XEW10" s="573"/>
      <c r="XEX10" s="573"/>
      <c r="XEY10" s="573"/>
      <c r="XEZ10" s="573"/>
      <c r="XFA10" s="573"/>
      <c r="XFB10" s="573"/>
      <c r="XFC10" s="573"/>
      <c r="XFD10" s="573"/>
    </row>
    <row r="11" spans="1:16384">
      <c r="A11" s="5" t="s">
        <v>67</v>
      </c>
      <c r="E11" s="5">
        <f>SUM(E4:E10)</f>
        <v>4000</v>
      </c>
    </row>
    <row r="12" spans="1:16384">
      <c r="A12" s="5" t="s">
        <v>1149</v>
      </c>
    </row>
  </sheetData>
  <mergeCells count="4102">
    <mergeCell ref="XEO10:XER10"/>
    <mergeCell ref="XES10:XEV10"/>
    <mergeCell ref="XEW10:XEZ10"/>
    <mergeCell ref="XFA10:XFD10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G10:IJ10"/>
    <mergeCell ref="IK10:IN10"/>
    <mergeCell ref="IO10:IR10"/>
    <mergeCell ref="IS10:IV10"/>
    <mergeCell ref="IW10:IZ10"/>
    <mergeCell ref="JA10:JD10"/>
    <mergeCell ref="MW10:MZ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KC10:KF10"/>
    <mergeCell ref="KG10:KJ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HI10:HL10"/>
    <mergeCell ref="HM10:HP10"/>
    <mergeCell ref="HQ10:HT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EO10:ER10"/>
    <mergeCell ref="ES10:EV10"/>
    <mergeCell ref="EW10:EZ10"/>
    <mergeCell ref="FA10:FD10"/>
    <mergeCell ref="A8:D8"/>
    <mergeCell ref="A9:D9"/>
    <mergeCell ref="I10:L10"/>
    <mergeCell ref="M10:P10"/>
    <mergeCell ref="Q10:T10"/>
    <mergeCell ref="U10:X10"/>
    <mergeCell ref="A2:E2"/>
    <mergeCell ref="A3:E3"/>
    <mergeCell ref="A4:D4"/>
    <mergeCell ref="A5:D5"/>
    <mergeCell ref="A6:D6"/>
    <mergeCell ref="A7:D7"/>
    <mergeCell ref="BU10:BX10"/>
    <mergeCell ref="BY10:CB10"/>
    <mergeCell ref="CC10:CF10"/>
    <mergeCell ref="CG10:CJ10"/>
    <mergeCell ref="CK10:CN10"/>
  </mergeCells>
  <hyperlinks>
    <hyperlink ref="M1" location="INDICE!A1" display="Índice (volver)" xr:uid="{BFFA1BF9-E060-41A4-AB9E-88C36BE7655B}"/>
  </hyperlinks>
  <pageMargins left="0.7" right="0.7" top="0.75" bottom="0.75" header="0.3" footer="0.3"/>
  <pageSetup paperSize="9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D7479-DD00-430D-9DA3-1C9C898105BF}">
  <dimension ref="A1:XFD12"/>
  <sheetViews>
    <sheetView showGridLines="0" workbookViewId="0">
      <selection activeCell="E7" sqref="E7"/>
    </sheetView>
  </sheetViews>
  <sheetFormatPr baseColWidth="10" defaultColWidth="11.140625" defaultRowHeight="16.5"/>
  <cols>
    <col min="1" max="3" width="11.140625" style="5"/>
    <col min="4" max="4" width="25.28515625" style="5" customWidth="1"/>
    <col min="5" max="16384" width="11.140625" style="5"/>
  </cols>
  <sheetData>
    <row r="1" spans="1:16384">
      <c r="A1" s="310" t="s">
        <v>1151</v>
      </c>
      <c r="M1" s="500" t="s">
        <v>1634</v>
      </c>
    </row>
    <row r="2" spans="1:16384">
      <c r="A2" s="552" t="s">
        <v>1275</v>
      </c>
      <c r="B2" s="552"/>
      <c r="C2" s="552"/>
      <c r="D2" s="552"/>
      <c r="E2" s="552"/>
    </row>
    <row r="3" spans="1:16384">
      <c r="A3" s="572" t="s">
        <v>1276</v>
      </c>
      <c r="B3" s="572"/>
      <c r="C3" s="572"/>
      <c r="D3" s="572"/>
      <c r="E3" s="572">
        <v>750</v>
      </c>
    </row>
    <row r="4" spans="1:16384">
      <c r="A4" s="573" t="s">
        <v>1277</v>
      </c>
      <c r="B4" s="573"/>
      <c r="C4" s="573"/>
      <c r="D4" s="573"/>
      <c r="E4" s="312">
        <v>870</v>
      </c>
    </row>
    <row r="5" spans="1:16384">
      <c r="A5" s="573" t="s">
        <v>1278</v>
      </c>
      <c r="B5" s="573"/>
      <c r="C5" s="573"/>
      <c r="D5" s="573"/>
      <c r="E5" s="312">
        <v>620</v>
      </c>
    </row>
    <row r="6" spans="1:16384">
      <c r="A6" s="572" t="s">
        <v>1279</v>
      </c>
      <c r="B6" s="572"/>
      <c r="C6" s="572"/>
      <c r="D6" s="572"/>
      <c r="E6" s="312">
        <v>560</v>
      </c>
    </row>
    <row r="7" spans="1:16384">
      <c r="A7" s="572" t="s">
        <v>1280</v>
      </c>
      <c r="B7" s="572"/>
      <c r="C7" s="572"/>
      <c r="D7" s="572"/>
      <c r="E7" s="312"/>
    </row>
    <row r="8" spans="1:16384">
      <c r="A8" s="572" t="s">
        <v>1281</v>
      </c>
      <c r="B8" s="572"/>
      <c r="C8" s="572"/>
      <c r="D8" s="572"/>
      <c r="E8" s="312">
        <v>340</v>
      </c>
    </row>
    <row r="9" spans="1:16384">
      <c r="A9" s="572" t="s">
        <v>1282</v>
      </c>
      <c r="B9" s="572"/>
      <c r="C9" s="572"/>
      <c r="D9" s="572"/>
      <c r="E9" s="312">
        <v>120</v>
      </c>
    </row>
    <row r="10" spans="1:16384">
      <c r="A10" s="6" t="s">
        <v>1283</v>
      </c>
      <c r="B10" s="10"/>
      <c r="C10" s="10"/>
      <c r="D10" s="10"/>
      <c r="E10" s="5">
        <v>100</v>
      </c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  <c r="AO10" s="573"/>
      <c r="AP10" s="573"/>
      <c r="AQ10" s="573"/>
      <c r="AR10" s="573"/>
      <c r="AS10" s="573"/>
      <c r="AT10" s="573"/>
      <c r="AU10" s="573"/>
      <c r="AV10" s="573"/>
      <c r="AW10" s="573"/>
      <c r="AX10" s="573"/>
      <c r="AY10" s="573"/>
      <c r="AZ10" s="573"/>
      <c r="BA10" s="573"/>
      <c r="BB10" s="573"/>
      <c r="BC10" s="573"/>
      <c r="BD10" s="573"/>
      <c r="BE10" s="573"/>
      <c r="BF10" s="573"/>
      <c r="BG10" s="573"/>
      <c r="BH10" s="573"/>
      <c r="BI10" s="573"/>
      <c r="BJ10" s="573"/>
      <c r="BK10" s="573"/>
      <c r="BL10" s="573"/>
      <c r="BM10" s="573"/>
      <c r="BN10" s="573"/>
      <c r="BO10" s="573"/>
      <c r="BP10" s="573"/>
      <c r="BQ10" s="573"/>
      <c r="BR10" s="573"/>
      <c r="BS10" s="573"/>
      <c r="BT10" s="573"/>
      <c r="BU10" s="573"/>
      <c r="BV10" s="573"/>
      <c r="BW10" s="573"/>
      <c r="BX10" s="573"/>
      <c r="BY10" s="573"/>
      <c r="BZ10" s="573"/>
      <c r="CA10" s="573"/>
      <c r="CB10" s="573"/>
      <c r="CC10" s="573"/>
      <c r="CD10" s="573"/>
      <c r="CE10" s="573"/>
      <c r="CF10" s="573"/>
      <c r="CG10" s="573"/>
      <c r="CH10" s="573"/>
      <c r="CI10" s="573"/>
      <c r="CJ10" s="573"/>
      <c r="CK10" s="573"/>
      <c r="CL10" s="573"/>
      <c r="CM10" s="573"/>
      <c r="CN10" s="573"/>
      <c r="CO10" s="573"/>
      <c r="CP10" s="573"/>
      <c r="CQ10" s="573"/>
      <c r="CR10" s="573"/>
      <c r="CS10" s="573"/>
      <c r="CT10" s="573"/>
      <c r="CU10" s="573"/>
      <c r="CV10" s="573"/>
      <c r="CW10" s="573"/>
      <c r="CX10" s="573"/>
      <c r="CY10" s="573"/>
      <c r="CZ10" s="573"/>
      <c r="DA10" s="573"/>
      <c r="DB10" s="573"/>
      <c r="DC10" s="573"/>
      <c r="DD10" s="573"/>
      <c r="DE10" s="573"/>
      <c r="DF10" s="573"/>
      <c r="DG10" s="573"/>
      <c r="DH10" s="573"/>
      <c r="DI10" s="573"/>
      <c r="DJ10" s="573"/>
      <c r="DK10" s="573"/>
      <c r="DL10" s="573"/>
      <c r="DM10" s="573"/>
      <c r="DN10" s="573"/>
      <c r="DO10" s="573"/>
      <c r="DP10" s="573"/>
      <c r="DQ10" s="573"/>
      <c r="DR10" s="573"/>
      <c r="DS10" s="573"/>
      <c r="DT10" s="573"/>
      <c r="DU10" s="573"/>
      <c r="DV10" s="573"/>
      <c r="DW10" s="573"/>
      <c r="DX10" s="573"/>
      <c r="DY10" s="573"/>
      <c r="DZ10" s="573"/>
      <c r="EA10" s="573"/>
      <c r="EB10" s="573"/>
      <c r="EC10" s="573"/>
      <c r="ED10" s="573"/>
      <c r="EE10" s="573"/>
      <c r="EF10" s="573"/>
      <c r="EG10" s="573"/>
      <c r="EH10" s="573"/>
      <c r="EI10" s="573"/>
      <c r="EJ10" s="573"/>
      <c r="EK10" s="573"/>
      <c r="EL10" s="573"/>
      <c r="EM10" s="573"/>
      <c r="EN10" s="573"/>
      <c r="EO10" s="573"/>
      <c r="EP10" s="573"/>
      <c r="EQ10" s="573"/>
      <c r="ER10" s="573"/>
      <c r="ES10" s="573"/>
      <c r="ET10" s="573"/>
      <c r="EU10" s="573"/>
      <c r="EV10" s="573"/>
      <c r="EW10" s="573"/>
      <c r="EX10" s="573"/>
      <c r="EY10" s="573"/>
      <c r="EZ10" s="573"/>
      <c r="FA10" s="573"/>
      <c r="FB10" s="573"/>
      <c r="FC10" s="573"/>
      <c r="FD10" s="573"/>
      <c r="FE10" s="573"/>
      <c r="FF10" s="573"/>
      <c r="FG10" s="573"/>
      <c r="FH10" s="573"/>
      <c r="FI10" s="573"/>
      <c r="FJ10" s="573"/>
      <c r="FK10" s="573"/>
      <c r="FL10" s="573"/>
      <c r="FM10" s="573"/>
      <c r="FN10" s="573"/>
      <c r="FO10" s="573"/>
      <c r="FP10" s="573"/>
      <c r="FQ10" s="573"/>
      <c r="FR10" s="573"/>
      <c r="FS10" s="573"/>
      <c r="FT10" s="573"/>
      <c r="FU10" s="573"/>
      <c r="FV10" s="573"/>
      <c r="FW10" s="573"/>
      <c r="FX10" s="573"/>
      <c r="FY10" s="573"/>
      <c r="FZ10" s="573"/>
      <c r="GA10" s="573"/>
      <c r="GB10" s="573"/>
      <c r="GC10" s="573"/>
      <c r="GD10" s="573"/>
      <c r="GE10" s="573"/>
      <c r="GF10" s="573"/>
      <c r="GG10" s="573"/>
      <c r="GH10" s="573"/>
      <c r="GI10" s="573"/>
      <c r="GJ10" s="573"/>
      <c r="GK10" s="573"/>
      <c r="GL10" s="573"/>
      <c r="GM10" s="573"/>
      <c r="GN10" s="573"/>
      <c r="GO10" s="573"/>
      <c r="GP10" s="573"/>
      <c r="GQ10" s="573"/>
      <c r="GR10" s="573"/>
      <c r="GS10" s="573"/>
      <c r="GT10" s="573"/>
      <c r="GU10" s="573"/>
      <c r="GV10" s="573"/>
      <c r="GW10" s="573"/>
      <c r="GX10" s="573"/>
      <c r="GY10" s="573"/>
      <c r="GZ10" s="573"/>
      <c r="HA10" s="573"/>
      <c r="HB10" s="573"/>
      <c r="HC10" s="573"/>
      <c r="HD10" s="573"/>
      <c r="HE10" s="573"/>
      <c r="HF10" s="573"/>
      <c r="HG10" s="573"/>
      <c r="HH10" s="573"/>
      <c r="HI10" s="573"/>
      <c r="HJ10" s="573"/>
      <c r="HK10" s="573"/>
      <c r="HL10" s="573"/>
      <c r="HM10" s="573"/>
      <c r="HN10" s="573"/>
      <c r="HO10" s="573"/>
      <c r="HP10" s="573"/>
      <c r="HQ10" s="573"/>
      <c r="HR10" s="573"/>
      <c r="HS10" s="573"/>
      <c r="HT10" s="573"/>
      <c r="HU10" s="573"/>
      <c r="HV10" s="573"/>
      <c r="HW10" s="573"/>
      <c r="HX10" s="573"/>
      <c r="HY10" s="573"/>
      <c r="HZ10" s="573"/>
      <c r="IA10" s="573"/>
      <c r="IB10" s="573"/>
      <c r="IC10" s="573"/>
      <c r="ID10" s="573"/>
      <c r="IE10" s="573"/>
      <c r="IF10" s="573"/>
      <c r="IG10" s="573"/>
      <c r="IH10" s="573"/>
      <c r="II10" s="573"/>
      <c r="IJ10" s="573"/>
      <c r="IK10" s="573"/>
      <c r="IL10" s="573"/>
      <c r="IM10" s="573"/>
      <c r="IN10" s="573"/>
      <c r="IO10" s="573"/>
      <c r="IP10" s="573"/>
      <c r="IQ10" s="573"/>
      <c r="IR10" s="573"/>
      <c r="IS10" s="573"/>
      <c r="IT10" s="573"/>
      <c r="IU10" s="573"/>
      <c r="IV10" s="573"/>
      <c r="IW10" s="573"/>
      <c r="IX10" s="573"/>
      <c r="IY10" s="573"/>
      <c r="IZ10" s="573"/>
      <c r="JA10" s="573"/>
      <c r="JB10" s="573"/>
      <c r="JC10" s="573"/>
      <c r="JD10" s="573"/>
      <c r="JE10" s="573"/>
      <c r="JF10" s="573"/>
      <c r="JG10" s="573"/>
      <c r="JH10" s="573"/>
      <c r="JI10" s="573"/>
      <c r="JJ10" s="573"/>
      <c r="JK10" s="573"/>
      <c r="JL10" s="573"/>
      <c r="JM10" s="573"/>
      <c r="JN10" s="573"/>
      <c r="JO10" s="573"/>
      <c r="JP10" s="573"/>
      <c r="JQ10" s="573"/>
      <c r="JR10" s="573"/>
      <c r="JS10" s="573"/>
      <c r="JT10" s="573"/>
      <c r="JU10" s="573"/>
      <c r="JV10" s="573"/>
      <c r="JW10" s="573"/>
      <c r="JX10" s="573"/>
      <c r="JY10" s="573"/>
      <c r="JZ10" s="573"/>
      <c r="KA10" s="573"/>
      <c r="KB10" s="573"/>
      <c r="KC10" s="573"/>
      <c r="KD10" s="573"/>
      <c r="KE10" s="573"/>
      <c r="KF10" s="573"/>
      <c r="KG10" s="573"/>
      <c r="KH10" s="573"/>
      <c r="KI10" s="573"/>
      <c r="KJ10" s="573"/>
      <c r="KK10" s="573"/>
      <c r="KL10" s="573"/>
      <c r="KM10" s="573"/>
      <c r="KN10" s="573"/>
      <c r="KO10" s="573"/>
      <c r="KP10" s="573"/>
      <c r="KQ10" s="573"/>
      <c r="KR10" s="573"/>
      <c r="KS10" s="573"/>
      <c r="KT10" s="573"/>
      <c r="KU10" s="573"/>
      <c r="KV10" s="573"/>
      <c r="KW10" s="573"/>
      <c r="KX10" s="573"/>
      <c r="KY10" s="573"/>
      <c r="KZ10" s="573"/>
      <c r="LA10" s="573"/>
      <c r="LB10" s="573"/>
      <c r="LC10" s="573"/>
      <c r="LD10" s="573"/>
      <c r="LE10" s="573"/>
      <c r="LF10" s="573"/>
      <c r="LG10" s="573"/>
      <c r="LH10" s="573"/>
      <c r="LI10" s="573"/>
      <c r="LJ10" s="573"/>
      <c r="LK10" s="573"/>
      <c r="LL10" s="573"/>
      <c r="LM10" s="573"/>
      <c r="LN10" s="573"/>
      <c r="LO10" s="573"/>
      <c r="LP10" s="573"/>
      <c r="LQ10" s="573"/>
      <c r="LR10" s="573"/>
      <c r="LS10" s="573"/>
      <c r="LT10" s="573"/>
      <c r="LU10" s="573"/>
      <c r="LV10" s="573"/>
      <c r="LW10" s="573"/>
      <c r="LX10" s="573"/>
      <c r="LY10" s="573"/>
      <c r="LZ10" s="573"/>
      <c r="MA10" s="573"/>
      <c r="MB10" s="573"/>
      <c r="MC10" s="573"/>
      <c r="MD10" s="573"/>
      <c r="ME10" s="573"/>
      <c r="MF10" s="573"/>
      <c r="MG10" s="573"/>
      <c r="MH10" s="573"/>
      <c r="MI10" s="573"/>
      <c r="MJ10" s="573"/>
      <c r="MK10" s="573"/>
      <c r="ML10" s="573"/>
      <c r="MM10" s="573"/>
      <c r="MN10" s="573"/>
      <c r="MO10" s="573"/>
      <c r="MP10" s="573"/>
      <c r="MQ10" s="573"/>
      <c r="MR10" s="573"/>
      <c r="MS10" s="573"/>
      <c r="MT10" s="573"/>
      <c r="MU10" s="573"/>
      <c r="MV10" s="573"/>
      <c r="MW10" s="573"/>
      <c r="MX10" s="573"/>
      <c r="MY10" s="573"/>
      <c r="MZ10" s="573"/>
      <c r="NA10" s="573"/>
      <c r="NB10" s="573"/>
      <c r="NC10" s="573"/>
      <c r="ND10" s="573"/>
      <c r="NE10" s="573"/>
      <c r="NF10" s="573"/>
      <c r="NG10" s="573"/>
      <c r="NH10" s="573"/>
      <c r="NI10" s="573"/>
      <c r="NJ10" s="573"/>
      <c r="NK10" s="573"/>
      <c r="NL10" s="573"/>
      <c r="NM10" s="573"/>
      <c r="NN10" s="573"/>
      <c r="NO10" s="573"/>
      <c r="NP10" s="573"/>
      <c r="NQ10" s="573"/>
      <c r="NR10" s="573"/>
      <c r="NS10" s="573"/>
      <c r="NT10" s="573"/>
      <c r="NU10" s="573"/>
      <c r="NV10" s="573"/>
      <c r="NW10" s="573"/>
      <c r="NX10" s="573"/>
      <c r="NY10" s="573"/>
      <c r="NZ10" s="573"/>
      <c r="OA10" s="573"/>
      <c r="OB10" s="573"/>
      <c r="OC10" s="573"/>
      <c r="OD10" s="573"/>
      <c r="OE10" s="573"/>
      <c r="OF10" s="573"/>
      <c r="OG10" s="573"/>
      <c r="OH10" s="573"/>
      <c r="OI10" s="573"/>
      <c r="OJ10" s="573"/>
      <c r="OK10" s="573"/>
      <c r="OL10" s="573"/>
      <c r="OM10" s="573"/>
      <c r="ON10" s="573"/>
      <c r="OO10" s="573"/>
      <c r="OP10" s="573"/>
      <c r="OQ10" s="573"/>
      <c r="OR10" s="573"/>
      <c r="OS10" s="573"/>
      <c r="OT10" s="573"/>
      <c r="OU10" s="573"/>
      <c r="OV10" s="573"/>
      <c r="OW10" s="573"/>
      <c r="OX10" s="573"/>
      <c r="OY10" s="573"/>
      <c r="OZ10" s="573"/>
      <c r="PA10" s="573"/>
      <c r="PB10" s="573"/>
      <c r="PC10" s="573"/>
      <c r="PD10" s="573"/>
      <c r="PE10" s="573"/>
      <c r="PF10" s="573"/>
      <c r="PG10" s="573"/>
      <c r="PH10" s="573"/>
      <c r="PI10" s="573"/>
      <c r="PJ10" s="573"/>
      <c r="PK10" s="573"/>
      <c r="PL10" s="573"/>
      <c r="PM10" s="573"/>
      <c r="PN10" s="573"/>
      <c r="PO10" s="573"/>
      <c r="PP10" s="573"/>
      <c r="PQ10" s="573"/>
      <c r="PR10" s="573"/>
      <c r="PS10" s="573"/>
      <c r="PT10" s="573"/>
      <c r="PU10" s="573"/>
      <c r="PV10" s="573"/>
      <c r="PW10" s="573"/>
      <c r="PX10" s="573"/>
      <c r="PY10" s="573"/>
      <c r="PZ10" s="573"/>
      <c r="QA10" s="573"/>
      <c r="QB10" s="573"/>
      <c r="QC10" s="573"/>
      <c r="QD10" s="573"/>
      <c r="QE10" s="573"/>
      <c r="QF10" s="573"/>
      <c r="QG10" s="573"/>
      <c r="QH10" s="573"/>
      <c r="QI10" s="573"/>
      <c r="QJ10" s="573"/>
      <c r="QK10" s="573"/>
      <c r="QL10" s="573"/>
      <c r="QM10" s="573"/>
      <c r="QN10" s="573"/>
      <c r="QO10" s="573"/>
      <c r="QP10" s="573"/>
      <c r="QQ10" s="573"/>
      <c r="QR10" s="573"/>
      <c r="QS10" s="573"/>
      <c r="QT10" s="573"/>
      <c r="QU10" s="573"/>
      <c r="QV10" s="573"/>
      <c r="QW10" s="573"/>
      <c r="QX10" s="573"/>
      <c r="QY10" s="573"/>
      <c r="QZ10" s="573"/>
      <c r="RA10" s="573"/>
      <c r="RB10" s="573"/>
      <c r="RC10" s="573"/>
      <c r="RD10" s="573"/>
      <c r="RE10" s="573"/>
      <c r="RF10" s="573"/>
      <c r="RG10" s="573"/>
      <c r="RH10" s="573"/>
      <c r="RI10" s="573"/>
      <c r="RJ10" s="573"/>
      <c r="RK10" s="573"/>
      <c r="RL10" s="573"/>
      <c r="RM10" s="573"/>
      <c r="RN10" s="573"/>
      <c r="RO10" s="573"/>
      <c r="RP10" s="573"/>
      <c r="RQ10" s="573"/>
      <c r="RR10" s="573"/>
      <c r="RS10" s="573"/>
      <c r="RT10" s="573"/>
      <c r="RU10" s="573"/>
      <c r="RV10" s="573"/>
      <c r="RW10" s="573"/>
      <c r="RX10" s="573"/>
      <c r="RY10" s="573"/>
      <c r="RZ10" s="573"/>
      <c r="SA10" s="573"/>
      <c r="SB10" s="573"/>
      <c r="SC10" s="573"/>
      <c r="SD10" s="573"/>
      <c r="SE10" s="573"/>
      <c r="SF10" s="573"/>
      <c r="SG10" s="573"/>
      <c r="SH10" s="573"/>
      <c r="SI10" s="573"/>
      <c r="SJ10" s="573"/>
      <c r="SK10" s="573"/>
      <c r="SL10" s="573"/>
      <c r="SM10" s="573"/>
      <c r="SN10" s="573"/>
      <c r="SO10" s="573"/>
      <c r="SP10" s="573"/>
      <c r="SQ10" s="573"/>
      <c r="SR10" s="573"/>
      <c r="SS10" s="573"/>
      <c r="ST10" s="573"/>
      <c r="SU10" s="573"/>
      <c r="SV10" s="573"/>
      <c r="SW10" s="573"/>
      <c r="SX10" s="573"/>
      <c r="SY10" s="573"/>
      <c r="SZ10" s="573"/>
      <c r="TA10" s="573"/>
      <c r="TB10" s="573"/>
      <c r="TC10" s="573"/>
      <c r="TD10" s="573"/>
      <c r="TE10" s="573"/>
      <c r="TF10" s="573"/>
      <c r="TG10" s="573"/>
      <c r="TH10" s="573"/>
      <c r="TI10" s="573"/>
      <c r="TJ10" s="573"/>
      <c r="TK10" s="573"/>
      <c r="TL10" s="573"/>
      <c r="TM10" s="573"/>
      <c r="TN10" s="573"/>
      <c r="TO10" s="573"/>
      <c r="TP10" s="573"/>
      <c r="TQ10" s="573"/>
      <c r="TR10" s="573"/>
      <c r="TS10" s="573"/>
      <c r="TT10" s="573"/>
      <c r="TU10" s="573"/>
      <c r="TV10" s="573"/>
      <c r="TW10" s="573"/>
      <c r="TX10" s="573"/>
      <c r="TY10" s="573"/>
      <c r="TZ10" s="573"/>
      <c r="UA10" s="573"/>
      <c r="UB10" s="573"/>
      <c r="UC10" s="573"/>
      <c r="UD10" s="573"/>
      <c r="UE10" s="573"/>
      <c r="UF10" s="573"/>
      <c r="UG10" s="573"/>
      <c r="UH10" s="573"/>
      <c r="UI10" s="573"/>
      <c r="UJ10" s="573"/>
      <c r="UK10" s="573"/>
      <c r="UL10" s="573"/>
      <c r="UM10" s="573"/>
      <c r="UN10" s="573"/>
      <c r="UO10" s="573"/>
      <c r="UP10" s="573"/>
      <c r="UQ10" s="573"/>
      <c r="UR10" s="573"/>
      <c r="US10" s="573"/>
      <c r="UT10" s="573"/>
      <c r="UU10" s="573"/>
      <c r="UV10" s="573"/>
      <c r="UW10" s="573"/>
      <c r="UX10" s="573"/>
      <c r="UY10" s="573"/>
      <c r="UZ10" s="573"/>
      <c r="VA10" s="573"/>
      <c r="VB10" s="573"/>
      <c r="VC10" s="573"/>
      <c r="VD10" s="573"/>
      <c r="VE10" s="573"/>
      <c r="VF10" s="573"/>
      <c r="VG10" s="573"/>
      <c r="VH10" s="573"/>
      <c r="VI10" s="573"/>
      <c r="VJ10" s="573"/>
      <c r="VK10" s="573"/>
      <c r="VL10" s="573"/>
      <c r="VM10" s="573"/>
      <c r="VN10" s="573"/>
      <c r="VO10" s="573"/>
      <c r="VP10" s="573"/>
      <c r="VQ10" s="573"/>
      <c r="VR10" s="573"/>
      <c r="VS10" s="573"/>
      <c r="VT10" s="573"/>
      <c r="VU10" s="573"/>
      <c r="VV10" s="573"/>
      <c r="VW10" s="573"/>
      <c r="VX10" s="573"/>
      <c r="VY10" s="573"/>
      <c r="VZ10" s="573"/>
      <c r="WA10" s="573"/>
      <c r="WB10" s="573"/>
      <c r="WC10" s="573"/>
      <c r="WD10" s="573"/>
      <c r="WE10" s="573"/>
      <c r="WF10" s="573"/>
      <c r="WG10" s="573"/>
      <c r="WH10" s="573"/>
      <c r="WI10" s="573"/>
      <c r="WJ10" s="573"/>
      <c r="WK10" s="573"/>
      <c r="WL10" s="573"/>
      <c r="WM10" s="573"/>
      <c r="WN10" s="573"/>
      <c r="WO10" s="573"/>
      <c r="WP10" s="573"/>
      <c r="WQ10" s="573"/>
      <c r="WR10" s="573"/>
      <c r="WS10" s="573"/>
      <c r="WT10" s="573"/>
      <c r="WU10" s="573"/>
      <c r="WV10" s="573"/>
      <c r="WW10" s="573"/>
      <c r="WX10" s="573"/>
      <c r="WY10" s="573"/>
      <c r="WZ10" s="573"/>
      <c r="XA10" s="573"/>
      <c r="XB10" s="573"/>
      <c r="XC10" s="573"/>
      <c r="XD10" s="573"/>
      <c r="XE10" s="573"/>
      <c r="XF10" s="573"/>
      <c r="XG10" s="573"/>
      <c r="XH10" s="573"/>
      <c r="XI10" s="573"/>
      <c r="XJ10" s="573"/>
      <c r="XK10" s="573"/>
      <c r="XL10" s="573"/>
      <c r="XM10" s="573"/>
      <c r="XN10" s="573"/>
      <c r="XO10" s="573"/>
      <c r="XP10" s="573"/>
      <c r="XQ10" s="573"/>
      <c r="XR10" s="573"/>
      <c r="XS10" s="573"/>
      <c r="XT10" s="573"/>
      <c r="XU10" s="573"/>
      <c r="XV10" s="573"/>
      <c r="XW10" s="573"/>
      <c r="XX10" s="573"/>
      <c r="XY10" s="573"/>
      <c r="XZ10" s="573"/>
      <c r="YA10" s="573"/>
      <c r="YB10" s="573"/>
      <c r="YC10" s="573"/>
      <c r="YD10" s="573"/>
      <c r="YE10" s="573"/>
      <c r="YF10" s="573"/>
      <c r="YG10" s="573"/>
      <c r="YH10" s="573"/>
      <c r="YI10" s="573"/>
      <c r="YJ10" s="573"/>
      <c r="YK10" s="573"/>
      <c r="YL10" s="573"/>
      <c r="YM10" s="573"/>
      <c r="YN10" s="573"/>
      <c r="YO10" s="573"/>
      <c r="YP10" s="573"/>
      <c r="YQ10" s="573"/>
      <c r="YR10" s="573"/>
      <c r="YS10" s="573"/>
      <c r="YT10" s="573"/>
      <c r="YU10" s="573"/>
      <c r="YV10" s="573"/>
      <c r="YW10" s="573"/>
      <c r="YX10" s="573"/>
      <c r="YY10" s="573"/>
      <c r="YZ10" s="573"/>
      <c r="ZA10" s="573"/>
      <c r="ZB10" s="573"/>
      <c r="ZC10" s="573"/>
      <c r="ZD10" s="573"/>
      <c r="ZE10" s="573"/>
      <c r="ZF10" s="573"/>
      <c r="ZG10" s="573"/>
      <c r="ZH10" s="573"/>
      <c r="ZI10" s="573"/>
      <c r="ZJ10" s="573"/>
      <c r="ZK10" s="573"/>
      <c r="ZL10" s="573"/>
      <c r="ZM10" s="573"/>
      <c r="ZN10" s="573"/>
      <c r="ZO10" s="573"/>
      <c r="ZP10" s="573"/>
      <c r="ZQ10" s="573"/>
      <c r="ZR10" s="573"/>
      <c r="ZS10" s="573"/>
      <c r="ZT10" s="573"/>
      <c r="ZU10" s="573"/>
      <c r="ZV10" s="573"/>
      <c r="ZW10" s="573"/>
      <c r="ZX10" s="573"/>
      <c r="ZY10" s="573"/>
      <c r="ZZ10" s="573"/>
      <c r="AAA10" s="573"/>
      <c r="AAB10" s="573"/>
      <c r="AAC10" s="573"/>
      <c r="AAD10" s="573"/>
      <c r="AAE10" s="573"/>
      <c r="AAF10" s="573"/>
      <c r="AAG10" s="573"/>
      <c r="AAH10" s="573"/>
      <c r="AAI10" s="573"/>
      <c r="AAJ10" s="573"/>
      <c r="AAK10" s="573"/>
      <c r="AAL10" s="573"/>
      <c r="AAM10" s="573"/>
      <c r="AAN10" s="573"/>
      <c r="AAO10" s="573"/>
      <c r="AAP10" s="573"/>
      <c r="AAQ10" s="573"/>
      <c r="AAR10" s="573"/>
      <c r="AAS10" s="573"/>
      <c r="AAT10" s="573"/>
      <c r="AAU10" s="573"/>
      <c r="AAV10" s="573"/>
      <c r="AAW10" s="573"/>
      <c r="AAX10" s="573"/>
      <c r="AAY10" s="573"/>
      <c r="AAZ10" s="573"/>
      <c r="ABA10" s="573"/>
      <c r="ABB10" s="573"/>
      <c r="ABC10" s="573"/>
      <c r="ABD10" s="573"/>
      <c r="ABE10" s="573"/>
      <c r="ABF10" s="573"/>
      <c r="ABG10" s="573"/>
      <c r="ABH10" s="573"/>
      <c r="ABI10" s="573"/>
      <c r="ABJ10" s="573"/>
      <c r="ABK10" s="573"/>
      <c r="ABL10" s="573"/>
      <c r="ABM10" s="573"/>
      <c r="ABN10" s="573"/>
      <c r="ABO10" s="573"/>
      <c r="ABP10" s="573"/>
      <c r="ABQ10" s="573"/>
      <c r="ABR10" s="573"/>
      <c r="ABS10" s="573"/>
      <c r="ABT10" s="573"/>
      <c r="ABU10" s="573"/>
      <c r="ABV10" s="573"/>
      <c r="ABW10" s="573"/>
      <c r="ABX10" s="573"/>
      <c r="ABY10" s="573"/>
      <c r="ABZ10" s="573"/>
      <c r="ACA10" s="573"/>
      <c r="ACB10" s="573"/>
      <c r="ACC10" s="573"/>
      <c r="ACD10" s="573"/>
      <c r="ACE10" s="573"/>
      <c r="ACF10" s="573"/>
      <c r="ACG10" s="573"/>
      <c r="ACH10" s="573"/>
      <c r="ACI10" s="573"/>
      <c r="ACJ10" s="573"/>
      <c r="ACK10" s="573"/>
      <c r="ACL10" s="573"/>
      <c r="ACM10" s="573"/>
      <c r="ACN10" s="573"/>
      <c r="ACO10" s="573"/>
      <c r="ACP10" s="573"/>
      <c r="ACQ10" s="573"/>
      <c r="ACR10" s="573"/>
      <c r="ACS10" s="573"/>
      <c r="ACT10" s="573"/>
      <c r="ACU10" s="573"/>
      <c r="ACV10" s="573"/>
      <c r="ACW10" s="573"/>
      <c r="ACX10" s="573"/>
      <c r="ACY10" s="573"/>
      <c r="ACZ10" s="573"/>
      <c r="ADA10" s="573"/>
      <c r="ADB10" s="573"/>
      <c r="ADC10" s="573"/>
      <c r="ADD10" s="573"/>
      <c r="ADE10" s="573"/>
      <c r="ADF10" s="573"/>
      <c r="ADG10" s="573"/>
      <c r="ADH10" s="573"/>
      <c r="ADI10" s="573"/>
      <c r="ADJ10" s="573"/>
      <c r="ADK10" s="573"/>
      <c r="ADL10" s="573"/>
      <c r="ADM10" s="573"/>
      <c r="ADN10" s="573"/>
      <c r="ADO10" s="573"/>
      <c r="ADP10" s="573"/>
      <c r="ADQ10" s="573"/>
      <c r="ADR10" s="573"/>
      <c r="ADS10" s="573"/>
      <c r="ADT10" s="573"/>
      <c r="ADU10" s="573"/>
      <c r="ADV10" s="573"/>
      <c r="ADW10" s="573"/>
      <c r="ADX10" s="573"/>
      <c r="ADY10" s="573"/>
      <c r="ADZ10" s="573"/>
      <c r="AEA10" s="573"/>
      <c r="AEB10" s="573"/>
      <c r="AEC10" s="573"/>
      <c r="AED10" s="573"/>
      <c r="AEE10" s="573"/>
      <c r="AEF10" s="573"/>
      <c r="AEG10" s="573"/>
      <c r="AEH10" s="573"/>
      <c r="AEI10" s="573"/>
      <c r="AEJ10" s="573"/>
      <c r="AEK10" s="573"/>
      <c r="AEL10" s="573"/>
      <c r="AEM10" s="573"/>
      <c r="AEN10" s="573"/>
      <c r="AEO10" s="573"/>
      <c r="AEP10" s="573"/>
      <c r="AEQ10" s="573"/>
      <c r="AER10" s="573"/>
      <c r="AES10" s="573"/>
      <c r="AET10" s="573"/>
      <c r="AEU10" s="573"/>
      <c r="AEV10" s="573"/>
      <c r="AEW10" s="573"/>
      <c r="AEX10" s="573"/>
      <c r="AEY10" s="573"/>
      <c r="AEZ10" s="573"/>
      <c r="AFA10" s="573"/>
      <c r="AFB10" s="573"/>
      <c r="AFC10" s="573"/>
      <c r="AFD10" s="573"/>
      <c r="AFE10" s="573"/>
      <c r="AFF10" s="573"/>
      <c r="AFG10" s="573"/>
      <c r="AFH10" s="573"/>
      <c r="AFI10" s="573"/>
      <c r="AFJ10" s="573"/>
      <c r="AFK10" s="573"/>
      <c r="AFL10" s="573"/>
      <c r="AFM10" s="573"/>
      <c r="AFN10" s="573"/>
      <c r="AFO10" s="573"/>
      <c r="AFP10" s="573"/>
      <c r="AFQ10" s="573"/>
      <c r="AFR10" s="573"/>
      <c r="AFS10" s="573"/>
      <c r="AFT10" s="573"/>
      <c r="AFU10" s="573"/>
      <c r="AFV10" s="573"/>
      <c r="AFW10" s="573"/>
      <c r="AFX10" s="573"/>
      <c r="AFY10" s="573"/>
      <c r="AFZ10" s="573"/>
      <c r="AGA10" s="573"/>
      <c r="AGB10" s="573"/>
      <c r="AGC10" s="573"/>
      <c r="AGD10" s="573"/>
      <c r="AGE10" s="573"/>
      <c r="AGF10" s="573"/>
      <c r="AGG10" s="573"/>
      <c r="AGH10" s="573"/>
      <c r="AGI10" s="573"/>
      <c r="AGJ10" s="573"/>
      <c r="AGK10" s="573"/>
      <c r="AGL10" s="573"/>
      <c r="AGM10" s="573"/>
      <c r="AGN10" s="573"/>
      <c r="AGO10" s="573"/>
      <c r="AGP10" s="573"/>
      <c r="AGQ10" s="573"/>
      <c r="AGR10" s="573"/>
      <c r="AGS10" s="573"/>
      <c r="AGT10" s="573"/>
      <c r="AGU10" s="573"/>
      <c r="AGV10" s="573"/>
      <c r="AGW10" s="573"/>
      <c r="AGX10" s="573"/>
      <c r="AGY10" s="573"/>
      <c r="AGZ10" s="573"/>
      <c r="AHA10" s="573"/>
      <c r="AHB10" s="573"/>
      <c r="AHC10" s="573"/>
      <c r="AHD10" s="573"/>
      <c r="AHE10" s="573"/>
      <c r="AHF10" s="573"/>
      <c r="AHG10" s="573"/>
      <c r="AHH10" s="573"/>
      <c r="AHI10" s="573"/>
      <c r="AHJ10" s="573"/>
      <c r="AHK10" s="573"/>
      <c r="AHL10" s="573"/>
      <c r="AHM10" s="573"/>
      <c r="AHN10" s="573"/>
      <c r="AHO10" s="573"/>
      <c r="AHP10" s="573"/>
      <c r="AHQ10" s="573"/>
      <c r="AHR10" s="573"/>
      <c r="AHS10" s="573"/>
      <c r="AHT10" s="573"/>
      <c r="AHU10" s="573"/>
      <c r="AHV10" s="573"/>
      <c r="AHW10" s="573"/>
      <c r="AHX10" s="573"/>
      <c r="AHY10" s="573"/>
      <c r="AHZ10" s="573"/>
      <c r="AIA10" s="573"/>
      <c r="AIB10" s="573"/>
      <c r="AIC10" s="573"/>
      <c r="AID10" s="573"/>
      <c r="AIE10" s="573"/>
      <c r="AIF10" s="573"/>
      <c r="AIG10" s="573"/>
      <c r="AIH10" s="573"/>
      <c r="AII10" s="573"/>
      <c r="AIJ10" s="573"/>
      <c r="AIK10" s="573"/>
      <c r="AIL10" s="573"/>
      <c r="AIM10" s="573"/>
      <c r="AIN10" s="573"/>
      <c r="AIO10" s="573"/>
      <c r="AIP10" s="573"/>
      <c r="AIQ10" s="573"/>
      <c r="AIR10" s="573"/>
      <c r="AIS10" s="573"/>
      <c r="AIT10" s="573"/>
      <c r="AIU10" s="573"/>
      <c r="AIV10" s="573"/>
      <c r="AIW10" s="573"/>
      <c r="AIX10" s="573"/>
      <c r="AIY10" s="573"/>
      <c r="AIZ10" s="573"/>
      <c r="AJA10" s="573"/>
      <c r="AJB10" s="573"/>
      <c r="AJC10" s="573"/>
      <c r="AJD10" s="573"/>
      <c r="AJE10" s="573"/>
      <c r="AJF10" s="573"/>
      <c r="AJG10" s="573"/>
      <c r="AJH10" s="573"/>
      <c r="AJI10" s="573"/>
      <c r="AJJ10" s="573"/>
      <c r="AJK10" s="573"/>
      <c r="AJL10" s="573"/>
      <c r="AJM10" s="573"/>
      <c r="AJN10" s="573"/>
      <c r="AJO10" s="573"/>
      <c r="AJP10" s="573"/>
      <c r="AJQ10" s="573"/>
      <c r="AJR10" s="573"/>
      <c r="AJS10" s="573"/>
      <c r="AJT10" s="573"/>
      <c r="AJU10" s="573"/>
      <c r="AJV10" s="573"/>
      <c r="AJW10" s="573"/>
      <c r="AJX10" s="573"/>
      <c r="AJY10" s="573"/>
      <c r="AJZ10" s="573"/>
      <c r="AKA10" s="573"/>
      <c r="AKB10" s="573"/>
      <c r="AKC10" s="573"/>
      <c r="AKD10" s="573"/>
      <c r="AKE10" s="573"/>
      <c r="AKF10" s="573"/>
      <c r="AKG10" s="573"/>
      <c r="AKH10" s="573"/>
      <c r="AKI10" s="573"/>
      <c r="AKJ10" s="573"/>
      <c r="AKK10" s="573"/>
      <c r="AKL10" s="573"/>
      <c r="AKM10" s="573"/>
      <c r="AKN10" s="573"/>
      <c r="AKO10" s="573"/>
      <c r="AKP10" s="573"/>
      <c r="AKQ10" s="573"/>
      <c r="AKR10" s="573"/>
      <c r="AKS10" s="573"/>
      <c r="AKT10" s="573"/>
      <c r="AKU10" s="573"/>
      <c r="AKV10" s="573"/>
      <c r="AKW10" s="573"/>
      <c r="AKX10" s="573"/>
      <c r="AKY10" s="573"/>
      <c r="AKZ10" s="573"/>
      <c r="ALA10" s="573"/>
      <c r="ALB10" s="573"/>
      <c r="ALC10" s="573"/>
      <c r="ALD10" s="573"/>
      <c r="ALE10" s="573"/>
      <c r="ALF10" s="573"/>
      <c r="ALG10" s="573"/>
      <c r="ALH10" s="573"/>
      <c r="ALI10" s="573"/>
      <c r="ALJ10" s="573"/>
      <c r="ALK10" s="573"/>
      <c r="ALL10" s="573"/>
      <c r="ALM10" s="573"/>
      <c r="ALN10" s="573"/>
      <c r="ALO10" s="573"/>
      <c r="ALP10" s="573"/>
      <c r="ALQ10" s="573"/>
      <c r="ALR10" s="573"/>
      <c r="ALS10" s="573"/>
      <c r="ALT10" s="573"/>
      <c r="ALU10" s="573"/>
      <c r="ALV10" s="573"/>
      <c r="ALW10" s="573"/>
      <c r="ALX10" s="573"/>
      <c r="ALY10" s="573"/>
      <c r="ALZ10" s="573"/>
      <c r="AMA10" s="573"/>
      <c r="AMB10" s="573"/>
      <c r="AMC10" s="573"/>
      <c r="AMD10" s="573"/>
      <c r="AME10" s="573"/>
      <c r="AMF10" s="573"/>
      <c r="AMG10" s="573"/>
      <c r="AMH10" s="573"/>
      <c r="AMI10" s="573"/>
      <c r="AMJ10" s="573"/>
      <c r="AMK10" s="573"/>
      <c r="AML10" s="573"/>
      <c r="AMM10" s="573"/>
      <c r="AMN10" s="573"/>
      <c r="AMO10" s="573"/>
      <c r="AMP10" s="573"/>
      <c r="AMQ10" s="573"/>
      <c r="AMR10" s="573"/>
      <c r="AMS10" s="573"/>
      <c r="AMT10" s="573"/>
      <c r="AMU10" s="573"/>
      <c r="AMV10" s="573"/>
      <c r="AMW10" s="573"/>
      <c r="AMX10" s="573"/>
      <c r="AMY10" s="573"/>
      <c r="AMZ10" s="573"/>
      <c r="ANA10" s="573"/>
      <c r="ANB10" s="573"/>
      <c r="ANC10" s="573"/>
      <c r="AND10" s="573"/>
      <c r="ANE10" s="573"/>
      <c r="ANF10" s="573"/>
      <c r="ANG10" s="573"/>
      <c r="ANH10" s="573"/>
      <c r="ANI10" s="573"/>
      <c r="ANJ10" s="573"/>
      <c r="ANK10" s="573"/>
      <c r="ANL10" s="573"/>
      <c r="ANM10" s="573"/>
      <c r="ANN10" s="573"/>
      <c r="ANO10" s="573"/>
      <c r="ANP10" s="573"/>
      <c r="ANQ10" s="573"/>
      <c r="ANR10" s="573"/>
      <c r="ANS10" s="573"/>
      <c r="ANT10" s="573"/>
      <c r="ANU10" s="573"/>
      <c r="ANV10" s="573"/>
      <c r="ANW10" s="573"/>
      <c r="ANX10" s="573"/>
      <c r="ANY10" s="573"/>
      <c r="ANZ10" s="573"/>
      <c r="AOA10" s="573"/>
      <c r="AOB10" s="573"/>
      <c r="AOC10" s="573"/>
      <c r="AOD10" s="573"/>
      <c r="AOE10" s="573"/>
      <c r="AOF10" s="573"/>
      <c r="AOG10" s="573"/>
      <c r="AOH10" s="573"/>
      <c r="AOI10" s="573"/>
      <c r="AOJ10" s="573"/>
      <c r="AOK10" s="573"/>
      <c r="AOL10" s="573"/>
      <c r="AOM10" s="573"/>
      <c r="AON10" s="573"/>
      <c r="AOO10" s="573"/>
      <c r="AOP10" s="573"/>
      <c r="AOQ10" s="573"/>
      <c r="AOR10" s="573"/>
      <c r="AOS10" s="573"/>
      <c r="AOT10" s="573"/>
      <c r="AOU10" s="573"/>
      <c r="AOV10" s="573"/>
      <c r="AOW10" s="573"/>
      <c r="AOX10" s="573"/>
      <c r="AOY10" s="573"/>
      <c r="AOZ10" s="573"/>
      <c r="APA10" s="573"/>
      <c r="APB10" s="573"/>
      <c r="APC10" s="573"/>
      <c r="APD10" s="573"/>
      <c r="APE10" s="573"/>
      <c r="APF10" s="573"/>
      <c r="APG10" s="573"/>
      <c r="APH10" s="573"/>
      <c r="API10" s="573"/>
      <c r="APJ10" s="573"/>
      <c r="APK10" s="573"/>
      <c r="APL10" s="573"/>
      <c r="APM10" s="573"/>
      <c r="APN10" s="573"/>
      <c r="APO10" s="573"/>
      <c r="APP10" s="573"/>
      <c r="APQ10" s="573"/>
      <c r="APR10" s="573"/>
      <c r="APS10" s="573"/>
      <c r="APT10" s="573"/>
      <c r="APU10" s="573"/>
      <c r="APV10" s="573"/>
      <c r="APW10" s="573"/>
      <c r="APX10" s="573"/>
      <c r="APY10" s="573"/>
      <c r="APZ10" s="573"/>
      <c r="AQA10" s="573"/>
      <c r="AQB10" s="573"/>
      <c r="AQC10" s="573"/>
      <c r="AQD10" s="573"/>
      <c r="AQE10" s="573"/>
      <c r="AQF10" s="573"/>
      <c r="AQG10" s="573"/>
      <c r="AQH10" s="573"/>
      <c r="AQI10" s="573"/>
      <c r="AQJ10" s="573"/>
      <c r="AQK10" s="573"/>
      <c r="AQL10" s="573"/>
      <c r="AQM10" s="573"/>
      <c r="AQN10" s="573"/>
      <c r="AQO10" s="573"/>
      <c r="AQP10" s="573"/>
      <c r="AQQ10" s="573"/>
      <c r="AQR10" s="573"/>
      <c r="AQS10" s="573"/>
      <c r="AQT10" s="573"/>
      <c r="AQU10" s="573"/>
      <c r="AQV10" s="573"/>
      <c r="AQW10" s="573"/>
      <c r="AQX10" s="573"/>
      <c r="AQY10" s="573"/>
      <c r="AQZ10" s="573"/>
      <c r="ARA10" s="573"/>
      <c r="ARB10" s="573"/>
      <c r="ARC10" s="573"/>
      <c r="ARD10" s="573"/>
      <c r="ARE10" s="573"/>
      <c r="ARF10" s="573"/>
      <c r="ARG10" s="573"/>
      <c r="ARH10" s="573"/>
      <c r="ARI10" s="573"/>
      <c r="ARJ10" s="573"/>
      <c r="ARK10" s="573"/>
      <c r="ARL10" s="573"/>
      <c r="ARM10" s="573"/>
      <c r="ARN10" s="573"/>
      <c r="ARO10" s="573"/>
      <c r="ARP10" s="573"/>
      <c r="ARQ10" s="573"/>
      <c r="ARR10" s="573"/>
      <c r="ARS10" s="573"/>
      <c r="ART10" s="573"/>
      <c r="ARU10" s="573"/>
      <c r="ARV10" s="573"/>
      <c r="ARW10" s="573"/>
      <c r="ARX10" s="573"/>
      <c r="ARY10" s="573"/>
      <c r="ARZ10" s="573"/>
      <c r="ASA10" s="573"/>
      <c r="ASB10" s="573"/>
      <c r="ASC10" s="573"/>
      <c r="ASD10" s="573"/>
      <c r="ASE10" s="573"/>
      <c r="ASF10" s="573"/>
      <c r="ASG10" s="573"/>
      <c r="ASH10" s="573"/>
      <c r="ASI10" s="573"/>
      <c r="ASJ10" s="573"/>
      <c r="ASK10" s="573"/>
      <c r="ASL10" s="573"/>
      <c r="ASM10" s="573"/>
      <c r="ASN10" s="573"/>
      <c r="ASO10" s="573"/>
      <c r="ASP10" s="573"/>
      <c r="ASQ10" s="573"/>
      <c r="ASR10" s="573"/>
      <c r="ASS10" s="573"/>
      <c r="AST10" s="573"/>
      <c r="ASU10" s="573"/>
      <c r="ASV10" s="573"/>
      <c r="ASW10" s="573"/>
      <c r="ASX10" s="573"/>
      <c r="ASY10" s="573"/>
      <c r="ASZ10" s="573"/>
      <c r="ATA10" s="573"/>
      <c r="ATB10" s="573"/>
      <c r="ATC10" s="573"/>
      <c r="ATD10" s="573"/>
      <c r="ATE10" s="573"/>
      <c r="ATF10" s="573"/>
      <c r="ATG10" s="573"/>
      <c r="ATH10" s="573"/>
      <c r="ATI10" s="573"/>
      <c r="ATJ10" s="573"/>
      <c r="ATK10" s="573"/>
      <c r="ATL10" s="573"/>
      <c r="ATM10" s="573"/>
      <c r="ATN10" s="573"/>
      <c r="ATO10" s="573"/>
      <c r="ATP10" s="573"/>
      <c r="ATQ10" s="573"/>
      <c r="ATR10" s="573"/>
      <c r="ATS10" s="573"/>
      <c r="ATT10" s="573"/>
      <c r="ATU10" s="573"/>
      <c r="ATV10" s="573"/>
      <c r="ATW10" s="573"/>
      <c r="ATX10" s="573"/>
      <c r="ATY10" s="573"/>
      <c r="ATZ10" s="573"/>
      <c r="AUA10" s="573"/>
      <c r="AUB10" s="573"/>
      <c r="AUC10" s="573"/>
      <c r="AUD10" s="573"/>
      <c r="AUE10" s="573"/>
      <c r="AUF10" s="573"/>
      <c r="AUG10" s="573"/>
      <c r="AUH10" s="573"/>
      <c r="AUI10" s="573"/>
      <c r="AUJ10" s="573"/>
      <c r="AUK10" s="573"/>
      <c r="AUL10" s="573"/>
      <c r="AUM10" s="573"/>
      <c r="AUN10" s="573"/>
      <c r="AUO10" s="573"/>
      <c r="AUP10" s="573"/>
      <c r="AUQ10" s="573"/>
      <c r="AUR10" s="573"/>
      <c r="AUS10" s="573"/>
      <c r="AUT10" s="573"/>
      <c r="AUU10" s="573"/>
      <c r="AUV10" s="573"/>
      <c r="AUW10" s="573"/>
      <c r="AUX10" s="573"/>
      <c r="AUY10" s="573"/>
      <c r="AUZ10" s="573"/>
      <c r="AVA10" s="573"/>
      <c r="AVB10" s="573"/>
      <c r="AVC10" s="573"/>
      <c r="AVD10" s="573"/>
      <c r="AVE10" s="573"/>
      <c r="AVF10" s="573"/>
      <c r="AVG10" s="573"/>
      <c r="AVH10" s="573"/>
      <c r="AVI10" s="573"/>
      <c r="AVJ10" s="573"/>
      <c r="AVK10" s="573"/>
      <c r="AVL10" s="573"/>
      <c r="AVM10" s="573"/>
      <c r="AVN10" s="573"/>
      <c r="AVO10" s="573"/>
      <c r="AVP10" s="573"/>
      <c r="AVQ10" s="573"/>
      <c r="AVR10" s="573"/>
      <c r="AVS10" s="573"/>
      <c r="AVT10" s="573"/>
      <c r="AVU10" s="573"/>
      <c r="AVV10" s="573"/>
      <c r="AVW10" s="573"/>
      <c r="AVX10" s="573"/>
      <c r="AVY10" s="573"/>
      <c r="AVZ10" s="573"/>
      <c r="AWA10" s="573"/>
      <c r="AWB10" s="573"/>
      <c r="AWC10" s="573"/>
      <c r="AWD10" s="573"/>
      <c r="AWE10" s="573"/>
      <c r="AWF10" s="573"/>
      <c r="AWG10" s="573"/>
      <c r="AWH10" s="573"/>
      <c r="AWI10" s="573"/>
      <c r="AWJ10" s="573"/>
      <c r="AWK10" s="573"/>
      <c r="AWL10" s="573"/>
      <c r="AWM10" s="573"/>
      <c r="AWN10" s="573"/>
      <c r="AWO10" s="573"/>
      <c r="AWP10" s="573"/>
      <c r="AWQ10" s="573"/>
      <c r="AWR10" s="573"/>
      <c r="AWS10" s="573"/>
      <c r="AWT10" s="573"/>
      <c r="AWU10" s="573"/>
      <c r="AWV10" s="573"/>
      <c r="AWW10" s="573"/>
      <c r="AWX10" s="573"/>
      <c r="AWY10" s="573"/>
      <c r="AWZ10" s="573"/>
      <c r="AXA10" s="573"/>
      <c r="AXB10" s="573"/>
      <c r="AXC10" s="573"/>
      <c r="AXD10" s="573"/>
      <c r="AXE10" s="573"/>
      <c r="AXF10" s="573"/>
      <c r="AXG10" s="573"/>
      <c r="AXH10" s="573"/>
      <c r="AXI10" s="573"/>
      <c r="AXJ10" s="573"/>
      <c r="AXK10" s="573"/>
      <c r="AXL10" s="573"/>
      <c r="AXM10" s="573"/>
      <c r="AXN10" s="573"/>
      <c r="AXO10" s="573"/>
      <c r="AXP10" s="573"/>
      <c r="AXQ10" s="573"/>
      <c r="AXR10" s="573"/>
      <c r="AXS10" s="573"/>
      <c r="AXT10" s="573"/>
      <c r="AXU10" s="573"/>
      <c r="AXV10" s="573"/>
      <c r="AXW10" s="573"/>
      <c r="AXX10" s="573"/>
      <c r="AXY10" s="573"/>
      <c r="AXZ10" s="573"/>
      <c r="AYA10" s="573"/>
      <c r="AYB10" s="573"/>
      <c r="AYC10" s="573"/>
      <c r="AYD10" s="573"/>
      <c r="AYE10" s="573"/>
      <c r="AYF10" s="573"/>
      <c r="AYG10" s="573"/>
      <c r="AYH10" s="573"/>
      <c r="AYI10" s="573"/>
      <c r="AYJ10" s="573"/>
      <c r="AYK10" s="573"/>
      <c r="AYL10" s="573"/>
      <c r="AYM10" s="573"/>
      <c r="AYN10" s="573"/>
      <c r="AYO10" s="573"/>
      <c r="AYP10" s="573"/>
      <c r="AYQ10" s="573"/>
      <c r="AYR10" s="573"/>
      <c r="AYS10" s="573"/>
      <c r="AYT10" s="573"/>
      <c r="AYU10" s="573"/>
      <c r="AYV10" s="573"/>
      <c r="AYW10" s="573"/>
      <c r="AYX10" s="573"/>
      <c r="AYY10" s="573"/>
      <c r="AYZ10" s="573"/>
      <c r="AZA10" s="573"/>
      <c r="AZB10" s="573"/>
      <c r="AZC10" s="573"/>
      <c r="AZD10" s="573"/>
      <c r="AZE10" s="573"/>
      <c r="AZF10" s="573"/>
      <c r="AZG10" s="573"/>
      <c r="AZH10" s="573"/>
      <c r="AZI10" s="573"/>
      <c r="AZJ10" s="573"/>
      <c r="AZK10" s="573"/>
      <c r="AZL10" s="573"/>
      <c r="AZM10" s="573"/>
      <c r="AZN10" s="573"/>
      <c r="AZO10" s="573"/>
      <c r="AZP10" s="573"/>
      <c r="AZQ10" s="573"/>
      <c r="AZR10" s="573"/>
      <c r="AZS10" s="573"/>
      <c r="AZT10" s="573"/>
      <c r="AZU10" s="573"/>
      <c r="AZV10" s="573"/>
      <c r="AZW10" s="573"/>
      <c r="AZX10" s="573"/>
      <c r="AZY10" s="573"/>
      <c r="AZZ10" s="573"/>
      <c r="BAA10" s="573"/>
      <c r="BAB10" s="573"/>
      <c r="BAC10" s="573"/>
      <c r="BAD10" s="573"/>
      <c r="BAE10" s="573"/>
      <c r="BAF10" s="573"/>
      <c r="BAG10" s="573"/>
      <c r="BAH10" s="573"/>
      <c r="BAI10" s="573"/>
      <c r="BAJ10" s="573"/>
      <c r="BAK10" s="573"/>
      <c r="BAL10" s="573"/>
      <c r="BAM10" s="573"/>
      <c r="BAN10" s="573"/>
      <c r="BAO10" s="573"/>
      <c r="BAP10" s="573"/>
      <c r="BAQ10" s="573"/>
      <c r="BAR10" s="573"/>
      <c r="BAS10" s="573"/>
      <c r="BAT10" s="573"/>
      <c r="BAU10" s="573"/>
      <c r="BAV10" s="573"/>
      <c r="BAW10" s="573"/>
      <c r="BAX10" s="573"/>
      <c r="BAY10" s="573"/>
      <c r="BAZ10" s="573"/>
      <c r="BBA10" s="573"/>
      <c r="BBB10" s="573"/>
      <c r="BBC10" s="573"/>
      <c r="BBD10" s="573"/>
      <c r="BBE10" s="573"/>
      <c r="BBF10" s="573"/>
      <c r="BBG10" s="573"/>
      <c r="BBH10" s="573"/>
      <c r="BBI10" s="573"/>
      <c r="BBJ10" s="573"/>
      <c r="BBK10" s="573"/>
      <c r="BBL10" s="573"/>
      <c r="BBM10" s="573"/>
      <c r="BBN10" s="573"/>
      <c r="BBO10" s="573"/>
      <c r="BBP10" s="573"/>
      <c r="BBQ10" s="573"/>
      <c r="BBR10" s="573"/>
      <c r="BBS10" s="573"/>
      <c r="BBT10" s="573"/>
      <c r="BBU10" s="573"/>
      <c r="BBV10" s="573"/>
      <c r="BBW10" s="573"/>
      <c r="BBX10" s="573"/>
      <c r="BBY10" s="573"/>
      <c r="BBZ10" s="573"/>
      <c r="BCA10" s="573"/>
      <c r="BCB10" s="573"/>
      <c r="BCC10" s="573"/>
      <c r="BCD10" s="573"/>
      <c r="BCE10" s="573"/>
      <c r="BCF10" s="573"/>
      <c r="BCG10" s="573"/>
      <c r="BCH10" s="573"/>
      <c r="BCI10" s="573"/>
      <c r="BCJ10" s="573"/>
      <c r="BCK10" s="573"/>
      <c r="BCL10" s="573"/>
      <c r="BCM10" s="573"/>
      <c r="BCN10" s="573"/>
      <c r="BCO10" s="573"/>
      <c r="BCP10" s="573"/>
      <c r="BCQ10" s="573"/>
      <c r="BCR10" s="573"/>
      <c r="BCS10" s="573"/>
      <c r="BCT10" s="573"/>
      <c r="BCU10" s="573"/>
      <c r="BCV10" s="573"/>
      <c r="BCW10" s="573"/>
      <c r="BCX10" s="573"/>
      <c r="BCY10" s="573"/>
      <c r="BCZ10" s="573"/>
      <c r="BDA10" s="573"/>
      <c r="BDB10" s="573"/>
      <c r="BDC10" s="573"/>
      <c r="BDD10" s="573"/>
      <c r="BDE10" s="573"/>
      <c r="BDF10" s="573"/>
      <c r="BDG10" s="573"/>
      <c r="BDH10" s="573"/>
      <c r="BDI10" s="573"/>
      <c r="BDJ10" s="573"/>
      <c r="BDK10" s="573"/>
      <c r="BDL10" s="573"/>
      <c r="BDM10" s="573"/>
      <c r="BDN10" s="573"/>
      <c r="BDO10" s="573"/>
      <c r="BDP10" s="573"/>
      <c r="BDQ10" s="573"/>
      <c r="BDR10" s="573"/>
      <c r="BDS10" s="573"/>
      <c r="BDT10" s="573"/>
      <c r="BDU10" s="573"/>
      <c r="BDV10" s="573"/>
      <c r="BDW10" s="573"/>
      <c r="BDX10" s="573"/>
      <c r="BDY10" s="573"/>
      <c r="BDZ10" s="573"/>
      <c r="BEA10" s="573"/>
      <c r="BEB10" s="573"/>
      <c r="BEC10" s="573"/>
      <c r="BED10" s="573"/>
      <c r="BEE10" s="573"/>
      <c r="BEF10" s="573"/>
      <c r="BEG10" s="573"/>
      <c r="BEH10" s="573"/>
      <c r="BEI10" s="573"/>
      <c r="BEJ10" s="573"/>
      <c r="BEK10" s="573"/>
      <c r="BEL10" s="573"/>
      <c r="BEM10" s="573"/>
      <c r="BEN10" s="573"/>
      <c r="BEO10" s="573"/>
      <c r="BEP10" s="573"/>
      <c r="BEQ10" s="573"/>
      <c r="BER10" s="573"/>
      <c r="BES10" s="573"/>
      <c r="BET10" s="573"/>
      <c r="BEU10" s="573"/>
      <c r="BEV10" s="573"/>
      <c r="BEW10" s="573"/>
      <c r="BEX10" s="573"/>
      <c r="BEY10" s="573"/>
      <c r="BEZ10" s="573"/>
      <c r="BFA10" s="573"/>
      <c r="BFB10" s="573"/>
      <c r="BFC10" s="573"/>
      <c r="BFD10" s="573"/>
      <c r="BFE10" s="573"/>
      <c r="BFF10" s="573"/>
      <c r="BFG10" s="573"/>
      <c r="BFH10" s="573"/>
      <c r="BFI10" s="573"/>
      <c r="BFJ10" s="573"/>
      <c r="BFK10" s="573"/>
      <c r="BFL10" s="573"/>
      <c r="BFM10" s="573"/>
      <c r="BFN10" s="573"/>
      <c r="BFO10" s="573"/>
      <c r="BFP10" s="573"/>
      <c r="BFQ10" s="573"/>
      <c r="BFR10" s="573"/>
      <c r="BFS10" s="573"/>
      <c r="BFT10" s="573"/>
      <c r="BFU10" s="573"/>
      <c r="BFV10" s="573"/>
      <c r="BFW10" s="573"/>
      <c r="BFX10" s="573"/>
      <c r="BFY10" s="573"/>
      <c r="BFZ10" s="573"/>
      <c r="BGA10" s="573"/>
      <c r="BGB10" s="573"/>
      <c r="BGC10" s="573"/>
      <c r="BGD10" s="573"/>
      <c r="BGE10" s="573"/>
      <c r="BGF10" s="573"/>
      <c r="BGG10" s="573"/>
      <c r="BGH10" s="573"/>
      <c r="BGI10" s="573"/>
      <c r="BGJ10" s="573"/>
      <c r="BGK10" s="573"/>
      <c r="BGL10" s="573"/>
      <c r="BGM10" s="573"/>
      <c r="BGN10" s="573"/>
      <c r="BGO10" s="573"/>
      <c r="BGP10" s="573"/>
      <c r="BGQ10" s="573"/>
      <c r="BGR10" s="573"/>
      <c r="BGS10" s="573"/>
      <c r="BGT10" s="573"/>
      <c r="BGU10" s="573"/>
      <c r="BGV10" s="573"/>
      <c r="BGW10" s="573"/>
      <c r="BGX10" s="573"/>
      <c r="BGY10" s="573"/>
      <c r="BGZ10" s="573"/>
      <c r="BHA10" s="573"/>
      <c r="BHB10" s="573"/>
      <c r="BHC10" s="573"/>
      <c r="BHD10" s="573"/>
      <c r="BHE10" s="573"/>
      <c r="BHF10" s="573"/>
      <c r="BHG10" s="573"/>
      <c r="BHH10" s="573"/>
      <c r="BHI10" s="573"/>
      <c r="BHJ10" s="573"/>
      <c r="BHK10" s="573"/>
      <c r="BHL10" s="573"/>
      <c r="BHM10" s="573"/>
      <c r="BHN10" s="573"/>
      <c r="BHO10" s="573"/>
      <c r="BHP10" s="573"/>
      <c r="BHQ10" s="573"/>
      <c r="BHR10" s="573"/>
      <c r="BHS10" s="573"/>
      <c r="BHT10" s="573"/>
      <c r="BHU10" s="573"/>
      <c r="BHV10" s="573"/>
      <c r="BHW10" s="573"/>
      <c r="BHX10" s="573"/>
      <c r="BHY10" s="573"/>
      <c r="BHZ10" s="573"/>
      <c r="BIA10" s="573"/>
      <c r="BIB10" s="573"/>
      <c r="BIC10" s="573"/>
      <c r="BID10" s="573"/>
      <c r="BIE10" s="573"/>
      <c r="BIF10" s="573"/>
      <c r="BIG10" s="573"/>
      <c r="BIH10" s="573"/>
      <c r="BII10" s="573"/>
      <c r="BIJ10" s="573"/>
      <c r="BIK10" s="573"/>
      <c r="BIL10" s="573"/>
      <c r="BIM10" s="573"/>
      <c r="BIN10" s="573"/>
      <c r="BIO10" s="573"/>
      <c r="BIP10" s="573"/>
      <c r="BIQ10" s="573"/>
      <c r="BIR10" s="573"/>
      <c r="BIS10" s="573"/>
      <c r="BIT10" s="573"/>
      <c r="BIU10" s="573"/>
      <c r="BIV10" s="573"/>
      <c r="BIW10" s="573"/>
      <c r="BIX10" s="573"/>
      <c r="BIY10" s="573"/>
      <c r="BIZ10" s="573"/>
      <c r="BJA10" s="573"/>
      <c r="BJB10" s="573"/>
      <c r="BJC10" s="573"/>
      <c r="BJD10" s="573"/>
      <c r="BJE10" s="573"/>
      <c r="BJF10" s="573"/>
      <c r="BJG10" s="573"/>
      <c r="BJH10" s="573"/>
      <c r="BJI10" s="573"/>
      <c r="BJJ10" s="573"/>
      <c r="BJK10" s="573"/>
      <c r="BJL10" s="573"/>
      <c r="BJM10" s="573"/>
      <c r="BJN10" s="573"/>
      <c r="BJO10" s="573"/>
      <c r="BJP10" s="573"/>
      <c r="BJQ10" s="573"/>
      <c r="BJR10" s="573"/>
      <c r="BJS10" s="573"/>
      <c r="BJT10" s="573"/>
      <c r="BJU10" s="573"/>
      <c r="BJV10" s="573"/>
      <c r="BJW10" s="573"/>
      <c r="BJX10" s="573"/>
      <c r="BJY10" s="573"/>
      <c r="BJZ10" s="573"/>
      <c r="BKA10" s="573"/>
      <c r="BKB10" s="573"/>
      <c r="BKC10" s="573"/>
      <c r="BKD10" s="573"/>
      <c r="BKE10" s="573"/>
      <c r="BKF10" s="573"/>
      <c r="BKG10" s="573"/>
      <c r="BKH10" s="573"/>
      <c r="BKI10" s="573"/>
      <c r="BKJ10" s="573"/>
      <c r="BKK10" s="573"/>
      <c r="BKL10" s="573"/>
      <c r="BKM10" s="573"/>
      <c r="BKN10" s="573"/>
      <c r="BKO10" s="573"/>
      <c r="BKP10" s="573"/>
      <c r="BKQ10" s="573"/>
      <c r="BKR10" s="573"/>
      <c r="BKS10" s="573"/>
      <c r="BKT10" s="573"/>
      <c r="BKU10" s="573"/>
      <c r="BKV10" s="573"/>
      <c r="BKW10" s="573"/>
      <c r="BKX10" s="573"/>
      <c r="BKY10" s="573"/>
      <c r="BKZ10" s="573"/>
      <c r="BLA10" s="573"/>
      <c r="BLB10" s="573"/>
      <c r="BLC10" s="573"/>
      <c r="BLD10" s="573"/>
      <c r="BLE10" s="573"/>
      <c r="BLF10" s="573"/>
      <c r="BLG10" s="573"/>
      <c r="BLH10" s="573"/>
      <c r="BLI10" s="573"/>
      <c r="BLJ10" s="573"/>
      <c r="BLK10" s="573"/>
      <c r="BLL10" s="573"/>
      <c r="BLM10" s="573"/>
      <c r="BLN10" s="573"/>
      <c r="BLO10" s="573"/>
      <c r="BLP10" s="573"/>
      <c r="BLQ10" s="573"/>
      <c r="BLR10" s="573"/>
      <c r="BLS10" s="573"/>
      <c r="BLT10" s="573"/>
      <c r="BLU10" s="573"/>
      <c r="BLV10" s="573"/>
      <c r="BLW10" s="573"/>
      <c r="BLX10" s="573"/>
      <c r="BLY10" s="573"/>
      <c r="BLZ10" s="573"/>
      <c r="BMA10" s="573"/>
      <c r="BMB10" s="573"/>
      <c r="BMC10" s="573"/>
      <c r="BMD10" s="573"/>
      <c r="BME10" s="573"/>
      <c r="BMF10" s="573"/>
      <c r="BMG10" s="573"/>
      <c r="BMH10" s="573"/>
      <c r="BMI10" s="573"/>
      <c r="BMJ10" s="573"/>
      <c r="BMK10" s="573"/>
      <c r="BML10" s="573"/>
      <c r="BMM10" s="573"/>
      <c r="BMN10" s="573"/>
      <c r="BMO10" s="573"/>
      <c r="BMP10" s="573"/>
      <c r="BMQ10" s="573"/>
      <c r="BMR10" s="573"/>
      <c r="BMS10" s="573"/>
      <c r="BMT10" s="573"/>
      <c r="BMU10" s="573"/>
      <c r="BMV10" s="573"/>
      <c r="BMW10" s="573"/>
      <c r="BMX10" s="573"/>
      <c r="BMY10" s="573"/>
      <c r="BMZ10" s="573"/>
      <c r="BNA10" s="573"/>
      <c r="BNB10" s="573"/>
      <c r="BNC10" s="573"/>
      <c r="BND10" s="573"/>
      <c r="BNE10" s="573"/>
      <c r="BNF10" s="573"/>
      <c r="BNG10" s="573"/>
      <c r="BNH10" s="573"/>
      <c r="BNI10" s="573"/>
      <c r="BNJ10" s="573"/>
      <c r="BNK10" s="573"/>
      <c r="BNL10" s="573"/>
      <c r="BNM10" s="573"/>
      <c r="BNN10" s="573"/>
      <c r="BNO10" s="573"/>
      <c r="BNP10" s="573"/>
      <c r="BNQ10" s="573"/>
      <c r="BNR10" s="573"/>
      <c r="BNS10" s="573"/>
      <c r="BNT10" s="573"/>
      <c r="BNU10" s="573"/>
      <c r="BNV10" s="573"/>
      <c r="BNW10" s="573"/>
      <c r="BNX10" s="573"/>
      <c r="BNY10" s="573"/>
      <c r="BNZ10" s="573"/>
      <c r="BOA10" s="573"/>
      <c r="BOB10" s="573"/>
      <c r="BOC10" s="573"/>
      <c r="BOD10" s="573"/>
      <c r="BOE10" s="573"/>
      <c r="BOF10" s="573"/>
      <c r="BOG10" s="573"/>
      <c r="BOH10" s="573"/>
      <c r="BOI10" s="573"/>
      <c r="BOJ10" s="573"/>
      <c r="BOK10" s="573"/>
      <c r="BOL10" s="573"/>
      <c r="BOM10" s="573"/>
      <c r="BON10" s="573"/>
      <c r="BOO10" s="573"/>
      <c r="BOP10" s="573"/>
      <c r="BOQ10" s="573"/>
      <c r="BOR10" s="573"/>
      <c r="BOS10" s="573"/>
      <c r="BOT10" s="573"/>
      <c r="BOU10" s="573"/>
      <c r="BOV10" s="573"/>
      <c r="BOW10" s="573"/>
      <c r="BOX10" s="573"/>
      <c r="BOY10" s="573"/>
      <c r="BOZ10" s="573"/>
      <c r="BPA10" s="573"/>
      <c r="BPB10" s="573"/>
      <c r="BPC10" s="573"/>
      <c r="BPD10" s="573"/>
      <c r="BPE10" s="573"/>
      <c r="BPF10" s="573"/>
      <c r="BPG10" s="573"/>
      <c r="BPH10" s="573"/>
      <c r="BPI10" s="573"/>
      <c r="BPJ10" s="573"/>
      <c r="BPK10" s="573"/>
      <c r="BPL10" s="573"/>
      <c r="BPM10" s="573"/>
      <c r="BPN10" s="573"/>
      <c r="BPO10" s="573"/>
      <c r="BPP10" s="573"/>
      <c r="BPQ10" s="573"/>
      <c r="BPR10" s="573"/>
      <c r="BPS10" s="573"/>
      <c r="BPT10" s="573"/>
      <c r="BPU10" s="573"/>
      <c r="BPV10" s="573"/>
      <c r="BPW10" s="573"/>
      <c r="BPX10" s="573"/>
      <c r="BPY10" s="573"/>
      <c r="BPZ10" s="573"/>
      <c r="BQA10" s="573"/>
      <c r="BQB10" s="573"/>
      <c r="BQC10" s="573"/>
      <c r="BQD10" s="573"/>
      <c r="BQE10" s="573"/>
      <c r="BQF10" s="573"/>
      <c r="BQG10" s="573"/>
      <c r="BQH10" s="573"/>
      <c r="BQI10" s="573"/>
      <c r="BQJ10" s="573"/>
      <c r="BQK10" s="573"/>
      <c r="BQL10" s="573"/>
      <c r="BQM10" s="573"/>
      <c r="BQN10" s="573"/>
      <c r="BQO10" s="573"/>
      <c r="BQP10" s="573"/>
      <c r="BQQ10" s="573"/>
      <c r="BQR10" s="573"/>
      <c r="BQS10" s="573"/>
      <c r="BQT10" s="573"/>
      <c r="BQU10" s="573"/>
      <c r="BQV10" s="573"/>
      <c r="BQW10" s="573"/>
      <c r="BQX10" s="573"/>
      <c r="BQY10" s="573"/>
      <c r="BQZ10" s="573"/>
      <c r="BRA10" s="573"/>
      <c r="BRB10" s="573"/>
      <c r="BRC10" s="573"/>
      <c r="BRD10" s="573"/>
      <c r="BRE10" s="573"/>
      <c r="BRF10" s="573"/>
      <c r="BRG10" s="573"/>
      <c r="BRH10" s="573"/>
      <c r="BRI10" s="573"/>
      <c r="BRJ10" s="573"/>
      <c r="BRK10" s="573"/>
      <c r="BRL10" s="573"/>
      <c r="BRM10" s="573"/>
      <c r="BRN10" s="573"/>
      <c r="BRO10" s="573"/>
      <c r="BRP10" s="573"/>
      <c r="BRQ10" s="573"/>
      <c r="BRR10" s="573"/>
      <c r="BRS10" s="573"/>
      <c r="BRT10" s="573"/>
      <c r="BRU10" s="573"/>
      <c r="BRV10" s="573"/>
      <c r="BRW10" s="573"/>
      <c r="BRX10" s="573"/>
      <c r="BRY10" s="573"/>
      <c r="BRZ10" s="573"/>
      <c r="BSA10" s="573"/>
      <c r="BSB10" s="573"/>
      <c r="BSC10" s="573"/>
      <c r="BSD10" s="573"/>
      <c r="BSE10" s="573"/>
      <c r="BSF10" s="573"/>
      <c r="BSG10" s="573"/>
      <c r="BSH10" s="573"/>
      <c r="BSI10" s="573"/>
      <c r="BSJ10" s="573"/>
      <c r="BSK10" s="573"/>
      <c r="BSL10" s="573"/>
      <c r="BSM10" s="573"/>
      <c r="BSN10" s="573"/>
      <c r="BSO10" s="573"/>
      <c r="BSP10" s="573"/>
      <c r="BSQ10" s="573"/>
      <c r="BSR10" s="573"/>
      <c r="BSS10" s="573"/>
      <c r="BST10" s="573"/>
      <c r="BSU10" s="573"/>
      <c r="BSV10" s="573"/>
      <c r="BSW10" s="573"/>
      <c r="BSX10" s="573"/>
      <c r="BSY10" s="573"/>
      <c r="BSZ10" s="573"/>
      <c r="BTA10" s="573"/>
      <c r="BTB10" s="573"/>
      <c r="BTC10" s="573"/>
      <c r="BTD10" s="573"/>
      <c r="BTE10" s="573"/>
      <c r="BTF10" s="573"/>
      <c r="BTG10" s="573"/>
      <c r="BTH10" s="573"/>
      <c r="BTI10" s="573"/>
      <c r="BTJ10" s="573"/>
      <c r="BTK10" s="573"/>
      <c r="BTL10" s="573"/>
      <c r="BTM10" s="573"/>
      <c r="BTN10" s="573"/>
      <c r="BTO10" s="573"/>
      <c r="BTP10" s="573"/>
      <c r="BTQ10" s="573"/>
      <c r="BTR10" s="573"/>
      <c r="BTS10" s="573"/>
      <c r="BTT10" s="573"/>
      <c r="BTU10" s="573"/>
      <c r="BTV10" s="573"/>
      <c r="BTW10" s="573"/>
      <c r="BTX10" s="573"/>
      <c r="BTY10" s="573"/>
      <c r="BTZ10" s="573"/>
      <c r="BUA10" s="573"/>
      <c r="BUB10" s="573"/>
      <c r="BUC10" s="573"/>
      <c r="BUD10" s="573"/>
      <c r="BUE10" s="573"/>
      <c r="BUF10" s="573"/>
      <c r="BUG10" s="573"/>
      <c r="BUH10" s="573"/>
      <c r="BUI10" s="573"/>
      <c r="BUJ10" s="573"/>
      <c r="BUK10" s="573"/>
      <c r="BUL10" s="573"/>
      <c r="BUM10" s="573"/>
      <c r="BUN10" s="573"/>
      <c r="BUO10" s="573"/>
      <c r="BUP10" s="573"/>
      <c r="BUQ10" s="573"/>
      <c r="BUR10" s="573"/>
      <c r="BUS10" s="573"/>
      <c r="BUT10" s="573"/>
      <c r="BUU10" s="573"/>
      <c r="BUV10" s="573"/>
      <c r="BUW10" s="573"/>
      <c r="BUX10" s="573"/>
      <c r="BUY10" s="573"/>
      <c r="BUZ10" s="573"/>
      <c r="BVA10" s="573"/>
      <c r="BVB10" s="573"/>
      <c r="BVC10" s="573"/>
      <c r="BVD10" s="573"/>
      <c r="BVE10" s="573"/>
      <c r="BVF10" s="573"/>
      <c r="BVG10" s="573"/>
      <c r="BVH10" s="573"/>
      <c r="BVI10" s="573"/>
      <c r="BVJ10" s="573"/>
      <c r="BVK10" s="573"/>
      <c r="BVL10" s="573"/>
      <c r="BVM10" s="573"/>
      <c r="BVN10" s="573"/>
      <c r="BVO10" s="573"/>
      <c r="BVP10" s="573"/>
      <c r="BVQ10" s="573"/>
      <c r="BVR10" s="573"/>
      <c r="BVS10" s="573"/>
      <c r="BVT10" s="573"/>
      <c r="BVU10" s="573"/>
      <c r="BVV10" s="573"/>
      <c r="BVW10" s="573"/>
      <c r="BVX10" s="573"/>
      <c r="BVY10" s="573"/>
      <c r="BVZ10" s="573"/>
      <c r="BWA10" s="573"/>
      <c r="BWB10" s="573"/>
      <c r="BWC10" s="573"/>
      <c r="BWD10" s="573"/>
      <c r="BWE10" s="573"/>
      <c r="BWF10" s="573"/>
      <c r="BWG10" s="573"/>
      <c r="BWH10" s="573"/>
      <c r="BWI10" s="573"/>
      <c r="BWJ10" s="573"/>
      <c r="BWK10" s="573"/>
      <c r="BWL10" s="573"/>
      <c r="BWM10" s="573"/>
      <c r="BWN10" s="573"/>
      <c r="BWO10" s="573"/>
      <c r="BWP10" s="573"/>
      <c r="BWQ10" s="573"/>
      <c r="BWR10" s="573"/>
      <c r="BWS10" s="573"/>
      <c r="BWT10" s="573"/>
      <c r="BWU10" s="573"/>
      <c r="BWV10" s="573"/>
      <c r="BWW10" s="573"/>
      <c r="BWX10" s="573"/>
      <c r="BWY10" s="573"/>
      <c r="BWZ10" s="573"/>
      <c r="BXA10" s="573"/>
      <c r="BXB10" s="573"/>
      <c r="BXC10" s="573"/>
      <c r="BXD10" s="573"/>
      <c r="BXE10" s="573"/>
      <c r="BXF10" s="573"/>
      <c r="BXG10" s="573"/>
      <c r="BXH10" s="573"/>
      <c r="BXI10" s="573"/>
      <c r="BXJ10" s="573"/>
      <c r="BXK10" s="573"/>
      <c r="BXL10" s="573"/>
      <c r="BXM10" s="573"/>
      <c r="BXN10" s="573"/>
      <c r="BXO10" s="573"/>
      <c r="BXP10" s="573"/>
      <c r="BXQ10" s="573"/>
      <c r="BXR10" s="573"/>
      <c r="BXS10" s="573"/>
      <c r="BXT10" s="573"/>
      <c r="BXU10" s="573"/>
      <c r="BXV10" s="573"/>
      <c r="BXW10" s="573"/>
      <c r="BXX10" s="573"/>
      <c r="BXY10" s="573"/>
      <c r="BXZ10" s="573"/>
      <c r="BYA10" s="573"/>
      <c r="BYB10" s="573"/>
      <c r="BYC10" s="573"/>
      <c r="BYD10" s="573"/>
      <c r="BYE10" s="573"/>
      <c r="BYF10" s="573"/>
      <c r="BYG10" s="573"/>
      <c r="BYH10" s="573"/>
      <c r="BYI10" s="573"/>
      <c r="BYJ10" s="573"/>
      <c r="BYK10" s="573"/>
      <c r="BYL10" s="573"/>
      <c r="BYM10" s="573"/>
      <c r="BYN10" s="573"/>
      <c r="BYO10" s="573"/>
      <c r="BYP10" s="573"/>
      <c r="BYQ10" s="573"/>
      <c r="BYR10" s="573"/>
      <c r="BYS10" s="573"/>
      <c r="BYT10" s="573"/>
      <c r="BYU10" s="573"/>
      <c r="BYV10" s="573"/>
      <c r="BYW10" s="573"/>
      <c r="BYX10" s="573"/>
      <c r="BYY10" s="573"/>
      <c r="BYZ10" s="573"/>
      <c r="BZA10" s="573"/>
      <c r="BZB10" s="573"/>
      <c r="BZC10" s="573"/>
      <c r="BZD10" s="573"/>
      <c r="BZE10" s="573"/>
      <c r="BZF10" s="573"/>
      <c r="BZG10" s="573"/>
      <c r="BZH10" s="573"/>
      <c r="BZI10" s="573"/>
      <c r="BZJ10" s="573"/>
      <c r="BZK10" s="573"/>
      <c r="BZL10" s="573"/>
      <c r="BZM10" s="573"/>
      <c r="BZN10" s="573"/>
      <c r="BZO10" s="573"/>
      <c r="BZP10" s="573"/>
      <c r="BZQ10" s="573"/>
      <c r="BZR10" s="573"/>
      <c r="BZS10" s="573"/>
      <c r="BZT10" s="573"/>
      <c r="BZU10" s="573"/>
      <c r="BZV10" s="573"/>
      <c r="BZW10" s="573"/>
      <c r="BZX10" s="573"/>
      <c r="BZY10" s="573"/>
      <c r="BZZ10" s="573"/>
      <c r="CAA10" s="573"/>
      <c r="CAB10" s="573"/>
      <c r="CAC10" s="573"/>
      <c r="CAD10" s="573"/>
      <c r="CAE10" s="573"/>
      <c r="CAF10" s="573"/>
      <c r="CAG10" s="573"/>
      <c r="CAH10" s="573"/>
      <c r="CAI10" s="573"/>
      <c r="CAJ10" s="573"/>
      <c r="CAK10" s="573"/>
      <c r="CAL10" s="573"/>
      <c r="CAM10" s="573"/>
      <c r="CAN10" s="573"/>
      <c r="CAO10" s="573"/>
      <c r="CAP10" s="573"/>
      <c r="CAQ10" s="573"/>
      <c r="CAR10" s="573"/>
      <c r="CAS10" s="573"/>
      <c r="CAT10" s="573"/>
      <c r="CAU10" s="573"/>
      <c r="CAV10" s="573"/>
      <c r="CAW10" s="573"/>
      <c r="CAX10" s="573"/>
      <c r="CAY10" s="573"/>
      <c r="CAZ10" s="573"/>
      <c r="CBA10" s="573"/>
      <c r="CBB10" s="573"/>
      <c r="CBC10" s="573"/>
      <c r="CBD10" s="573"/>
      <c r="CBE10" s="573"/>
      <c r="CBF10" s="573"/>
      <c r="CBG10" s="573"/>
      <c r="CBH10" s="573"/>
      <c r="CBI10" s="573"/>
      <c r="CBJ10" s="573"/>
      <c r="CBK10" s="573"/>
      <c r="CBL10" s="573"/>
      <c r="CBM10" s="573"/>
      <c r="CBN10" s="573"/>
      <c r="CBO10" s="573"/>
      <c r="CBP10" s="573"/>
      <c r="CBQ10" s="573"/>
      <c r="CBR10" s="573"/>
      <c r="CBS10" s="573"/>
      <c r="CBT10" s="573"/>
      <c r="CBU10" s="573"/>
      <c r="CBV10" s="573"/>
      <c r="CBW10" s="573"/>
      <c r="CBX10" s="573"/>
      <c r="CBY10" s="573"/>
      <c r="CBZ10" s="573"/>
      <c r="CCA10" s="573"/>
      <c r="CCB10" s="573"/>
      <c r="CCC10" s="573"/>
      <c r="CCD10" s="573"/>
      <c r="CCE10" s="573"/>
      <c r="CCF10" s="573"/>
      <c r="CCG10" s="573"/>
      <c r="CCH10" s="573"/>
      <c r="CCI10" s="573"/>
      <c r="CCJ10" s="573"/>
      <c r="CCK10" s="573"/>
      <c r="CCL10" s="573"/>
      <c r="CCM10" s="573"/>
      <c r="CCN10" s="573"/>
      <c r="CCO10" s="573"/>
      <c r="CCP10" s="573"/>
      <c r="CCQ10" s="573"/>
      <c r="CCR10" s="573"/>
      <c r="CCS10" s="573"/>
      <c r="CCT10" s="573"/>
      <c r="CCU10" s="573"/>
      <c r="CCV10" s="573"/>
      <c r="CCW10" s="573"/>
      <c r="CCX10" s="573"/>
      <c r="CCY10" s="573"/>
      <c r="CCZ10" s="573"/>
      <c r="CDA10" s="573"/>
      <c r="CDB10" s="573"/>
      <c r="CDC10" s="573"/>
      <c r="CDD10" s="573"/>
      <c r="CDE10" s="573"/>
      <c r="CDF10" s="573"/>
      <c r="CDG10" s="573"/>
      <c r="CDH10" s="573"/>
      <c r="CDI10" s="573"/>
      <c r="CDJ10" s="573"/>
      <c r="CDK10" s="573"/>
      <c r="CDL10" s="573"/>
      <c r="CDM10" s="573"/>
      <c r="CDN10" s="573"/>
      <c r="CDO10" s="573"/>
      <c r="CDP10" s="573"/>
      <c r="CDQ10" s="573"/>
      <c r="CDR10" s="573"/>
      <c r="CDS10" s="573"/>
      <c r="CDT10" s="573"/>
      <c r="CDU10" s="573"/>
      <c r="CDV10" s="573"/>
      <c r="CDW10" s="573"/>
      <c r="CDX10" s="573"/>
      <c r="CDY10" s="573"/>
      <c r="CDZ10" s="573"/>
      <c r="CEA10" s="573"/>
      <c r="CEB10" s="573"/>
      <c r="CEC10" s="573"/>
      <c r="CED10" s="573"/>
      <c r="CEE10" s="573"/>
      <c r="CEF10" s="573"/>
      <c r="CEG10" s="573"/>
      <c r="CEH10" s="573"/>
      <c r="CEI10" s="573"/>
      <c r="CEJ10" s="573"/>
      <c r="CEK10" s="573"/>
      <c r="CEL10" s="573"/>
      <c r="CEM10" s="573"/>
      <c r="CEN10" s="573"/>
      <c r="CEO10" s="573"/>
      <c r="CEP10" s="573"/>
      <c r="CEQ10" s="573"/>
      <c r="CER10" s="573"/>
      <c r="CES10" s="573"/>
      <c r="CET10" s="573"/>
      <c r="CEU10" s="573"/>
      <c r="CEV10" s="573"/>
      <c r="CEW10" s="573"/>
      <c r="CEX10" s="573"/>
      <c r="CEY10" s="573"/>
      <c r="CEZ10" s="573"/>
      <c r="CFA10" s="573"/>
      <c r="CFB10" s="573"/>
      <c r="CFC10" s="573"/>
      <c r="CFD10" s="573"/>
      <c r="CFE10" s="573"/>
      <c r="CFF10" s="573"/>
      <c r="CFG10" s="573"/>
      <c r="CFH10" s="573"/>
      <c r="CFI10" s="573"/>
      <c r="CFJ10" s="573"/>
      <c r="CFK10" s="573"/>
      <c r="CFL10" s="573"/>
      <c r="CFM10" s="573"/>
      <c r="CFN10" s="573"/>
      <c r="CFO10" s="573"/>
      <c r="CFP10" s="573"/>
      <c r="CFQ10" s="573"/>
      <c r="CFR10" s="573"/>
      <c r="CFS10" s="573"/>
      <c r="CFT10" s="573"/>
      <c r="CFU10" s="573"/>
      <c r="CFV10" s="573"/>
      <c r="CFW10" s="573"/>
      <c r="CFX10" s="573"/>
      <c r="CFY10" s="573"/>
      <c r="CFZ10" s="573"/>
      <c r="CGA10" s="573"/>
      <c r="CGB10" s="573"/>
      <c r="CGC10" s="573"/>
      <c r="CGD10" s="573"/>
      <c r="CGE10" s="573"/>
      <c r="CGF10" s="573"/>
      <c r="CGG10" s="573"/>
      <c r="CGH10" s="573"/>
      <c r="CGI10" s="573"/>
      <c r="CGJ10" s="573"/>
      <c r="CGK10" s="573"/>
      <c r="CGL10" s="573"/>
      <c r="CGM10" s="573"/>
      <c r="CGN10" s="573"/>
      <c r="CGO10" s="573"/>
      <c r="CGP10" s="573"/>
      <c r="CGQ10" s="573"/>
      <c r="CGR10" s="573"/>
      <c r="CGS10" s="573"/>
      <c r="CGT10" s="573"/>
      <c r="CGU10" s="573"/>
      <c r="CGV10" s="573"/>
      <c r="CGW10" s="573"/>
      <c r="CGX10" s="573"/>
      <c r="CGY10" s="573"/>
      <c r="CGZ10" s="573"/>
      <c r="CHA10" s="573"/>
      <c r="CHB10" s="573"/>
      <c r="CHC10" s="573"/>
      <c r="CHD10" s="573"/>
      <c r="CHE10" s="573"/>
      <c r="CHF10" s="573"/>
      <c r="CHG10" s="573"/>
      <c r="CHH10" s="573"/>
      <c r="CHI10" s="573"/>
      <c r="CHJ10" s="573"/>
      <c r="CHK10" s="573"/>
      <c r="CHL10" s="573"/>
      <c r="CHM10" s="573"/>
      <c r="CHN10" s="573"/>
      <c r="CHO10" s="573"/>
      <c r="CHP10" s="573"/>
      <c r="CHQ10" s="573"/>
      <c r="CHR10" s="573"/>
      <c r="CHS10" s="573"/>
      <c r="CHT10" s="573"/>
      <c r="CHU10" s="573"/>
      <c r="CHV10" s="573"/>
      <c r="CHW10" s="573"/>
      <c r="CHX10" s="573"/>
      <c r="CHY10" s="573"/>
      <c r="CHZ10" s="573"/>
      <c r="CIA10" s="573"/>
      <c r="CIB10" s="573"/>
      <c r="CIC10" s="573"/>
      <c r="CID10" s="573"/>
      <c r="CIE10" s="573"/>
      <c r="CIF10" s="573"/>
      <c r="CIG10" s="573"/>
      <c r="CIH10" s="573"/>
      <c r="CII10" s="573"/>
      <c r="CIJ10" s="573"/>
      <c r="CIK10" s="573"/>
      <c r="CIL10" s="573"/>
      <c r="CIM10" s="573"/>
      <c r="CIN10" s="573"/>
      <c r="CIO10" s="573"/>
      <c r="CIP10" s="573"/>
      <c r="CIQ10" s="573"/>
      <c r="CIR10" s="573"/>
      <c r="CIS10" s="573"/>
      <c r="CIT10" s="573"/>
      <c r="CIU10" s="573"/>
      <c r="CIV10" s="573"/>
      <c r="CIW10" s="573"/>
      <c r="CIX10" s="573"/>
      <c r="CIY10" s="573"/>
      <c r="CIZ10" s="573"/>
      <c r="CJA10" s="573"/>
      <c r="CJB10" s="573"/>
      <c r="CJC10" s="573"/>
      <c r="CJD10" s="573"/>
      <c r="CJE10" s="573"/>
      <c r="CJF10" s="573"/>
      <c r="CJG10" s="573"/>
      <c r="CJH10" s="573"/>
      <c r="CJI10" s="573"/>
      <c r="CJJ10" s="573"/>
      <c r="CJK10" s="573"/>
      <c r="CJL10" s="573"/>
      <c r="CJM10" s="573"/>
      <c r="CJN10" s="573"/>
      <c r="CJO10" s="573"/>
      <c r="CJP10" s="573"/>
      <c r="CJQ10" s="573"/>
      <c r="CJR10" s="573"/>
      <c r="CJS10" s="573"/>
      <c r="CJT10" s="573"/>
      <c r="CJU10" s="573"/>
      <c r="CJV10" s="573"/>
      <c r="CJW10" s="573"/>
      <c r="CJX10" s="573"/>
      <c r="CJY10" s="573"/>
      <c r="CJZ10" s="573"/>
      <c r="CKA10" s="573"/>
      <c r="CKB10" s="573"/>
      <c r="CKC10" s="573"/>
      <c r="CKD10" s="573"/>
      <c r="CKE10" s="573"/>
      <c r="CKF10" s="573"/>
      <c r="CKG10" s="573"/>
      <c r="CKH10" s="573"/>
      <c r="CKI10" s="573"/>
      <c r="CKJ10" s="573"/>
      <c r="CKK10" s="573"/>
      <c r="CKL10" s="573"/>
      <c r="CKM10" s="573"/>
      <c r="CKN10" s="573"/>
      <c r="CKO10" s="573"/>
      <c r="CKP10" s="573"/>
      <c r="CKQ10" s="573"/>
      <c r="CKR10" s="573"/>
      <c r="CKS10" s="573"/>
      <c r="CKT10" s="573"/>
      <c r="CKU10" s="573"/>
      <c r="CKV10" s="573"/>
      <c r="CKW10" s="573"/>
      <c r="CKX10" s="573"/>
      <c r="CKY10" s="573"/>
      <c r="CKZ10" s="573"/>
      <c r="CLA10" s="573"/>
      <c r="CLB10" s="573"/>
      <c r="CLC10" s="573"/>
      <c r="CLD10" s="573"/>
      <c r="CLE10" s="573"/>
      <c r="CLF10" s="573"/>
      <c r="CLG10" s="573"/>
      <c r="CLH10" s="573"/>
      <c r="CLI10" s="573"/>
      <c r="CLJ10" s="573"/>
      <c r="CLK10" s="573"/>
      <c r="CLL10" s="573"/>
      <c r="CLM10" s="573"/>
      <c r="CLN10" s="573"/>
      <c r="CLO10" s="573"/>
      <c r="CLP10" s="573"/>
      <c r="CLQ10" s="573"/>
      <c r="CLR10" s="573"/>
      <c r="CLS10" s="573"/>
      <c r="CLT10" s="573"/>
      <c r="CLU10" s="573"/>
      <c r="CLV10" s="573"/>
      <c r="CLW10" s="573"/>
      <c r="CLX10" s="573"/>
      <c r="CLY10" s="573"/>
      <c r="CLZ10" s="573"/>
      <c r="CMA10" s="573"/>
      <c r="CMB10" s="573"/>
      <c r="CMC10" s="573"/>
      <c r="CMD10" s="573"/>
      <c r="CME10" s="573"/>
      <c r="CMF10" s="573"/>
      <c r="CMG10" s="573"/>
      <c r="CMH10" s="573"/>
      <c r="CMI10" s="573"/>
      <c r="CMJ10" s="573"/>
      <c r="CMK10" s="573"/>
      <c r="CML10" s="573"/>
      <c r="CMM10" s="573"/>
      <c r="CMN10" s="573"/>
      <c r="CMO10" s="573"/>
      <c r="CMP10" s="573"/>
      <c r="CMQ10" s="573"/>
      <c r="CMR10" s="573"/>
      <c r="CMS10" s="573"/>
      <c r="CMT10" s="573"/>
      <c r="CMU10" s="573"/>
      <c r="CMV10" s="573"/>
      <c r="CMW10" s="573"/>
      <c r="CMX10" s="573"/>
      <c r="CMY10" s="573"/>
      <c r="CMZ10" s="573"/>
      <c r="CNA10" s="573"/>
      <c r="CNB10" s="573"/>
      <c r="CNC10" s="573"/>
      <c r="CND10" s="573"/>
      <c r="CNE10" s="573"/>
      <c r="CNF10" s="573"/>
      <c r="CNG10" s="573"/>
      <c r="CNH10" s="573"/>
      <c r="CNI10" s="573"/>
      <c r="CNJ10" s="573"/>
      <c r="CNK10" s="573"/>
      <c r="CNL10" s="573"/>
      <c r="CNM10" s="573"/>
      <c r="CNN10" s="573"/>
      <c r="CNO10" s="573"/>
      <c r="CNP10" s="573"/>
      <c r="CNQ10" s="573"/>
      <c r="CNR10" s="573"/>
      <c r="CNS10" s="573"/>
      <c r="CNT10" s="573"/>
      <c r="CNU10" s="573"/>
      <c r="CNV10" s="573"/>
      <c r="CNW10" s="573"/>
      <c r="CNX10" s="573"/>
      <c r="CNY10" s="573"/>
      <c r="CNZ10" s="573"/>
      <c r="COA10" s="573"/>
      <c r="COB10" s="573"/>
      <c r="COC10" s="573"/>
      <c r="COD10" s="573"/>
      <c r="COE10" s="573"/>
      <c r="COF10" s="573"/>
      <c r="COG10" s="573"/>
      <c r="COH10" s="573"/>
      <c r="COI10" s="573"/>
      <c r="COJ10" s="573"/>
      <c r="COK10" s="573"/>
      <c r="COL10" s="573"/>
      <c r="COM10" s="573"/>
      <c r="CON10" s="573"/>
      <c r="COO10" s="573"/>
      <c r="COP10" s="573"/>
      <c r="COQ10" s="573"/>
      <c r="COR10" s="573"/>
      <c r="COS10" s="573"/>
      <c r="COT10" s="573"/>
      <c r="COU10" s="573"/>
      <c r="COV10" s="573"/>
      <c r="COW10" s="573"/>
      <c r="COX10" s="573"/>
      <c r="COY10" s="573"/>
      <c r="COZ10" s="573"/>
      <c r="CPA10" s="573"/>
      <c r="CPB10" s="573"/>
      <c r="CPC10" s="573"/>
      <c r="CPD10" s="573"/>
      <c r="CPE10" s="573"/>
      <c r="CPF10" s="573"/>
      <c r="CPG10" s="573"/>
      <c r="CPH10" s="573"/>
      <c r="CPI10" s="573"/>
      <c r="CPJ10" s="573"/>
      <c r="CPK10" s="573"/>
      <c r="CPL10" s="573"/>
      <c r="CPM10" s="573"/>
      <c r="CPN10" s="573"/>
      <c r="CPO10" s="573"/>
      <c r="CPP10" s="573"/>
      <c r="CPQ10" s="573"/>
      <c r="CPR10" s="573"/>
      <c r="CPS10" s="573"/>
      <c r="CPT10" s="573"/>
      <c r="CPU10" s="573"/>
      <c r="CPV10" s="573"/>
      <c r="CPW10" s="573"/>
      <c r="CPX10" s="573"/>
      <c r="CPY10" s="573"/>
      <c r="CPZ10" s="573"/>
      <c r="CQA10" s="573"/>
      <c r="CQB10" s="573"/>
      <c r="CQC10" s="573"/>
      <c r="CQD10" s="573"/>
      <c r="CQE10" s="573"/>
      <c r="CQF10" s="573"/>
      <c r="CQG10" s="573"/>
      <c r="CQH10" s="573"/>
      <c r="CQI10" s="573"/>
      <c r="CQJ10" s="573"/>
      <c r="CQK10" s="573"/>
      <c r="CQL10" s="573"/>
      <c r="CQM10" s="573"/>
      <c r="CQN10" s="573"/>
      <c r="CQO10" s="573"/>
      <c r="CQP10" s="573"/>
      <c r="CQQ10" s="573"/>
      <c r="CQR10" s="573"/>
      <c r="CQS10" s="573"/>
      <c r="CQT10" s="573"/>
      <c r="CQU10" s="573"/>
      <c r="CQV10" s="573"/>
      <c r="CQW10" s="573"/>
      <c r="CQX10" s="573"/>
      <c r="CQY10" s="573"/>
      <c r="CQZ10" s="573"/>
      <c r="CRA10" s="573"/>
      <c r="CRB10" s="573"/>
      <c r="CRC10" s="573"/>
      <c r="CRD10" s="573"/>
      <c r="CRE10" s="573"/>
      <c r="CRF10" s="573"/>
      <c r="CRG10" s="573"/>
      <c r="CRH10" s="573"/>
      <c r="CRI10" s="573"/>
      <c r="CRJ10" s="573"/>
      <c r="CRK10" s="573"/>
      <c r="CRL10" s="573"/>
      <c r="CRM10" s="573"/>
      <c r="CRN10" s="573"/>
      <c r="CRO10" s="573"/>
      <c r="CRP10" s="573"/>
      <c r="CRQ10" s="573"/>
      <c r="CRR10" s="573"/>
      <c r="CRS10" s="573"/>
      <c r="CRT10" s="573"/>
      <c r="CRU10" s="573"/>
      <c r="CRV10" s="573"/>
      <c r="CRW10" s="573"/>
      <c r="CRX10" s="573"/>
      <c r="CRY10" s="573"/>
      <c r="CRZ10" s="573"/>
      <c r="CSA10" s="573"/>
      <c r="CSB10" s="573"/>
      <c r="CSC10" s="573"/>
      <c r="CSD10" s="573"/>
      <c r="CSE10" s="573"/>
      <c r="CSF10" s="573"/>
      <c r="CSG10" s="573"/>
      <c r="CSH10" s="573"/>
      <c r="CSI10" s="573"/>
      <c r="CSJ10" s="573"/>
      <c r="CSK10" s="573"/>
      <c r="CSL10" s="573"/>
      <c r="CSM10" s="573"/>
      <c r="CSN10" s="573"/>
      <c r="CSO10" s="573"/>
      <c r="CSP10" s="573"/>
      <c r="CSQ10" s="573"/>
      <c r="CSR10" s="573"/>
      <c r="CSS10" s="573"/>
      <c r="CST10" s="573"/>
      <c r="CSU10" s="573"/>
      <c r="CSV10" s="573"/>
      <c r="CSW10" s="573"/>
      <c r="CSX10" s="573"/>
      <c r="CSY10" s="573"/>
      <c r="CSZ10" s="573"/>
      <c r="CTA10" s="573"/>
      <c r="CTB10" s="573"/>
      <c r="CTC10" s="573"/>
      <c r="CTD10" s="573"/>
      <c r="CTE10" s="573"/>
      <c r="CTF10" s="573"/>
      <c r="CTG10" s="573"/>
      <c r="CTH10" s="573"/>
      <c r="CTI10" s="573"/>
      <c r="CTJ10" s="573"/>
      <c r="CTK10" s="573"/>
      <c r="CTL10" s="573"/>
      <c r="CTM10" s="573"/>
      <c r="CTN10" s="573"/>
      <c r="CTO10" s="573"/>
      <c r="CTP10" s="573"/>
      <c r="CTQ10" s="573"/>
      <c r="CTR10" s="573"/>
      <c r="CTS10" s="573"/>
      <c r="CTT10" s="573"/>
      <c r="CTU10" s="573"/>
      <c r="CTV10" s="573"/>
      <c r="CTW10" s="573"/>
      <c r="CTX10" s="573"/>
      <c r="CTY10" s="573"/>
      <c r="CTZ10" s="573"/>
      <c r="CUA10" s="573"/>
      <c r="CUB10" s="573"/>
      <c r="CUC10" s="573"/>
      <c r="CUD10" s="573"/>
      <c r="CUE10" s="573"/>
      <c r="CUF10" s="573"/>
      <c r="CUG10" s="573"/>
      <c r="CUH10" s="573"/>
      <c r="CUI10" s="573"/>
      <c r="CUJ10" s="573"/>
      <c r="CUK10" s="573"/>
      <c r="CUL10" s="573"/>
      <c r="CUM10" s="573"/>
      <c r="CUN10" s="573"/>
      <c r="CUO10" s="573"/>
      <c r="CUP10" s="573"/>
      <c r="CUQ10" s="573"/>
      <c r="CUR10" s="573"/>
      <c r="CUS10" s="573"/>
      <c r="CUT10" s="573"/>
      <c r="CUU10" s="573"/>
      <c r="CUV10" s="573"/>
      <c r="CUW10" s="573"/>
      <c r="CUX10" s="573"/>
      <c r="CUY10" s="573"/>
      <c r="CUZ10" s="573"/>
      <c r="CVA10" s="573"/>
      <c r="CVB10" s="573"/>
      <c r="CVC10" s="573"/>
      <c r="CVD10" s="573"/>
      <c r="CVE10" s="573"/>
      <c r="CVF10" s="573"/>
      <c r="CVG10" s="573"/>
      <c r="CVH10" s="573"/>
      <c r="CVI10" s="573"/>
      <c r="CVJ10" s="573"/>
      <c r="CVK10" s="573"/>
      <c r="CVL10" s="573"/>
      <c r="CVM10" s="573"/>
      <c r="CVN10" s="573"/>
      <c r="CVO10" s="573"/>
      <c r="CVP10" s="573"/>
      <c r="CVQ10" s="573"/>
      <c r="CVR10" s="573"/>
      <c r="CVS10" s="573"/>
      <c r="CVT10" s="573"/>
      <c r="CVU10" s="573"/>
      <c r="CVV10" s="573"/>
      <c r="CVW10" s="573"/>
      <c r="CVX10" s="573"/>
      <c r="CVY10" s="573"/>
      <c r="CVZ10" s="573"/>
      <c r="CWA10" s="573"/>
      <c r="CWB10" s="573"/>
      <c r="CWC10" s="573"/>
      <c r="CWD10" s="573"/>
      <c r="CWE10" s="573"/>
      <c r="CWF10" s="573"/>
      <c r="CWG10" s="573"/>
      <c r="CWH10" s="573"/>
      <c r="CWI10" s="573"/>
      <c r="CWJ10" s="573"/>
      <c r="CWK10" s="573"/>
      <c r="CWL10" s="573"/>
      <c r="CWM10" s="573"/>
      <c r="CWN10" s="573"/>
      <c r="CWO10" s="573"/>
      <c r="CWP10" s="573"/>
      <c r="CWQ10" s="573"/>
      <c r="CWR10" s="573"/>
      <c r="CWS10" s="573"/>
      <c r="CWT10" s="573"/>
      <c r="CWU10" s="573"/>
      <c r="CWV10" s="573"/>
      <c r="CWW10" s="573"/>
      <c r="CWX10" s="573"/>
      <c r="CWY10" s="573"/>
      <c r="CWZ10" s="573"/>
      <c r="CXA10" s="573"/>
      <c r="CXB10" s="573"/>
      <c r="CXC10" s="573"/>
      <c r="CXD10" s="573"/>
      <c r="CXE10" s="573"/>
      <c r="CXF10" s="573"/>
      <c r="CXG10" s="573"/>
      <c r="CXH10" s="573"/>
      <c r="CXI10" s="573"/>
      <c r="CXJ10" s="573"/>
      <c r="CXK10" s="573"/>
      <c r="CXL10" s="573"/>
      <c r="CXM10" s="573"/>
      <c r="CXN10" s="573"/>
      <c r="CXO10" s="573"/>
      <c r="CXP10" s="573"/>
      <c r="CXQ10" s="573"/>
      <c r="CXR10" s="573"/>
      <c r="CXS10" s="573"/>
      <c r="CXT10" s="573"/>
      <c r="CXU10" s="573"/>
      <c r="CXV10" s="573"/>
      <c r="CXW10" s="573"/>
      <c r="CXX10" s="573"/>
      <c r="CXY10" s="573"/>
      <c r="CXZ10" s="573"/>
      <c r="CYA10" s="573"/>
      <c r="CYB10" s="573"/>
      <c r="CYC10" s="573"/>
      <c r="CYD10" s="573"/>
      <c r="CYE10" s="573"/>
      <c r="CYF10" s="573"/>
      <c r="CYG10" s="573"/>
      <c r="CYH10" s="573"/>
      <c r="CYI10" s="573"/>
      <c r="CYJ10" s="573"/>
      <c r="CYK10" s="573"/>
      <c r="CYL10" s="573"/>
      <c r="CYM10" s="573"/>
      <c r="CYN10" s="573"/>
      <c r="CYO10" s="573"/>
      <c r="CYP10" s="573"/>
      <c r="CYQ10" s="573"/>
      <c r="CYR10" s="573"/>
      <c r="CYS10" s="573"/>
      <c r="CYT10" s="573"/>
      <c r="CYU10" s="573"/>
      <c r="CYV10" s="573"/>
      <c r="CYW10" s="573"/>
      <c r="CYX10" s="573"/>
      <c r="CYY10" s="573"/>
      <c r="CYZ10" s="573"/>
      <c r="CZA10" s="573"/>
      <c r="CZB10" s="573"/>
      <c r="CZC10" s="573"/>
      <c r="CZD10" s="573"/>
      <c r="CZE10" s="573"/>
      <c r="CZF10" s="573"/>
      <c r="CZG10" s="573"/>
      <c r="CZH10" s="573"/>
      <c r="CZI10" s="573"/>
      <c r="CZJ10" s="573"/>
      <c r="CZK10" s="573"/>
      <c r="CZL10" s="573"/>
      <c r="CZM10" s="573"/>
      <c r="CZN10" s="573"/>
      <c r="CZO10" s="573"/>
      <c r="CZP10" s="573"/>
      <c r="CZQ10" s="573"/>
      <c r="CZR10" s="573"/>
      <c r="CZS10" s="573"/>
      <c r="CZT10" s="573"/>
      <c r="CZU10" s="573"/>
      <c r="CZV10" s="573"/>
      <c r="CZW10" s="573"/>
      <c r="CZX10" s="573"/>
      <c r="CZY10" s="573"/>
      <c r="CZZ10" s="573"/>
      <c r="DAA10" s="573"/>
      <c r="DAB10" s="573"/>
      <c r="DAC10" s="573"/>
      <c r="DAD10" s="573"/>
      <c r="DAE10" s="573"/>
      <c r="DAF10" s="573"/>
      <c r="DAG10" s="573"/>
      <c r="DAH10" s="573"/>
      <c r="DAI10" s="573"/>
      <c r="DAJ10" s="573"/>
      <c r="DAK10" s="573"/>
      <c r="DAL10" s="573"/>
      <c r="DAM10" s="573"/>
      <c r="DAN10" s="573"/>
      <c r="DAO10" s="573"/>
      <c r="DAP10" s="573"/>
      <c r="DAQ10" s="573"/>
      <c r="DAR10" s="573"/>
      <c r="DAS10" s="573"/>
      <c r="DAT10" s="573"/>
      <c r="DAU10" s="573"/>
      <c r="DAV10" s="573"/>
      <c r="DAW10" s="573"/>
      <c r="DAX10" s="573"/>
      <c r="DAY10" s="573"/>
      <c r="DAZ10" s="573"/>
      <c r="DBA10" s="573"/>
      <c r="DBB10" s="573"/>
      <c r="DBC10" s="573"/>
      <c r="DBD10" s="573"/>
      <c r="DBE10" s="573"/>
      <c r="DBF10" s="573"/>
      <c r="DBG10" s="573"/>
      <c r="DBH10" s="573"/>
      <c r="DBI10" s="573"/>
      <c r="DBJ10" s="573"/>
      <c r="DBK10" s="573"/>
      <c r="DBL10" s="573"/>
      <c r="DBM10" s="573"/>
      <c r="DBN10" s="573"/>
      <c r="DBO10" s="573"/>
      <c r="DBP10" s="573"/>
      <c r="DBQ10" s="573"/>
      <c r="DBR10" s="573"/>
      <c r="DBS10" s="573"/>
      <c r="DBT10" s="573"/>
      <c r="DBU10" s="573"/>
      <c r="DBV10" s="573"/>
      <c r="DBW10" s="573"/>
      <c r="DBX10" s="573"/>
      <c r="DBY10" s="573"/>
      <c r="DBZ10" s="573"/>
      <c r="DCA10" s="573"/>
      <c r="DCB10" s="573"/>
      <c r="DCC10" s="573"/>
      <c r="DCD10" s="573"/>
      <c r="DCE10" s="573"/>
      <c r="DCF10" s="573"/>
      <c r="DCG10" s="573"/>
      <c r="DCH10" s="573"/>
      <c r="DCI10" s="573"/>
      <c r="DCJ10" s="573"/>
      <c r="DCK10" s="573"/>
      <c r="DCL10" s="573"/>
      <c r="DCM10" s="573"/>
      <c r="DCN10" s="573"/>
      <c r="DCO10" s="573"/>
      <c r="DCP10" s="573"/>
      <c r="DCQ10" s="573"/>
      <c r="DCR10" s="573"/>
      <c r="DCS10" s="573"/>
      <c r="DCT10" s="573"/>
      <c r="DCU10" s="573"/>
      <c r="DCV10" s="573"/>
      <c r="DCW10" s="573"/>
      <c r="DCX10" s="573"/>
      <c r="DCY10" s="573"/>
      <c r="DCZ10" s="573"/>
      <c r="DDA10" s="573"/>
      <c r="DDB10" s="573"/>
      <c r="DDC10" s="573"/>
      <c r="DDD10" s="573"/>
      <c r="DDE10" s="573"/>
      <c r="DDF10" s="573"/>
      <c r="DDG10" s="573"/>
      <c r="DDH10" s="573"/>
      <c r="DDI10" s="573"/>
      <c r="DDJ10" s="573"/>
      <c r="DDK10" s="573"/>
      <c r="DDL10" s="573"/>
      <c r="DDM10" s="573"/>
      <c r="DDN10" s="573"/>
      <c r="DDO10" s="573"/>
      <c r="DDP10" s="573"/>
      <c r="DDQ10" s="573"/>
      <c r="DDR10" s="573"/>
      <c r="DDS10" s="573"/>
      <c r="DDT10" s="573"/>
      <c r="DDU10" s="573"/>
      <c r="DDV10" s="573"/>
      <c r="DDW10" s="573"/>
      <c r="DDX10" s="573"/>
      <c r="DDY10" s="573"/>
      <c r="DDZ10" s="573"/>
      <c r="DEA10" s="573"/>
      <c r="DEB10" s="573"/>
      <c r="DEC10" s="573"/>
      <c r="DED10" s="573"/>
      <c r="DEE10" s="573"/>
      <c r="DEF10" s="573"/>
      <c r="DEG10" s="573"/>
      <c r="DEH10" s="573"/>
      <c r="DEI10" s="573"/>
      <c r="DEJ10" s="573"/>
      <c r="DEK10" s="573"/>
      <c r="DEL10" s="573"/>
      <c r="DEM10" s="573"/>
      <c r="DEN10" s="573"/>
      <c r="DEO10" s="573"/>
      <c r="DEP10" s="573"/>
      <c r="DEQ10" s="573"/>
      <c r="DER10" s="573"/>
      <c r="DES10" s="573"/>
      <c r="DET10" s="573"/>
      <c r="DEU10" s="573"/>
      <c r="DEV10" s="573"/>
      <c r="DEW10" s="573"/>
      <c r="DEX10" s="573"/>
      <c r="DEY10" s="573"/>
      <c r="DEZ10" s="573"/>
      <c r="DFA10" s="573"/>
      <c r="DFB10" s="573"/>
      <c r="DFC10" s="573"/>
      <c r="DFD10" s="573"/>
      <c r="DFE10" s="573"/>
      <c r="DFF10" s="573"/>
      <c r="DFG10" s="573"/>
      <c r="DFH10" s="573"/>
      <c r="DFI10" s="573"/>
      <c r="DFJ10" s="573"/>
      <c r="DFK10" s="573"/>
      <c r="DFL10" s="573"/>
      <c r="DFM10" s="573"/>
      <c r="DFN10" s="573"/>
      <c r="DFO10" s="573"/>
      <c r="DFP10" s="573"/>
      <c r="DFQ10" s="573"/>
      <c r="DFR10" s="573"/>
      <c r="DFS10" s="573"/>
      <c r="DFT10" s="573"/>
      <c r="DFU10" s="573"/>
      <c r="DFV10" s="573"/>
      <c r="DFW10" s="573"/>
      <c r="DFX10" s="573"/>
      <c r="DFY10" s="573"/>
      <c r="DFZ10" s="573"/>
      <c r="DGA10" s="573"/>
      <c r="DGB10" s="573"/>
      <c r="DGC10" s="573"/>
      <c r="DGD10" s="573"/>
      <c r="DGE10" s="573"/>
      <c r="DGF10" s="573"/>
      <c r="DGG10" s="573"/>
      <c r="DGH10" s="573"/>
      <c r="DGI10" s="573"/>
      <c r="DGJ10" s="573"/>
      <c r="DGK10" s="573"/>
      <c r="DGL10" s="573"/>
      <c r="DGM10" s="573"/>
      <c r="DGN10" s="573"/>
      <c r="DGO10" s="573"/>
      <c r="DGP10" s="573"/>
      <c r="DGQ10" s="573"/>
      <c r="DGR10" s="573"/>
      <c r="DGS10" s="573"/>
      <c r="DGT10" s="573"/>
      <c r="DGU10" s="573"/>
      <c r="DGV10" s="573"/>
      <c r="DGW10" s="573"/>
      <c r="DGX10" s="573"/>
      <c r="DGY10" s="573"/>
      <c r="DGZ10" s="573"/>
      <c r="DHA10" s="573"/>
      <c r="DHB10" s="573"/>
      <c r="DHC10" s="573"/>
      <c r="DHD10" s="573"/>
      <c r="DHE10" s="573"/>
      <c r="DHF10" s="573"/>
      <c r="DHG10" s="573"/>
      <c r="DHH10" s="573"/>
      <c r="DHI10" s="573"/>
      <c r="DHJ10" s="573"/>
      <c r="DHK10" s="573"/>
      <c r="DHL10" s="573"/>
      <c r="DHM10" s="573"/>
      <c r="DHN10" s="573"/>
      <c r="DHO10" s="573"/>
      <c r="DHP10" s="573"/>
      <c r="DHQ10" s="573"/>
      <c r="DHR10" s="573"/>
      <c r="DHS10" s="573"/>
      <c r="DHT10" s="573"/>
      <c r="DHU10" s="573"/>
      <c r="DHV10" s="573"/>
      <c r="DHW10" s="573"/>
      <c r="DHX10" s="573"/>
      <c r="DHY10" s="573"/>
      <c r="DHZ10" s="573"/>
      <c r="DIA10" s="573"/>
      <c r="DIB10" s="573"/>
      <c r="DIC10" s="573"/>
      <c r="DID10" s="573"/>
      <c r="DIE10" s="573"/>
      <c r="DIF10" s="573"/>
      <c r="DIG10" s="573"/>
      <c r="DIH10" s="573"/>
      <c r="DII10" s="573"/>
      <c r="DIJ10" s="573"/>
      <c r="DIK10" s="573"/>
      <c r="DIL10" s="573"/>
      <c r="DIM10" s="573"/>
      <c r="DIN10" s="573"/>
      <c r="DIO10" s="573"/>
      <c r="DIP10" s="573"/>
      <c r="DIQ10" s="573"/>
      <c r="DIR10" s="573"/>
      <c r="DIS10" s="573"/>
      <c r="DIT10" s="573"/>
      <c r="DIU10" s="573"/>
      <c r="DIV10" s="573"/>
      <c r="DIW10" s="573"/>
      <c r="DIX10" s="573"/>
      <c r="DIY10" s="573"/>
      <c r="DIZ10" s="573"/>
      <c r="DJA10" s="573"/>
      <c r="DJB10" s="573"/>
      <c r="DJC10" s="573"/>
      <c r="DJD10" s="573"/>
      <c r="DJE10" s="573"/>
      <c r="DJF10" s="573"/>
      <c r="DJG10" s="573"/>
      <c r="DJH10" s="573"/>
      <c r="DJI10" s="573"/>
      <c r="DJJ10" s="573"/>
      <c r="DJK10" s="573"/>
      <c r="DJL10" s="573"/>
      <c r="DJM10" s="573"/>
      <c r="DJN10" s="573"/>
      <c r="DJO10" s="573"/>
      <c r="DJP10" s="573"/>
      <c r="DJQ10" s="573"/>
      <c r="DJR10" s="573"/>
      <c r="DJS10" s="573"/>
      <c r="DJT10" s="573"/>
      <c r="DJU10" s="573"/>
      <c r="DJV10" s="573"/>
      <c r="DJW10" s="573"/>
      <c r="DJX10" s="573"/>
      <c r="DJY10" s="573"/>
      <c r="DJZ10" s="573"/>
      <c r="DKA10" s="573"/>
      <c r="DKB10" s="573"/>
      <c r="DKC10" s="573"/>
      <c r="DKD10" s="573"/>
      <c r="DKE10" s="573"/>
      <c r="DKF10" s="573"/>
      <c r="DKG10" s="573"/>
      <c r="DKH10" s="573"/>
      <c r="DKI10" s="573"/>
      <c r="DKJ10" s="573"/>
      <c r="DKK10" s="573"/>
      <c r="DKL10" s="573"/>
      <c r="DKM10" s="573"/>
      <c r="DKN10" s="573"/>
      <c r="DKO10" s="573"/>
      <c r="DKP10" s="573"/>
      <c r="DKQ10" s="573"/>
      <c r="DKR10" s="573"/>
      <c r="DKS10" s="573"/>
      <c r="DKT10" s="573"/>
      <c r="DKU10" s="573"/>
      <c r="DKV10" s="573"/>
      <c r="DKW10" s="573"/>
      <c r="DKX10" s="573"/>
      <c r="DKY10" s="573"/>
      <c r="DKZ10" s="573"/>
      <c r="DLA10" s="573"/>
      <c r="DLB10" s="573"/>
      <c r="DLC10" s="573"/>
      <c r="DLD10" s="573"/>
      <c r="DLE10" s="573"/>
      <c r="DLF10" s="573"/>
      <c r="DLG10" s="573"/>
      <c r="DLH10" s="573"/>
      <c r="DLI10" s="573"/>
      <c r="DLJ10" s="573"/>
      <c r="DLK10" s="573"/>
      <c r="DLL10" s="573"/>
      <c r="DLM10" s="573"/>
      <c r="DLN10" s="573"/>
      <c r="DLO10" s="573"/>
      <c r="DLP10" s="573"/>
      <c r="DLQ10" s="573"/>
      <c r="DLR10" s="573"/>
      <c r="DLS10" s="573"/>
      <c r="DLT10" s="573"/>
      <c r="DLU10" s="573"/>
      <c r="DLV10" s="573"/>
      <c r="DLW10" s="573"/>
      <c r="DLX10" s="573"/>
      <c r="DLY10" s="573"/>
      <c r="DLZ10" s="573"/>
      <c r="DMA10" s="573"/>
      <c r="DMB10" s="573"/>
      <c r="DMC10" s="573"/>
      <c r="DMD10" s="573"/>
      <c r="DME10" s="573"/>
      <c r="DMF10" s="573"/>
      <c r="DMG10" s="573"/>
      <c r="DMH10" s="573"/>
      <c r="DMI10" s="573"/>
      <c r="DMJ10" s="573"/>
      <c r="DMK10" s="573"/>
      <c r="DML10" s="573"/>
      <c r="DMM10" s="573"/>
      <c r="DMN10" s="573"/>
      <c r="DMO10" s="573"/>
      <c r="DMP10" s="573"/>
      <c r="DMQ10" s="573"/>
      <c r="DMR10" s="573"/>
      <c r="DMS10" s="573"/>
      <c r="DMT10" s="573"/>
      <c r="DMU10" s="573"/>
      <c r="DMV10" s="573"/>
      <c r="DMW10" s="573"/>
      <c r="DMX10" s="573"/>
      <c r="DMY10" s="573"/>
      <c r="DMZ10" s="573"/>
      <c r="DNA10" s="573"/>
      <c r="DNB10" s="573"/>
      <c r="DNC10" s="573"/>
      <c r="DND10" s="573"/>
      <c r="DNE10" s="573"/>
      <c r="DNF10" s="573"/>
      <c r="DNG10" s="573"/>
      <c r="DNH10" s="573"/>
      <c r="DNI10" s="573"/>
      <c r="DNJ10" s="573"/>
      <c r="DNK10" s="573"/>
      <c r="DNL10" s="573"/>
      <c r="DNM10" s="573"/>
      <c r="DNN10" s="573"/>
      <c r="DNO10" s="573"/>
      <c r="DNP10" s="573"/>
      <c r="DNQ10" s="573"/>
      <c r="DNR10" s="573"/>
      <c r="DNS10" s="573"/>
      <c r="DNT10" s="573"/>
      <c r="DNU10" s="573"/>
      <c r="DNV10" s="573"/>
      <c r="DNW10" s="573"/>
      <c r="DNX10" s="573"/>
      <c r="DNY10" s="573"/>
      <c r="DNZ10" s="573"/>
      <c r="DOA10" s="573"/>
      <c r="DOB10" s="573"/>
      <c r="DOC10" s="573"/>
      <c r="DOD10" s="573"/>
      <c r="DOE10" s="573"/>
      <c r="DOF10" s="573"/>
      <c r="DOG10" s="573"/>
      <c r="DOH10" s="573"/>
      <c r="DOI10" s="573"/>
      <c r="DOJ10" s="573"/>
      <c r="DOK10" s="573"/>
      <c r="DOL10" s="573"/>
      <c r="DOM10" s="573"/>
      <c r="DON10" s="573"/>
      <c r="DOO10" s="573"/>
      <c r="DOP10" s="573"/>
      <c r="DOQ10" s="573"/>
      <c r="DOR10" s="573"/>
      <c r="DOS10" s="573"/>
      <c r="DOT10" s="573"/>
      <c r="DOU10" s="573"/>
      <c r="DOV10" s="573"/>
      <c r="DOW10" s="573"/>
      <c r="DOX10" s="573"/>
      <c r="DOY10" s="573"/>
      <c r="DOZ10" s="573"/>
      <c r="DPA10" s="573"/>
      <c r="DPB10" s="573"/>
      <c r="DPC10" s="573"/>
      <c r="DPD10" s="573"/>
      <c r="DPE10" s="573"/>
      <c r="DPF10" s="573"/>
      <c r="DPG10" s="573"/>
      <c r="DPH10" s="573"/>
      <c r="DPI10" s="573"/>
      <c r="DPJ10" s="573"/>
      <c r="DPK10" s="573"/>
      <c r="DPL10" s="573"/>
      <c r="DPM10" s="573"/>
      <c r="DPN10" s="573"/>
      <c r="DPO10" s="573"/>
      <c r="DPP10" s="573"/>
      <c r="DPQ10" s="573"/>
      <c r="DPR10" s="573"/>
      <c r="DPS10" s="573"/>
      <c r="DPT10" s="573"/>
      <c r="DPU10" s="573"/>
      <c r="DPV10" s="573"/>
      <c r="DPW10" s="573"/>
      <c r="DPX10" s="573"/>
      <c r="DPY10" s="573"/>
      <c r="DPZ10" s="573"/>
      <c r="DQA10" s="573"/>
      <c r="DQB10" s="573"/>
      <c r="DQC10" s="573"/>
      <c r="DQD10" s="573"/>
      <c r="DQE10" s="573"/>
      <c r="DQF10" s="573"/>
      <c r="DQG10" s="573"/>
      <c r="DQH10" s="573"/>
      <c r="DQI10" s="573"/>
      <c r="DQJ10" s="573"/>
      <c r="DQK10" s="573"/>
      <c r="DQL10" s="573"/>
      <c r="DQM10" s="573"/>
      <c r="DQN10" s="573"/>
      <c r="DQO10" s="573"/>
      <c r="DQP10" s="573"/>
      <c r="DQQ10" s="573"/>
      <c r="DQR10" s="573"/>
      <c r="DQS10" s="573"/>
      <c r="DQT10" s="573"/>
      <c r="DQU10" s="573"/>
      <c r="DQV10" s="573"/>
      <c r="DQW10" s="573"/>
      <c r="DQX10" s="573"/>
      <c r="DQY10" s="573"/>
      <c r="DQZ10" s="573"/>
      <c r="DRA10" s="573"/>
      <c r="DRB10" s="573"/>
      <c r="DRC10" s="573"/>
      <c r="DRD10" s="573"/>
      <c r="DRE10" s="573"/>
      <c r="DRF10" s="573"/>
      <c r="DRG10" s="573"/>
      <c r="DRH10" s="573"/>
      <c r="DRI10" s="573"/>
      <c r="DRJ10" s="573"/>
      <c r="DRK10" s="573"/>
      <c r="DRL10" s="573"/>
      <c r="DRM10" s="573"/>
      <c r="DRN10" s="573"/>
      <c r="DRO10" s="573"/>
      <c r="DRP10" s="573"/>
      <c r="DRQ10" s="573"/>
      <c r="DRR10" s="573"/>
      <c r="DRS10" s="573"/>
      <c r="DRT10" s="573"/>
      <c r="DRU10" s="573"/>
      <c r="DRV10" s="573"/>
      <c r="DRW10" s="573"/>
      <c r="DRX10" s="573"/>
      <c r="DRY10" s="573"/>
      <c r="DRZ10" s="573"/>
      <c r="DSA10" s="573"/>
      <c r="DSB10" s="573"/>
      <c r="DSC10" s="573"/>
      <c r="DSD10" s="573"/>
      <c r="DSE10" s="573"/>
      <c r="DSF10" s="573"/>
      <c r="DSG10" s="573"/>
      <c r="DSH10" s="573"/>
      <c r="DSI10" s="573"/>
      <c r="DSJ10" s="573"/>
      <c r="DSK10" s="573"/>
      <c r="DSL10" s="573"/>
      <c r="DSM10" s="573"/>
      <c r="DSN10" s="573"/>
      <c r="DSO10" s="573"/>
      <c r="DSP10" s="573"/>
      <c r="DSQ10" s="573"/>
      <c r="DSR10" s="573"/>
      <c r="DSS10" s="573"/>
      <c r="DST10" s="573"/>
      <c r="DSU10" s="573"/>
      <c r="DSV10" s="573"/>
      <c r="DSW10" s="573"/>
      <c r="DSX10" s="573"/>
      <c r="DSY10" s="573"/>
      <c r="DSZ10" s="573"/>
      <c r="DTA10" s="573"/>
      <c r="DTB10" s="573"/>
      <c r="DTC10" s="573"/>
      <c r="DTD10" s="573"/>
      <c r="DTE10" s="573"/>
      <c r="DTF10" s="573"/>
      <c r="DTG10" s="573"/>
      <c r="DTH10" s="573"/>
      <c r="DTI10" s="573"/>
      <c r="DTJ10" s="573"/>
      <c r="DTK10" s="573"/>
      <c r="DTL10" s="573"/>
      <c r="DTM10" s="573"/>
      <c r="DTN10" s="573"/>
      <c r="DTO10" s="573"/>
      <c r="DTP10" s="573"/>
      <c r="DTQ10" s="573"/>
      <c r="DTR10" s="573"/>
      <c r="DTS10" s="573"/>
      <c r="DTT10" s="573"/>
      <c r="DTU10" s="573"/>
      <c r="DTV10" s="573"/>
      <c r="DTW10" s="573"/>
      <c r="DTX10" s="573"/>
      <c r="DTY10" s="573"/>
      <c r="DTZ10" s="573"/>
      <c r="DUA10" s="573"/>
      <c r="DUB10" s="573"/>
      <c r="DUC10" s="573"/>
      <c r="DUD10" s="573"/>
      <c r="DUE10" s="573"/>
      <c r="DUF10" s="573"/>
      <c r="DUG10" s="573"/>
      <c r="DUH10" s="573"/>
      <c r="DUI10" s="573"/>
      <c r="DUJ10" s="573"/>
      <c r="DUK10" s="573"/>
      <c r="DUL10" s="573"/>
      <c r="DUM10" s="573"/>
      <c r="DUN10" s="573"/>
      <c r="DUO10" s="573"/>
      <c r="DUP10" s="573"/>
      <c r="DUQ10" s="573"/>
      <c r="DUR10" s="573"/>
      <c r="DUS10" s="573"/>
      <c r="DUT10" s="573"/>
      <c r="DUU10" s="573"/>
      <c r="DUV10" s="573"/>
      <c r="DUW10" s="573"/>
      <c r="DUX10" s="573"/>
      <c r="DUY10" s="573"/>
      <c r="DUZ10" s="573"/>
      <c r="DVA10" s="573"/>
      <c r="DVB10" s="573"/>
      <c r="DVC10" s="573"/>
      <c r="DVD10" s="573"/>
      <c r="DVE10" s="573"/>
      <c r="DVF10" s="573"/>
      <c r="DVG10" s="573"/>
      <c r="DVH10" s="573"/>
      <c r="DVI10" s="573"/>
      <c r="DVJ10" s="573"/>
      <c r="DVK10" s="573"/>
      <c r="DVL10" s="573"/>
      <c r="DVM10" s="573"/>
      <c r="DVN10" s="573"/>
      <c r="DVO10" s="573"/>
      <c r="DVP10" s="573"/>
      <c r="DVQ10" s="573"/>
      <c r="DVR10" s="573"/>
      <c r="DVS10" s="573"/>
      <c r="DVT10" s="573"/>
      <c r="DVU10" s="573"/>
      <c r="DVV10" s="573"/>
      <c r="DVW10" s="573"/>
      <c r="DVX10" s="573"/>
      <c r="DVY10" s="573"/>
      <c r="DVZ10" s="573"/>
      <c r="DWA10" s="573"/>
      <c r="DWB10" s="573"/>
      <c r="DWC10" s="573"/>
      <c r="DWD10" s="573"/>
      <c r="DWE10" s="573"/>
      <c r="DWF10" s="573"/>
      <c r="DWG10" s="573"/>
      <c r="DWH10" s="573"/>
      <c r="DWI10" s="573"/>
      <c r="DWJ10" s="573"/>
      <c r="DWK10" s="573"/>
      <c r="DWL10" s="573"/>
      <c r="DWM10" s="573"/>
      <c r="DWN10" s="573"/>
      <c r="DWO10" s="573"/>
      <c r="DWP10" s="573"/>
      <c r="DWQ10" s="573"/>
      <c r="DWR10" s="573"/>
      <c r="DWS10" s="573"/>
      <c r="DWT10" s="573"/>
      <c r="DWU10" s="573"/>
      <c r="DWV10" s="573"/>
      <c r="DWW10" s="573"/>
      <c r="DWX10" s="573"/>
      <c r="DWY10" s="573"/>
      <c r="DWZ10" s="573"/>
      <c r="DXA10" s="573"/>
      <c r="DXB10" s="573"/>
      <c r="DXC10" s="573"/>
      <c r="DXD10" s="573"/>
      <c r="DXE10" s="573"/>
      <c r="DXF10" s="573"/>
      <c r="DXG10" s="573"/>
      <c r="DXH10" s="573"/>
      <c r="DXI10" s="573"/>
      <c r="DXJ10" s="573"/>
      <c r="DXK10" s="573"/>
      <c r="DXL10" s="573"/>
      <c r="DXM10" s="573"/>
      <c r="DXN10" s="573"/>
      <c r="DXO10" s="573"/>
      <c r="DXP10" s="573"/>
      <c r="DXQ10" s="573"/>
      <c r="DXR10" s="573"/>
      <c r="DXS10" s="573"/>
      <c r="DXT10" s="573"/>
      <c r="DXU10" s="573"/>
      <c r="DXV10" s="573"/>
      <c r="DXW10" s="573"/>
      <c r="DXX10" s="573"/>
      <c r="DXY10" s="573"/>
      <c r="DXZ10" s="573"/>
      <c r="DYA10" s="573"/>
      <c r="DYB10" s="573"/>
      <c r="DYC10" s="573"/>
      <c r="DYD10" s="573"/>
      <c r="DYE10" s="573"/>
      <c r="DYF10" s="573"/>
      <c r="DYG10" s="573"/>
      <c r="DYH10" s="573"/>
      <c r="DYI10" s="573"/>
      <c r="DYJ10" s="573"/>
      <c r="DYK10" s="573"/>
      <c r="DYL10" s="573"/>
      <c r="DYM10" s="573"/>
      <c r="DYN10" s="573"/>
      <c r="DYO10" s="573"/>
      <c r="DYP10" s="573"/>
      <c r="DYQ10" s="573"/>
      <c r="DYR10" s="573"/>
      <c r="DYS10" s="573"/>
      <c r="DYT10" s="573"/>
      <c r="DYU10" s="573"/>
      <c r="DYV10" s="573"/>
      <c r="DYW10" s="573"/>
      <c r="DYX10" s="573"/>
      <c r="DYY10" s="573"/>
      <c r="DYZ10" s="573"/>
      <c r="DZA10" s="573"/>
      <c r="DZB10" s="573"/>
      <c r="DZC10" s="573"/>
      <c r="DZD10" s="573"/>
      <c r="DZE10" s="573"/>
      <c r="DZF10" s="573"/>
      <c r="DZG10" s="573"/>
      <c r="DZH10" s="573"/>
      <c r="DZI10" s="573"/>
      <c r="DZJ10" s="573"/>
      <c r="DZK10" s="573"/>
      <c r="DZL10" s="573"/>
      <c r="DZM10" s="573"/>
      <c r="DZN10" s="573"/>
      <c r="DZO10" s="573"/>
      <c r="DZP10" s="573"/>
      <c r="DZQ10" s="573"/>
      <c r="DZR10" s="573"/>
      <c r="DZS10" s="573"/>
      <c r="DZT10" s="573"/>
      <c r="DZU10" s="573"/>
      <c r="DZV10" s="573"/>
      <c r="DZW10" s="573"/>
      <c r="DZX10" s="573"/>
      <c r="DZY10" s="573"/>
      <c r="DZZ10" s="573"/>
      <c r="EAA10" s="573"/>
      <c r="EAB10" s="573"/>
      <c r="EAC10" s="573"/>
      <c r="EAD10" s="573"/>
      <c r="EAE10" s="573"/>
      <c r="EAF10" s="573"/>
      <c r="EAG10" s="573"/>
      <c r="EAH10" s="573"/>
      <c r="EAI10" s="573"/>
      <c r="EAJ10" s="573"/>
      <c r="EAK10" s="573"/>
      <c r="EAL10" s="573"/>
      <c r="EAM10" s="573"/>
      <c r="EAN10" s="573"/>
      <c r="EAO10" s="573"/>
      <c r="EAP10" s="573"/>
      <c r="EAQ10" s="573"/>
      <c r="EAR10" s="573"/>
      <c r="EAS10" s="573"/>
      <c r="EAT10" s="573"/>
      <c r="EAU10" s="573"/>
      <c r="EAV10" s="573"/>
      <c r="EAW10" s="573"/>
      <c r="EAX10" s="573"/>
      <c r="EAY10" s="573"/>
      <c r="EAZ10" s="573"/>
      <c r="EBA10" s="573"/>
      <c r="EBB10" s="573"/>
      <c r="EBC10" s="573"/>
      <c r="EBD10" s="573"/>
      <c r="EBE10" s="573"/>
      <c r="EBF10" s="573"/>
      <c r="EBG10" s="573"/>
      <c r="EBH10" s="573"/>
      <c r="EBI10" s="573"/>
      <c r="EBJ10" s="573"/>
      <c r="EBK10" s="573"/>
      <c r="EBL10" s="573"/>
      <c r="EBM10" s="573"/>
      <c r="EBN10" s="573"/>
      <c r="EBO10" s="573"/>
      <c r="EBP10" s="573"/>
      <c r="EBQ10" s="573"/>
      <c r="EBR10" s="573"/>
      <c r="EBS10" s="573"/>
      <c r="EBT10" s="573"/>
      <c r="EBU10" s="573"/>
      <c r="EBV10" s="573"/>
      <c r="EBW10" s="573"/>
      <c r="EBX10" s="573"/>
      <c r="EBY10" s="573"/>
      <c r="EBZ10" s="573"/>
      <c r="ECA10" s="573"/>
      <c r="ECB10" s="573"/>
      <c r="ECC10" s="573"/>
      <c r="ECD10" s="573"/>
      <c r="ECE10" s="573"/>
      <c r="ECF10" s="573"/>
      <c r="ECG10" s="573"/>
      <c r="ECH10" s="573"/>
      <c r="ECI10" s="573"/>
      <c r="ECJ10" s="573"/>
      <c r="ECK10" s="573"/>
      <c r="ECL10" s="573"/>
      <c r="ECM10" s="573"/>
      <c r="ECN10" s="573"/>
      <c r="ECO10" s="573"/>
      <c r="ECP10" s="573"/>
      <c r="ECQ10" s="573"/>
      <c r="ECR10" s="573"/>
      <c r="ECS10" s="573"/>
      <c r="ECT10" s="573"/>
      <c r="ECU10" s="573"/>
      <c r="ECV10" s="573"/>
      <c r="ECW10" s="573"/>
      <c r="ECX10" s="573"/>
      <c r="ECY10" s="573"/>
      <c r="ECZ10" s="573"/>
      <c r="EDA10" s="573"/>
      <c r="EDB10" s="573"/>
      <c r="EDC10" s="573"/>
      <c r="EDD10" s="573"/>
      <c r="EDE10" s="573"/>
      <c r="EDF10" s="573"/>
      <c r="EDG10" s="573"/>
      <c r="EDH10" s="573"/>
      <c r="EDI10" s="573"/>
      <c r="EDJ10" s="573"/>
      <c r="EDK10" s="573"/>
      <c r="EDL10" s="573"/>
      <c r="EDM10" s="573"/>
      <c r="EDN10" s="573"/>
      <c r="EDO10" s="573"/>
      <c r="EDP10" s="573"/>
      <c r="EDQ10" s="573"/>
      <c r="EDR10" s="573"/>
      <c r="EDS10" s="573"/>
      <c r="EDT10" s="573"/>
      <c r="EDU10" s="573"/>
      <c r="EDV10" s="573"/>
      <c r="EDW10" s="573"/>
      <c r="EDX10" s="573"/>
      <c r="EDY10" s="573"/>
      <c r="EDZ10" s="573"/>
      <c r="EEA10" s="573"/>
      <c r="EEB10" s="573"/>
      <c r="EEC10" s="573"/>
      <c r="EED10" s="573"/>
      <c r="EEE10" s="573"/>
      <c r="EEF10" s="573"/>
      <c r="EEG10" s="573"/>
      <c r="EEH10" s="573"/>
      <c r="EEI10" s="573"/>
      <c r="EEJ10" s="573"/>
      <c r="EEK10" s="573"/>
      <c r="EEL10" s="573"/>
      <c r="EEM10" s="573"/>
      <c r="EEN10" s="573"/>
      <c r="EEO10" s="573"/>
      <c r="EEP10" s="573"/>
      <c r="EEQ10" s="573"/>
      <c r="EER10" s="573"/>
      <c r="EES10" s="573"/>
      <c r="EET10" s="573"/>
      <c r="EEU10" s="573"/>
      <c r="EEV10" s="573"/>
      <c r="EEW10" s="573"/>
      <c r="EEX10" s="573"/>
      <c r="EEY10" s="573"/>
      <c r="EEZ10" s="573"/>
      <c r="EFA10" s="573"/>
      <c r="EFB10" s="573"/>
      <c r="EFC10" s="573"/>
      <c r="EFD10" s="573"/>
      <c r="EFE10" s="573"/>
      <c r="EFF10" s="573"/>
      <c r="EFG10" s="573"/>
      <c r="EFH10" s="573"/>
      <c r="EFI10" s="573"/>
      <c r="EFJ10" s="573"/>
      <c r="EFK10" s="573"/>
      <c r="EFL10" s="573"/>
      <c r="EFM10" s="573"/>
      <c r="EFN10" s="573"/>
      <c r="EFO10" s="573"/>
      <c r="EFP10" s="573"/>
      <c r="EFQ10" s="573"/>
      <c r="EFR10" s="573"/>
      <c r="EFS10" s="573"/>
      <c r="EFT10" s="573"/>
      <c r="EFU10" s="573"/>
      <c r="EFV10" s="573"/>
      <c r="EFW10" s="573"/>
      <c r="EFX10" s="573"/>
      <c r="EFY10" s="573"/>
      <c r="EFZ10" s="573"/>
      <c r="EGA10" s="573"/>
      <c r="EGB10" s="573"/>
      <c r="EGC10" s="573"/>
      <c r="EGD10" s="573"/>
      <c r="EGE10" s="573"/>
      <c r="EGF10" s="573"/>
      <c r="EGG10" s="573"/>
      <c r="EGH10" s="573"/>
      <c r="EGI10" s="573"/>
      <c r="EGJ10" s="573"/>
      <c r="EGK10" s="573"/>
      <c r="EGL10" s="573"/>
      <c r="EGM10" s="573"/>
      <c r="EGN10" s="573"/>
      <c r="EGO10" s="573"/>
      <c r="EGP10" s="573"/>
      <c r="EGQ10" s="573"/>
      <c r="EGR10" s="573"/>
      <c r="EGS10" s="573"/>
      <c r="EGT10" s="573"/>
      <c r="EGU10" s="573"/>
      <c r="EGV10" s="573"/>
      <c r="EGW10" s="573"/>
      <c r="EGX10" s="573"/>
      <c r="EGY10" s="573"/>
      <c r="EGZ10" s="573"/>
      <c r="EHA10" s="573"/>
      <c r="EHB10" s="573"/>
      <c r="EHC10" s="573"/>
      <c r="EHD10" s="573"/>
      <c r="EHE10" s="573"/>
      <c r="EHF10" s="573"/>
      <c r="EHG10" s="573"/>
      <c r="EHH10" s="573"/>
      <c r="EHI10" s="573"/>
      <c r="EHJ10" s="573"/>
      <c r="EHK10" s="573"/>
      <c r="EHL10" s="573"/>
      <c r="EHM10" s="573"/>
      <c r="EHN10" s="573"/>
      <c r="EHO10" s="573"/>
      <c r="EHP10" s="573"/>
      <c r="EHQ10" s="573"/>
      <c r="EHR10" s="573"/>
      <c r="EHS10" s="573"/>
      <c r="EHT10" s="573"/>
      <c r="EHU10" s="573"/>
      <c r="EHV10" s="573"/>
      <c r="EHW10" s="573"/>
      <c r="EHX10" s="573"/>
      <c r="EHY10" s="573"/>
      <c r="EHZ10" s="573"/>
      <c r="EIA10" s="573"/>
      <c r="EIB10" s="573"/>
      <c r="EIC10" s="573"/>
      <c r="EID10" s="573"/>
      <c r="EIE10" s="573"/>
      <c r="EIF10" s="573"/>
      <c r="EIG10" s="573"/>
      <c r="EIH10" s="573"/>
      <c r="EII10" s="573"/>
      <c r="EIJ10" s="573"/>
      <c r="EIK10" s="573"/>
      <c r="EIL10" s="573"/>
      <c r="EIM10" s="573"/>
      <c r="EIN10" s="573"/>
      <c r="EIO10" s="573"/>
      <c r="EIP10" s="573"/>
      <c r="EIQ10" s="573"/>
      <c r="EIR10" s="573"/>
      <c r="EIS10" s="573"/>
      <c r="EIT10" s="573"/>
      <c r="EIU10" s="573"/>
      <c r="EIV10" s="573"/>
      <c r="EIW10" s="573"/>
      <c r="EIX10" s="573"/>
      <c r="EIY10" s="573"/>
      <c r="EIZ10" s="573"/>
      <c r="EJA10" s="573"/>
      <c r="EJB10" s="573"/>
      <c r="EJC10" s="573"/>
      <c r="EJD10" s="573"/>
      <c r="EJE10" s="573"/>
      <c r="EJF10" s="573"/>
      <c r="EJG10" s="573"/>
      <c r="EJH10" s="573"/>
      <c r="EJI10" s="573"/>
      <c r="EJJ10" s="573"/>
      <c r="EJK10" s="573"/>
      <c r="EJL10" s="573"/>
      <c r="EJM10" s="573"/>
      <c r="EJN10" s="573"/>
      <c r="EJO10" s="573"/>
      <c r="EJP10" s="573"/>
      <c r="EJQ10" s="573"/>
      <c r="EJR10" s="573"/>
      <c r="EJS10" s="573"/>
      <c r="EJT10" s="573"/>
      <c r="EJU10" s="573"/>
      <c r="EJV10" s="573"/>
      <c r="EJW10" s="573"/>
      <c r="EJX10" s="573"/>
      <c r="EJY10" s="573"/>
      <c r="EJZ10" s="573"/>
      <c r="EKA10" s="573"/>
      <c r="EKB10" s="573"/>
      <c r="EKC10" s="573"/>
      <c r="EKD10" s="573"/>
      <c r="EKE10" s="573"/>
      <c r="EKF10" s="573"/>
      <c r="EKG10" s="573"/>
      <c r="EKH10" s="573"/>
      <c r="EKI10" s="573"/>
      <c r="EKJ10" s="573"/>
      <c r="EKK10" s="573"/>
      <c r="EKL10" s="573"/>
      <c r="EKM10" s="573"/>
      <c r="EKN10" s="573"/>
      <c r="EKO10" s="573"/>
      <c r="EKP10" s="573"/>
      <c r="EKQ10" s="573"/>
      <c r="EKR10" s="573"/>
      <c r="EKS10" s="573"/>
      <c r="EKT10" s="573"/>
      <c r="EKU10" s="573"/>
      <c r="EKV10" s="573"/>
      <c r="EKW10" s="573"/>
      <c r="EKX10" s="573"/>
      <c r="EKY10" s="573"/>
      <c r="EKZ10" s="573"/>
      <c r="ELA10" s="573"/>
      <c r="ELB10" s="573"/>
      <c r="ELC10" s="573"/>
      <c r="ELD10" s="573"/>
      <c r="ELE10" s="573"/>
      <c r="ELF10" s="573"/>
      <c r="ELG10" s="573"/>
      <c r="ELH10" s="573"/>
      <c r="ELI10" s="573"/>
      <c r="ELJ10" s="573"/>
      <c r="ELK10" s="573"/>
      <c r="ELL10" s="573"/>
      <c r="ELM10" s="573"/>
      <c r="ELN10" s="573"/>
      <c r="ELO10" s="573"/>
      <c r="ELP10" s="573"/>
      <c r="ELQ10" s="573"/>
      <c r="ELR10" s="573"/>
      <c r="ELS10" s="573"/>
      <c r="ELT10" s="573"/>
      <c r="ELU10" s="573"/>
      <c r="ELV10" s="573"/>
      <c r="ELW10" s="573"/>
      <c r="ELX10" s="573"/>
      <c r="ELY10" s="573"/>
      <c r="ELZ10" s="573"/>
      <c r="EMA10" s="573"/>
      <c r="EMB10" s="573"/>
      <c r="EMC10" s="573"/>
      <c r="EMD10" s="573"/>
      <c r="EME10" s="573"/>
      <c r="EMF10" s="573"/>
      <c r="EMG10" s="573"/>
      <c r="EMH10" s="573"/>
      <c r="EMI10" s="573"/>
      <c r="EMJ10" s="573"/>
      <c r="EMK10" s="573"/>
      <c r="EML10" s="573"/>
      <c r="EMM10" s="573"/>
      <c r="EMN10" s="573"/>
      <c r="EMO10" s="573"/>
      <c r="EMP10" s="573"/>
      <c r="EMQ10" s="573"/>
      <c r="EMR10" s="573"/>
      <c r="EMS10" s="573"/>
      <c r="EMT10" s="573"/>
      <c r="EMU10" s="573"/>
      <c r="EMV10" s="573"/>
      <c r="EMW10" s="573"/>
      <c r="EMX10" s="573"/>
      <c r="EMY10" s="573"/>
      <c r="EMZ10" s="573"/>
      <c r="ENA10" s="573"/>
      <c r="ENB10" s="573"/>
      <c r="ENC10" s="573"/>
      <c r="END10" s="573"/>
      <c r="ENE10" s="573"/>
      <c r="ENF10" s="573"/>
      <c r="ENG10" s="573"/>
      <c r="ENH10" s="573"/>
      <c r="ENI10" s="573"/>
      <c r="ENJ10" s="573"/>
      <c r="ENK10" s="573"/>
      <c r="ENL10" s="573"/>
      <c r="ENM10" s="573"/>
      <c r="ENN10" s="573"/>
      <c r="ENO10" s="573"/>
      <c r="ENP10" s="573"/>
      <c r="ENQ10" s="573"/>
      <c r="ENR10" s="573"/>
      <c r="ENS10" s="573"/>
      <c r="ENT10" s="573"/>
      <c r="ENU10" s="573"/>
      <c r="ENV10" s="573"/>
      <c r="ENW10" s="573"/>
      <c r="ENX10" s="573"/>
      <c r="ENY10" s="573"/>
      <c r="ENZ10" s="573"/>
      <c r="EOA10" s="573"/>
      <c r="EOB10" s="573"/>
      <c r="EOC10" s="573"/>
      <c r="EOD10" s="573"/>
      <c r="EOE10" s="573"/>
      <c r="EOF10" s="573"/>
      <c r="EOG10" s="573"/>
      <c r="EOH10" s="573"/>
      <c r="EOI10" s="573"/>
      <c r="EOJ10" s="573"/>
      <c r="EOK10" s="573"/>
      <c r="EOL10" s="573"/>
      <c r="EOM10" s="573"/>
      <c r="EON10" s="573"/>
      <c r="EOO10" s="573"/>
      <c r="EOP10" s="573"/>
      <c r="EOQ10" s="573"/>
      <c r="EOR10" s="573"/>
      <c r="EOS10" s="573"/>
      <c r="EOT10" s="573"/>
      <c r="EOU10" s="573"/>
      <c r="EOV10" s="573"/>
      <c r="EOW10" s="573"/>
      <c r="EOX10" s="573"/>
      <c r="EOY10" s="573"/>
      <c r="EOZ10" s="573"/>
      <c r="EPA10" s="573"/>
      <c r="EPB10" s="573"/>
      <c r="EPC10" s="573"/>
      <c r="EPD10" s="573"/>
      <c r="EPE10" s="573"/>
      <c r="EPF10" s="573"/>
      <c r="EPG10" s="573"/>
      <c r="EPH10" s="573"/>
      <c r="EPI10" s="573"/>
      <c r="EPJ10" s="573"/>
      <c r="EPK10" s="573"/>
      <c r="EPL10" s="573"/>
      <c r="EPM10" s="573"/>
      <c r="EPN10" s="573"/>
      <c r="EPO10" s="573"/>
      <c r="EPP10" s="573"/>
      <c r="EPQ10" s="573"/>
      <c r="EPR10" s="573"/>
      <c r="EPS10" s="573"/>
      <c r="EPT10" s="573"/>
      <c r="EPU10" s="573"/>
      <c r="EPV10" s="573"/>
      <c r="EPW10" s="573"/>
      <c r="EPX10" s="573"/>
      <c r="EPY10" s="573"/>
      <c r="EPZ10" s="573"/>
      <c r="EQA10" s="573"/>
      <c r="EQB10" s="573"/>
      <c r="EQC10" s="573"/>
      <c r="EQD10" s="573"/>
      <c r="EQE10" s="573"/>
      <c r="EQF10" s="573"/>
      <c r="EQG10" s="573"/>
      <c r="EQH10" s="573"/>
      <c r="EQI10" s="573"/>
      <c r="EQJ10" s="573"/>
      <c r="EQK10" s="573"/>
      <c r="EQL10" s="573"/>
      <c r="EQM10" s="573"/>
      <c r="EQN10" s="573"/>
      <c r="EQO10" s="573"/>
      <c r="EQP10" s="573"/>
      <c r="EQQ10" s="573"/>
      <c r="EQR10" s="573"/>
      <c r="EQS10" s="573"/>
      <c r="EQT10" s="573"/>
      <c r="EQU10" s="573"/>
      <c r="EQV10" s="573"/>
      <c r="EQW10" s="573"/>
      <c r="EQX10" s="573"/>
      <c r="EQY10" s="573"/>
      <c r="EQZ10" s="573"/>
      <c r="ERA10" s="573"/>
      <c r="ERB10" s="573"/>
      <c r="ERC10" s="573"/>
      <c r="ERD10" s="573"/>
      <c r="ERE10" s="573"/>
      <c r="ERF10" s="573"/>
      <c r="ERG10" s="573"/>
      <c r="ERH10" s="573"/>
      <c r="ERI10" s="573"/>
      <c r="ERJ10" s="573"/>
      <c r="ERK10" s="573"/>
      <c r="ERL10" s="573"/>
      <c r="ERM10" s="573"/>
      <c r="ERN10" s="573"/>
      <c r="ERO10" s="573"/>
      <c r="ERP10" s="573"/>
      <c r="ERQ10" s="573"/>
      <c r="ERR10" s="573"/>
      <c r="ERS10" s="573"/>
      <c r="ERT10" s="573"/>
      <c r="ERU10" s="573"/>
      <c r="ERV10" s="573"/>
      <c r="ERW10" s="573"/>
      <c r="ERX10" s="573"/>
      <c r="ERY10" s="573"/>
      <c r="ERZ10" s="573"/>
      <c r="ESA10" s="573"/>
      <c r="ESB10" s="573"/>
      <c r="ESC10" s="573"/>
      <c r="ESD10" s="573"/>
      <c r="ESE10" s="573"/>
      <c r="ESF10" s="573"/>
      <c r="ESG10" s="573"/>
      <c r="ESH10" s="573"/>
      <c r="ESI10" s="573"/>
      <c r="ESJ10" s="573"/>
      <c r="ESK10" s="573"/>
      <c r="ESL10" s="573"/>
      <c r="ESM10" s="573"/>
      <c r="ESN10" s="573"/>
      <c r="ESO10" s="573"/>
      <c r="ESP10" s="573"/>
      <c r="ESQ10" s="573"/>
      <c r="ESR10" s="573"/>
      <c r="ESS10" s="573"/>
      <c r="EST10" s="573"/>
      <c r="ESU10" s="573"/>
      <c r="ESV10" s="573"/>
      <c r="ESW10" s="573"/>
      <c r="ESX10" s="573"/>
      <c r="ESY10" s="573"/>
      <c r="ESZ10" s="573"/>
      <c r="ETA10" s="573"/>
      <c r="ETB10" s="573"/>
      <c r="ETC10" s="573"/>
      <c r="ETD10" s="573"/>
      <c r="ETE10" s="573"/>
      <c r="ETF10" s="573"/>
      <c r="ETG10" s="573"/>
      <c r="ETH10" s="573"/>
      <c r="ETI10" s="573"/>
      <c r="ETJ10" s="573"/>
      <c r="ETK10" s="573"/>
      <c r="ETL10" s="573"/>
      <c r="ETM10" s="573"/>
      <c r="ETN10" s="573"/>
      <c r="ETO10" s="573"/>
      <c r="ETP10" s="573"/>
      <c r="ETQ10" s="573"/>
      <c r="ETR10" s="573"/>
      <c r="ETS10" s="573"/>
      <c r="ETT10" s="573"/>
      <c r="ETU10" s="573"/>
      <c r="ETV10" s="573"/>
      <c r="ETW10" s="573"/>
      <c r="ETX10" s="573"/>
      <c r="ETY10" s="573"/>
      <c r="ETZ10" s="573"/>
      <c r="EUA10" s="573"/>
      <c r="EUB10" s="573"/>
      <c r="EUC10" s="573"/>
      <c r="EUD10" s="573"/>
      <c r="EUE10" s="573"/>
      <c r="EUF10" s="573"/>
      <c r="EUG10" s="573"/>
      <c r="EUH10" s="573"/>
      <c r="EUI10" s="573"/>
      <c r="EUJ10" s="573"/>
      <c r="EUK10" s="573"/>
      <c r="EUL10" s="573"/>
      <c r="EUM10" s="573"/>
      <c r="EUN10" s="573"/>
      <c r="EUO10" s="573"/>
      <c r="EUP10" s="573"/>
      <c r="EUQ10" s="573"/>
      <c r="EUR10" s="573"/>
      <c r="EUS10" s="573"/>
      <c r="EUT10" s="573"/>
      <c r="EUU10" s="573"/>
      <c r="EUV10" s="573"/>
      <c r="EUW10" s="573"/>
      <c r="EUX10" s="573"/>
      <c r="EUY10" s="573"/>
      <c r="EUZ10" s="573"/>
      <c r="EVA10" s="573"/>
      <c r="EVB10" s="573"/>
      <c r="EVC10" s="573"/>
      <c r="EVD10" s="573"/>
      <c r="EVE10" s="573"/>
      <c r="EVF10" s="573"/>
      <c r="EVG10" s="573"/>
      <c r="EVH10" s="573"/>
      <c r="EVI10" s="573"/>
      <c r="EVJ10" s="573"/>
      <c r="EVK10" s="573"/>
      <c r="EVL10" s="573"/>
      <c r="EVM10" s="573"/>
      <c r="EVN10" s="573"/>
      <c r="EVO10" s="573"/>
      <c r="EVP10" s="573"/>
      <c r="EVQ10" s="573"/>
      <c r="EVR10" s="573"/>
      <c r="EVS10" s="573"/>
      <c r="EVT10" s="573"/>
      <c r="EVU10" s="573"/>
      <c r="EVV10" s="573"/>
      <c r="EVW10" s="573"/>
      <c r="EVX10" s="573"/>
      <c r="EVY10" s="573"/>
      <c r="EVZ10" s="573"/>
      <c r="EWA10" s="573"/>
      <c r="EWB10" s="573"/>
      <c r="EWC10" s="573"/>
      <c r="EWD10" s="573"/>
      <c r="EWE10" s="573"/>
      <c r="EWF10" s="573"/>
      <c r="EWG10" s="573"/>
      <c r="EWH10" s="573"/>
      <c r="EWI10" s="573"/>
      <c r="EWJ10" s="573"/>
      <c r="EWK10" s="573"/>
      <c r="EWL10" s="573"/>
      <c r="EWM10" s="573"/>
      <c r="EWN10" s="573"/>
      <c r="EWO10" s="573"/>
      <c r="EWP10" s="573"/>
      <c r="EWQ10" s="573"/>
      <c r="EWR10" s="573"/>
      <c r="EWS10" s="573"/>
      <c r="EWT10" s="573"/>
      <c r="EWU10" s="573"/>
      <c r="EWV10" s="573"/>
      <c r="EWW10" s="573"/>
      <c r="EWX10" s="573"/>
      <c r="EWY10" s="573"/>
      <c r="EWZ10" s="573"/>
      <c r="EXA10" s="573"/>
      <c r="EXB10" s="573"/>
      <c r="EXC10" s="573"/>
      <c r="EXD10" s="573"/>
      <c r="EXE10" s="573"/>
      <c r="EXF10" s="573"/>
      <c r="EXG10" s="573"/>
      <c r="EXH10" s="573"/>
      <c r="EXI10" s="573"/>
      <c r="EXJ10" s="573"/>
      <c r="EXK10" s="573"/>
      <c r="EXL10" s="573"/>
      <c r="EXM10" s="573"/>
      <c r="EXN10" s="573"/>
      <c r="EXO10" s="573"/>
      <c r="EXP10" s="573"/>
      <c r="EXQ10" s="573"/>
      <c r="EXR10" s="573"/>
      <c r="EXS10" s="573"/>
      <c r="EXT10" s="573"/>
      <c r="EXU10" s="573"/>
      <c r="EXV10" s="573"/>
      <c r="EXW10" s="573"/>
      <c r="EXX10" s="573"/>
      <c r="EXY10" s="573"/>
      <c r="EXZ10" s="573"/>
      <c r="EYA10" s="573"/>
      <c r="EYB10" s="573"/>
      <c r="EYC10" s="573"/>
      <c r="EYD10" s="573"/>
      <c r="EYE10" s="573"/>
      <c r="EYF10" s="573"/>
      <c r="EYG10" s="573"/>
      <c r="EYH10" s="573"/>
      <c r="EYI10" s="573"/>
      <c r="EYJ10" s="573"/>
      <c r="EYK10" s="573"/>
      <c r="EYL10" s="573"/>
      <c r="EYM10" s="573"/>
      <c r="EYN10" s="573"/>
      <c r="EYO10" s="573"/>
      <c r="EYP10" s="573"/>
      <c r="EYQ10" s="573"/>
      <c r="EYR10" s="573"/>
      <c r="EYS10" s="573"/>
      <c r="EYT10" s="573"/>
      <c r="EYU10" s="573"/>
      <c r="EYV10" s="573"/>
      <c r="EYW10" s="573"/>
      <c r="EYX10" s="573"/>
      <c r="EYY10" s="573"/>
      <c r="EYZ10" s="573"/>
      <c r="EZA10" s="573"/>
      <c r="EZB10" s="573"/>
      <c r="EZC10" s="573"/>
      <c r="EZD10" s="573"/>
      <c r="EZE10" s="573"/>
      <c r="EZF10" s="573"/>
      <c r="EZG10" s="573"/>
      <c r="EZH10" s="573"/>
      <c r="EZI10" s="573"/>
      <c r="EZJ10" s="573"/>
      <c r="EZK10" s="573"/>
      <c r="EZL10" s="573"/>
      <c r="EZM10" s="573"/>
      <c r="EZN10" s="573"/>
      <c r="EZO10" s="573"/>
      <c r="EZP10" s="573"/>
      <c r="EZQ10" s="573"/>
      <c r="EZR10" s="573"/>
      <c r="EZS10" s="573"/>
      <c r="EZT10" s="573"/>
      <c r="EZU10" s="573"/>
      <c r="EZV10" s="573"/>
      <c r="EZW10" s="573"/>
      <c r="EZX10" s="573"/>
      <c r="EZY10" s="573"/>
      <c r="EZZ10" s="573"/>
      <c r="FAA10" s="573"/>
      <c r="FAB10" s="573"/>
      <c r="FAC10" s="573"/>
      <c r="FAD10" s="573"/>
      <c r="FAE10" s="573"/>
      <c r="FAF10" s="573"/>
      <c r="FAG10" s="573"/>
      <c r="FAH10" s="573"/>
      <c r="FAI10" s="573"/>
      <c r="FAJ10" s="573"/>
      <c r="FAK10" s="573"/>
      <c r="FAL10" s="573"/>
      <c r="FAM10" s="573"/>
      <c r="FAN10" s="573"/>
      <c r="FAO10" s="573"/>
      <c r="FAP10" s="573"/>
      <c r="FAQ10" s="573"/>
      <c r="FAR10" s="573"/>
      <c r="FAS10" s="573"/>
      <c r="FAT10" s="573"/>
      <c r="FAU10" s="573"/>
      <c r="FAV10" s="573"/>
      <c r="FAW10" s="573"/>
      <c r="FAX10" s="573"/>
      <c r="FAY10" s="573"/>
      <c r="FAZ10" s="573"/>
      <c r="FBA10" s="573"/>
      <c r="FBB10" s="573"/>
      <c r="FBC10" s="573"/>
      <c r="FBD10" s="573"/>
      <c r="FBE10" s="573"/>
      <c r="FBF10" s="573"/>
      <c r="FBG10" s="573"/>
      <c r="FBH10" s="573"/>
      <c r="FBI10" s="573"/>
      <c r="FBJ10" s="573"/>
      <c r="FBK10" s="573"/>
      <c r="FBL10" s="573"/>
      <c r="FBM10" s="573"/>
      <c r="FBN10" s="573"/>
      <c r="FBO10" s="573"/>
      <c r="FBP10" s="573"/>
      <c r="FBQ10" s="573"/>
      <c r="FBR10" s="573"/>
      <c r="FBS10" s="573"/>
      <c r="FBT10" s="573"/>
      <c r="FBU10" s="573"/>
      <c r="FBV10" s="573"/>
      <c r="FBW10" s="573"/>
      <c r="FBX10" s="573"/>
      <c r="FBY10" s="573"/>
      <c r="FBZ10" s="573"/>
      <c r="FCA10" s="573"/>
      <c r="FCB10" s="573"/>
      <c r="FCC10" s="573"/>
      <c r="FCD10" s="573"/>
      <c r="FCE10" s="573"/>
      <c r="FCF10" s="573"/>
      <c r="FCG10" s="573"/>
      <c r="FCH10" s="573"/>
      <c r="FCI10" s="573"/>
      <c r="FCJ10" s="573"/>
      <c r="FCK10" s="573"/>
      <c r="FCL10" s="573"/>
      <c r="FCM10" s="573"/>
      <c r="FCN10" s="573"/>
      <c r="FCO10" s="573"/>
      <c r="FCP10" s="573"/>
      <c r="FCQ10" s="573"/>
      <c r="FCR10" s="573"/>
      <c r="FCS10" s="573"/>
      <c r="FCT10" s="573"/>
      <c r="FCU10" s="573"/>
      <c r="FCV10" s="573"/>
      <c r="FCW10" s="573"/>
      <c r="FCX10" s="573"/>
      <c r="FCY10" s="573"/>
      <c r="FCZ10" s="573"/>
      <c r="FDA10" s="573"/>
      <c r="FDB10" s="573"/>
      <c r="FDC10" s="573"/>
      <c r="FDD10" s="573"/>
      <c r="FDE10" s="573"/>
      <c r="FDF10" s="573"/>
      <c r="FDG10" s="573"/>
      <c r="FDH10" s="573"/>
      <c r="FDI10" s="573"/>
      <c r="FDJ10" s="573"/>
      <c r="FDK10" s="573"/>
      <c r="FDL10" s="573"/>
      <c r="FDM10" s="573"/>
      <c r="FDN10" s="573"/>
      <c r="FDO10" s="573"/>
      <c r="FDP10" s="573"/>
      <c r="FDQ10" s="573"/>
      <c r="FDR10" s="573"/>
      <c r="FDS10" s="573"/>
      <c r="FDT10" s="573"/>
      <c r="FDU10" s="573"/>
      <c r="FDV10" s="573"/>
      <c r="FDW10" s="573"/>
      <c r="FDX10" s="573"/>
      <c r="FDY10" s="573"/>
      <c r="FDZ10" s="573"/>
      <c r="FEA10" s="573"/>
      <c r="FEB10" s="573"/>
      <c r="FEC10" s="573"/>
      <c r="FED10" s="573"/>
      <c r="FEE10" s="573"/>
      <c r="FEF10" s="573"/>
      <c r="FEG10" s="573"/>
      <c r="FEH10" s="573"/>
      <c r="FEI10" s="573"/>
      <c r="FEJ10" s="573"/>
      <c r="FEK10" s="573"/>
      <c r="FEL10" s="573"/>
      <c r="FEM10" s="573"/>
      <c r="FEN10" s="573"/>
      <c r="FEO10" s="573"/>
      <c r="FEP10" s="573"/>
      <c r="FEQ10" s="573"/>
      <c r="FER10" s="573"/>
      <c r="FES10" s="573"/>
      <c r="FET10" s="573"/>
      <c r="FEU10" s="573"/>
      <c r="FEV10" s="573"/>
      <c r="FEW10" s="573"/>
      <c r="FEX10" s="573"/>
      <c r="FEY10" s="573"/>
      <c r="FEZ10" s="573"/>
      <c r="FFA10" s="573"/>
      <c r="FFB10" s="573"/>
      <c r="FFC10" s="573"/>
      <c r="FFD10" s="573"/>
      <c r="FFE10" s="573"/>
      <c r="FFF10" s="573"/>
      <c r="FFG10" s="573"/>
      <c r="FFH10" s="573"/>
      <c r="FFI10" s="573"/>
      <c r="FFJ10" s="573"/>
      <c r="FFK10" s="573"/>
      <c r="FFL10" s="573"/>
      <c r="FFM10" s="573"/>
      <c r="FFN10" s="573"/>
      <c r="FFO10" s="573"/>
      <c r="FFP10" s="573"/>
      <c r="FFQ10" s="573"/>
      <c r="FFR10" s="573"/>
      <c r="FFS10" s="573"/>
      <c r="FFT10" s="573"/>
      <c r="FFU10" s="573"/>
      <c r="FFV10" s="573"/>
      <c r="FFW10" s="573"/>
      <c r="FFX10" s="573"/>
      <c r="FFY10" s="573"/>
      <c r="FFZ10" s="573"/>
      <c r="FGA10" s="573"/>
      <c r="FGB10" s="573"/>
      <c r="FGC10" s="573"/>
      <c r="FGD10" s="573"/>
      <c r="FGE10" s="573"/>
      <c r="FGF10" s="573"/>
      <c r="FGG10" s="573"/>
      <c r="FGH10" s="573"/>
      <c r="FGI10" s="573"/>
      <c r="FGJ10" s="573"/>
      <c r="FGK10" s="573"/>
      <c r="FGL10" s="573"/>
      <c r="FGM10" s="573"/>
      <c r="FGN10" s="573"/>
      <c r="FGO10" s="573"/>
      <c r="FGP10" s="573"/>
      <c r="FGQ10" s="573"/>
      <c r="FGR10" s="573"/>
      <c r="FGS10" s="573"/>
      <c r="FGT10" s="573"/>
      <c r="FGU10" s="573"/>
      <c r="FGV10" s="573"/>
      <c r="FGW10" s="573"/>
      <c r="FGX10" s="573"/>
      <c r="FGY10" s="573"/>
      <c r="FGZ10" s="573"/>
      <c r="FHA10" s="573"/>
      <c r="FHB10" s="573"/>
      <c r="FHC10" s="573"/>
      <c r="FHD10" s="573"/>
      <c r="FHE10" s="573"/>
      <c r="FHF10" s="573"/>
      <c r="FHG10" s="573"/>
      <c r="FHH10" s="573"/>
      <c r="FHI10" s="573"/>
      <c r="FHJ10" s="573"/>
      <c r="FHK10" s="573"/>
      <c r="FHL10" s="573"/>
      <c r="FHM10" s="573"/>
      <c r="FHN10" s="573"/>
      <c r="FHO10" s="573"/>
      <c r="FHP10" s="573"/>
      <c r="FHQ10" s="573"/>
      <c r="FHR10" s="573"/>
      <c r="FHS10" s="573"/>
      <c r="FHT10" s="573"/>
      <c r="FHU10" s="573"/>
      <c r="FHV10" s="573"/>
      <c r="FHW10" s="573"/>
      <c r="FHX10" s="573"/>
      <c r="FHY10" s="573"/>
      <c r="FHZ10" s="573"/>
      <c r="FIA10" s="573"/>
      <c r="FIB10" s="573"/>
      <c r="FIC10" s="573"/>
      <c r="FID10" s="573"/>
      <c r="FIE10" s="573"/>
      <c r="FIF10" s="573"/>
      <c r="FIG10" s="573"/>
      <c r="FIH10" s="573"/>
      <c r="FII10" s="573"/>
      <c r="FIJ10" s="573"/>
      <c r="FIK10" s="573"/>
      <c r="FIL10" s="573"/>
      <c r="FIM10" s="573"/>
      <c r="FIN10" s="573"/>
      <c r="FIO10" s="573"/>
      <c r="FIP10" s="573"/>
      <c r="FIQ10" s="573"/>
      <c r="FIR10" s="573"/>
      <c r="FIS10" s="573"/>
      <c r="FIT10" s="573"/>
      <c r="FIU10" s="573"/>
      <c r="FIV10" s="573"/>
      <c r="FIW10" s="573"/>
      <c r="FIX10" s="573"/>
      <c r="FIY10" s="573"/>
      <c r="FIZ10" s="573"/>
      <c r="FJA10" s="573"/>
      <c r="FJB10" s="573"/>
      <c r="FJC10" s="573"/>
      <c r="FJD10" s="573"/>
      <c r="FJE10" s="573"/>
      <c r="FJF10" s="573"/>
      <c r="FJG10" s="573"/>
      <c r="FJH10" s="573"/>
      <c r="FJI10" s="573"/>
      <c r="FJJ10" s="573"/>
      <c r="FJK10" s="573"/>
      <c r="FJL10" s="573"/>
      <c r="FJM10" s="573"/>
      <c r="FJN10" s="573"/>
      <c r="FJO10" s="573"/>
      <c r="FJP10" s="573"/>
      <c r="FJQ10" s="573"/>
      <c r="FJR10" s="573"/>
      <c r="FJS10" s="573"/>
      <c r="FJT10" s="573"/>
      <c r="FJU10" s="573"/>
      <c r="FJV10" s="573"/>
      <c r="FJW10" s="573"/>
      <c r="FJX10" s="573"/>
      <c r="FJY10" s="573"/>
      <c r="FJZ10" s="573"/>
      <c r="FKA10" s="573"/>
      <c r="FKB10" s="573"/>
      <c r="FKC10" s="573"/>
      <c r="FKD10" s="573"/>
      <c r="FKE10" s="573"/>
      <c r="FKF10" s="573"/>
      <c r="FKG10" s="573"/>
      <c r="FKH10" s="573"/>
      <c r="FKI10" s="573"/>
      <c r="FKJ10" s="573"/>
      <c r="FKK10" s="573"/>
      <c r="FKL10" s="573"/>
      <c r="FKM10" s="573"/>
      <c r="FKN10" s="573"/>
      <c r="FKO10" s="573"/>
      <c r="FKP10" s="573"/>
      <c r="FKQ10" s="573"/>
      <c r="FKR10" s="573"/>
      <c r="FKS10" s="573"/>
      <c r="FKT10" s="573"/>
      <c r="FKU10" s="573"/>
      <c r="FKV10" s="573"/>
      <c r="FKW10" s="573"/>
      <c r="FKX10" s="573"/>
      <c r="FKY10" s="573"/>
      <c r="FKZ10" s="573"/>
      <c r="FLA10" s="573"/>
      <c r="FLB10" s="573"/>
      <c r="FLC10" s="573"/>
      <c r="FLD10" s="573"/>
      <c r="FLE10" s="573"/>
      <c r="FLF10" s="573"/>
      <c r="FLG10" s="573"/>
      <c r="FLH10" s="573"/>
      <c r="FLI10" s="573"/>
      <c r="FLJ10" s="573"/>
      <c r="FLK10" s="573"/>
      <c r="FLL10" s="573"/>
      <c r="FLM10" s="573"/>
      <c r="FLN10" s="573"/>
      <c r="FLO10" s="573"/>
      <c r="FLP10" s="573"/>
      <c r="FLQ10" s="573"/>
      <c r="FLR10" s="573"/>
      <c r="FLS10" s="573"/>
      <c r="FLT10" s="573"/>
      <c r="FLU10" s="573"/>
      <c r="FLV10" s="573"/>
      <c r="FLW10" s="573"/>
      <c r="FLX10" s="573"/>
      <c r="FLY10" s="573"/>
      <c r="FLZ10" s="573"/>
      <c r="FMA10" s="573"/>
      <c r="FMB10" s="573"/>
      <c r="FMC10" s="573"/>
      <c r="FMD10" s="573"/>
      <c r="FME10" s="573"/>
      <c r="FMF10" s="573"/>
      <c r="FMG10" s="573"/>
      <c r="FMH10" s="573"/>
      <c r="FMI10" s="573"/>
      <c r="FMJ10" s="573"/>
      <c r="FMK10" s="573"/>
      <c r="FML10" s="573"/>
      <c r="FMM10" s="573"/>
      <c r="FMN10" s="573"/>
      <c r="FMO10" s="573"/>
      <c r="FMP10" s="573"/>
      <c r="FMQ10" s="573"/>
      <c r="FMR10" s="573"/>
      <c r="FMS10" s="573"/>
      <c r="FMT10" s="573"/>
      <c r="FMU10" s="573"/>
      <c r="FMV10" s="573"/>
      <c r="FMW10" s="573"/>
      <c r="FMX10" s="573"/>
      <c r="FMY10" s="573"/>
      <c r="FMZ10" s="573"/>
      <c r="FNA10" s="573"/>
      <c r="FNB10" s="573"/>
      <c r="FNC10" s="573"/>
      <c r="FND10" s="573"/>
      <c r="FNE10" s="573"/>
      <c r="FNF10" s="573"/>
      <c r="FNG10" s="573"/>
      <c r="FNH10" s="573"/>
      <c r="FNI10" s="573"/>
      <c r="FNJ10" s="573"/>
      <c r="FNK10" s="573"/>
      <c r="FNL10" s="573"/>
      <c r="FNM10" s="573"/>
      <c r="FNN10" s="573"/>
      <c r="FNO10" s="573"/>
      <c r="FNP10" s="573"/>
      <c r="FNQ10" s="573"/>
      <c r="FNR10" s="573"/>
      <c r="FNS10" s="573"/>
      <c r="FNT10" s="573"/>
      <c r="FNU10" s="573"/>
      <c r="FNV10" s="573"/>
      <c r="FNW10" s="573"/>
      <c r="FNX10" s="573"/>
      <c r="FNY10" s="573"/>
      <c r="FNZ10" s="573"/>
      <c r="FOA10" s="573"/>
      <c r="FOB10" s="573"/>
      <c r="FOC10" s="573"/>
      <c r="FOD10" s="573"/>
      <c r="FOE10" s="573"/>
      <c r="FOF10" s="573"/>
      <c r="FOG10" s="573"/>
      <c r="FOH10" s="573"/>
      <c r="FOI10" s="573"/>
      <c r="FOJ10" s="573"/>
      <c r="FOK10" s="573"/>
      <c r="FOL10" s="573"/>
      <c r="FOM10" s="573"/>
      <c r="FON10" s="573"/>
      <c r="FOO10" s="573"/>
      <c r="FOP10" s="573"/>
      <c r="FOQ10" s="573"/>
      <c r="FOR10" s="573"/>
      <c r="FOS10" s="573"/>
      <c r="FOT10" s="573"/>
      <c r="FOU10" s="573"/>
      <c r="FOV10" s="573"/>
      <c r="FOW10" s="573"/>
      <c r="FOX10" s="573"/>
      <c r="FOY10" s="573"/>
      <c r="FOZ10" s="573"/>
      <c r="FPA10" s="573"/>
      <c r="FPB10" s="573"/>
      <c r="FPC10" s="573"/>
      <c r="FPD10" s="573"/>
      <c r="FPE10" s="573"/>
      <c r="FPF10" s="573"/>
      <c r="FPG10" s="573"/>
      <c r="FPH10" s="573"/>
      <c r="FPI10" s="573"/>
      <c r="FPJ10" s="573"/>
      <c r="FPK10" s="573"/>
      <c r="FPL10" s="573"/>
      <c r="FPM10" s="573"/>
      <c r="FPN10" s="573"/>
      <c r="FPO10" s="573"/>
      <c r="FPP10" s="573"/>
      <c r="FPQ10" s="573"/>
      <c r="FPR10" s="573"/>
      <c r="FPS10" s="573"/>
      <c r="FPT10" s="573"/>
      <c r="FPU10" s="573"/>
      <c r="FPV10" s="573"/>
      <c r="FPW10" s="573"/>
      <c r="FPX10" s="573"/>
      <c r="FPY10" s="573"/>
      <c r="FPZ10" s="573"/>
      <c r="FQA10" s="573"/>
      <c r="FQB10" s="573"/>
      <c r="FQC10" s="573"/>
      <c r="FQD10" s="573"/>
      <c r="FQE10" s="573"/>
      <c r="FQF10" s="573"/>
      <c r="FQG10" s="573"/>
      <c r="FQH10" s="573"/>
      <c r="FQI10" s="573"/>
      <c r="FQJ10" s="573"/>
      <c r="FQK10" s="573"/>
      <c r="FQL10" s="573"/>
      <c r="FQM10" s="573"/>
      <c r="FQN10" s="573"/>
      <c r="FQO10" s="573"/>
      <c r="FQP10" s="573"/>
      <c r="FQQ10" s="573"/>
      <c r="FQR10" s="573"/>
      <c r="FQS10" s="573"/>
      <c r="FQT10" s="573"/>
      <c r="FQU10" s="573"/>
      <c r="FQV10" s="573"/>
      <c r="FQW10" s="573"/>
      <c r="FQX10" s="573"/>
      <c r="FQY10" s="573"/>
      <c r="FQZ10" s="573"/>
      <c r="FRA10" s="573"/>
      <c r="FRB10" s="573"/>
      <c r="FRC10" s="573"/>
      <c r="FRD10" s="573"/>
      <c r="FRE10" s="573"/>
      <c r="FRF10" s="573"/>
      <c r="FRG10" s="573"/>
      <c r="FRH10" s="573"/>
      <c r="FRI10" s="573"/>
      <c r="FRJ10" s="573"/>
      <c r="FRK10" s="573"/>
      <c r="FRL10" s="573"/>
      <c r="FRM10" s="573"/>
      <c r="FRN10" s="573"/>
      <c r="FRO10" s="573"/>
      <c r="FRP10" s="573"/>
      <c r="FRQ10" s="573"/>
      <c r="FRR10" s="573"/>
      <c r="FRS10" s="573"/>
      <c r="FRT10" s="573"/>
      <c r="FRU10" s="573"/>
      <c r="FRV10" s="573"/>
      <c r="FRW10" s="573"/>
      <c r="FRX10" s="573"/>
      <c r="FRY10" s="573"/>
      <c r="FRZ10" s="573"/>
      <c r="FSA10" s="573"/>
      <c r="FSB10" s="573"/>
      <c r="FSC10" s="573"/>
      <c r="FSD10" s="573"/>
      <c r="FSE10" s="573"/>
      <c r="FSF10" s="573"/>
      <c r="FSG10" s="573"/>
      <c r="FSH10" s="573"/>
      <c r="FSI10" s="573"/>
      <c r="FSJ10" s="573"/>
      <c r="FSK10" s="573"/>
      <c r="FSL10" s="573"/>
      <c r="FSM10" s="573"/>
      <c r="FSN10" s="573"/>
      <c r="FSO10" s="573"/>
      <c r="FSP10" s="573"/>
      <c r="FSQ10" s="573"/>
      <c r="FSR10" s="573"/>
      <c r="FSS10" s="573"/>
      <c r="FST10" s="573"/>
      <c r="FSU10" s="573"/>
      <c r="FSV10" s="573"/>
      <c r="FSW10" s="573"/>
      <c r="FSX10" s="573"/>
      <c r="FSY10" s="573"/>
      <c r="FSZ10" s="573"/>
      <c r="FTA10" s="573"/>
      <c r="FTB10" s="573"/>
      <c r="FTC10" s="573"/>
      <c r="FTD10" s="573"/>
      <c r="FTE10" s="573"/>
      <c r="FTF10" s="573"/>
      <c r="FTG10" s="573"/>
      <c r="FTH10" s="573"/>
      <c r="FTI10" s="573"/>
      <c r="FTJ10" s="573"/>
      <c r="FTK10" s="573"/>
      <c r="FTL10" s="573"/>
      <c r="FTM10" s="573"/>
      <c r="FTN10" s="573"/>
      <c r="FTO10" s="573"/>
      <c r="FTP10" s="573"/>
      <c r="FTQ10" s="573"/>
      <c r="FTR10" s="573"/>
      <c r="FTS10" s="573"/>
      <c r="FTT10" s="573"/>
      <c r="FTU10" s="573"/>
      <c r="FTV10" s="573"/>
      <c r="FTW10" s="573"/>
      <c r="FTX10" s="573"/>
      <c r="FTY10" s="573"/>
      <c r="FTZ10" s="573"/>
      <c r="FUA10" s="573"/>
      <c r="FUB10" s="573"/>
      <c r="FUC10" s="573"/>
      <c r="FUD10" s="573"/>
      <c r="FUE10" s="573"/>
      <c r="FUF10" s="573"/>
      <c r="FUG10" s="573"/>
      <c r="FUH10" s="573"/>
      <c r="FUI10" s="573"/>
      <c r="FUJ10" s="573"/>
      <c r="FUK10" s="573"/>
      <c r="FUL10" s="573"/>
      <c r="FUM10" s="573"/>
      <c r="FUN10" s="573"/>
      <c r="FUO10" s="573"/>
      <c r="FUP10" s="573"/>
      <c r="FUQ10" s="573"/>
      <c r="FUR10" s="573"/>
      <c r="FUS10" s="573"/>
      <c r="FUT10" s="573"/>
      <c r="FUU10" s="573"/>
      <c r="FUV10" s="573"/>
      <c r="FUW10" s="573"/>
      <c r="FUX10" s="573"/>
      <c r="FUY10" s="573"/>
      <c r="FUZ10" s="573"/>
      <c r="FVA10" s="573"/>
      <c r="FVB10" s="573"/>
      <c r="FVC10" s="573"/>
      <c r="FVD10" s="573"/>
      <c r="FVE10" s="573"/>
      <c r="FVF10" s="573"/>
      <c r="FVG10" s="573"/>
      <c r="FVH10" s="573"/>
      <c r="FVI10" s="573"/>
      <c r="FVJ10" s="573"/>
      <c r="FVK10" s="573"/>
      <c r="FVL10" s="573"/>
      <c r="FVM10" s="573"/>
      <c r="FVN10" s="573"/>
      <c r="FVO10" s="573"/>
      <c r="FVP10" s="573"/>
      <c r="FVQ10" s="573"/>
      <c r="FVR10" s="573"/>
      <c r="FVS10" s="573"/>
      <c r="FVT10" s="573"/>
      <c r="FVU10" s="573"/>
      <c r="FVV10" s="573"/>
      <c r="FVW10" s="573"/>
      <c r="FVX10" s="573"/>
      <c r="FVY10" s="573"/>
      <c r="FVZ10" s="573"/>
      <c r="FWA10" s="573"/>
      <c r="FWB10" s="573"/>
      <c r="FWC10" s="573"/>
      <c r="FWD10" s="573"/>
      <c r="FWE10" s="573"/>
      <c r="FWF10" s="573"/>
      <c r="FWG10" s="573"/>
      <c r="FWH10" s="573"/>
      <c r="FWI10" s="573"/>
      <c r="FWJ10" s="573"/>
      <c r="FWK10" s="573"/>
      <c r="FWL10" s="573"/>
      <c r="FWM10" s="573"/>
      <c r="FWN10" s="573"/>
      <c r="FWO10" s="573"/>
      <c r="FWP10" s="573"/>
      <c r="FWQ10" s="573"/>
      <c r="FWR10" s="573"/>
      <c r="FWS10" s="573"/>
      <c r="FWT10" s="573"/>
      <c r="FWU10" s="573"/>
      <c r="FWV10" s="573"/>
      <c r="FWW10" s="573"/>
      <c r="FWX10" s="573"/>
      <c r="FWY10" s="573"/>
      <c r="FWZ10" s="573"/>
      <c r="FXA10" s="573"/>
      <c r="FXB10" s="573"/>
      <c r="FXC10" s="573"/>
      <c r="FXD10" s="573"/>
      <c r="FXE10" s="573"/>
      <c r="FXF10" s="573"/>
      <c r="FXG10" s="573"/>
      <c r="FXH10" s="573"/>
      <c r="FXI10" s="573"/>
      <c r="FXJ10" s="573"/>
      <c r="FXK10" s="573"/>
      <c r="FXL10" s="573"/>
      <c r="FXM10" s="573"/>
      <c r="FXN10" s="573"/>
      <c r="FXO10" s="573"/>
      <c r="FXP10" s="573"/>
      <c r="FXQ10" s="573"/>
      <c r="FXR10" s="573"/>
      <c r="FXS10" s="573"/>
      <c r="FXT10" s="573"/>
      <c r="FXU10" s="573"/>
      <c r="FXV10" s="573"/>
      <c r="FXW10" s="573"/>
      <c r="FXX10" s="573"/>
      <c r="FXY10" s="573"/>
      <c r="FXZ10" s="573"/>
      <c r="FYA10" s="573"/>
      <c r="FYB10" s="573"/>
      <c r="FYC10" s="573"/>
      <c r="FYD10" s="573"/>
      <c r="FYE10" s="573"/>
      <c r="FYF10" s="573"/>
      <c r="FYG10" s="573"/>
      <c r="FYH10" s="573"/>
      <c r="FYI10" s="573"/>
      <c r="FYJ10" s="573"/>
      <c r="FYK10" s="573"/>
      <c r="FYL10" s="573"/>
      <c r="FYM10" s="573"/>
      <c r="FYN10" s="573"/>
      <c r="FYO10" s="573"/>
      <c r="FYP10" s="573"/>
      <c r="FYQ10" s="573"/>
      <c r="FYR10" s="573"/>
      <c r="FYS10" s="573"/>
      <c r="FYT10" s="573"/>
      <c r="FYU10" s="573"/>
      <c r="FYV10" s="573"/>
      <c r="FYW10" s="573"/>
      <c r="FYX10" s="573"/>
      <c r="FYY10" s="573"/>
      <c r="FYZ10" s="573"/>
      <c r="FZA10" s="573"/>
      <c r="FZB10" s="573"/>
      <c r="FZC10" s="573"/>
      <c r="FZD10" s="573"/>
      <c r="FZE10" s="573"/>
      <c r="FZF10" s="573"/>
      <c r="FZG10" s="573"/>
      <c r="FZH10" s="573"/>
      <c r="FZI10" s="573"/>
      <c r="FZJ10" s="573"/>
      <c r="FZK10" s="573"/>
      <c r="FZL10" s="573"/>
      <c r="FZM10" s="573"/>
      <c r="FZN10" s="573"/>
      <c r="FZO10" s="573"/>
      <c r="FZP10" s="573"/>
      <c r="FZQ10" s="573"/>
      <c r="FZR10" s="573"/>
      <c r="FZS10" s="573"/>
      <c r="FZT10" s="573"/>
      <c r="FZU10" s="573"/>
      <c r="FZV10" s="573"/>
      <c r="FZW10" s="573"/>
      <c r="FZX10" s="573"/>
      <c r="FZY10" s="573"/>
      <c r="FZZ10" s="573"/>
      <c r="GAA10" s="573"/>
      <c r="GAB10" s="573"/>
      <c r="GAC10" s="573"/>
      <c r="GAD10" s="573"/>
      <c r="GAE10" s="573"/>
      <c r="GAF10" s="573"/>
      <c r="GAG10" s="573"/>
      <c r="GAH10" s="573"/>
      <c r="GAI10" s="573"/>
      <c r="GAJ10" s="573"/>
      <c r="GAK10" s="573"/>
      <c r="GAL10" s="573"/>
      <c r="GAM10" s="573"/>
      <c r="GAN10" s="573"/>
      <c r="GAO10" s="573"/>
      <c r="GAP10" s="573"/>
      <c r="GAQ10" s="573"/>
      <c r="GAR10" s="573"/>
      <c r="GAS10" s="573"/>
      <c r="GAT10" s="573"/>
      <c r="GAU10" s="573"/>
      <c r="GAV10" s="573"/>
      <c r="GAW10" s="573"/>
      <c r="GAX10" s="573"/>
      <c r="GAY10" s="573"/>
      <c r="GAZ10" s="573"/>
      <c r="GBA10" s="573"/>
      <c r="GBB10" s="573"/>
      <c r="GBC10" s="573"/>
      <c r="GBD10" s="573"/>
      <c r="GBE10" s="573"/>
      <c r="GBF10" s="573"/>
      <c r="GBG10" s="573"/>
      <c r="GBH10" s="573"/>
      <c r="GBI10" s="573"/>
      <c r="GBJ10" s="573"/>
      <c r="GBK10" s="573"/>
      <c r="GBL10" s="573"/>
      <c r="GBM10" s="573"/>
      <c r="GBN10" s="573"/>
      <c r="GBO10" s="573"/>
      <c r="GBP10" s="573"/>
      <c r="GBQ10" s="573"/>
      <c r="GBR10" s="573"/>
      <c r="GBS10" s="573"/>
      <c r="GBT10" s="573"/>
      <c r="GBU10" s="573"/>
      <c r="GBV10" s="573"/>
      <c r="GBW10" s="573"/>
      <c r="GBX10" s="573"/>
      <c r="GBY10" s="573"/>
      <c r="GBZ10" s="573"/>
      <c r="GCA10" s="573"/>
      <c r="GCB10" s="573"/>
      <c r="GCC10" s="573"/>
      <c r="GCD10" s="573"/>
      <c r="GCE10" s="573"/>
      <c r="GCF10" s="573"/>
      <c r="GCG10" s="573"/>
      <c r="GCH10" s="573"/>
      <c r="GCI10" s="573"/>
      <c r="GCJ10" s="573"/>
      <c r="GCK10" s="573"/>
      <c r="GCL10" s="573"/>
      <c r="GCM10" s="573"/>
      <c r="GCN10" s="573"/>
      <c r="GCO10" s="573"/>
      <c r="GCP10" s="573"/>
      <c r="GCQ10" s="573"/>
      <c r="GCR10" s="573"/>
      <c r="GCS10" s="573"/>
      <c r="GCT10" s="573"/>
      <c r="GCU10" s="573"/>
      <c r="GCV10" s="573"/>
      <c r="GCW10" s="573"/>
      <c r="GCX10" s="573"/>
      <c r="GCY10" s="573"/>
      <c r="GCZ10" s="573"/>
      <c r="GDA10" s="573"/>
      <c r="GDB10" s="573"/>
      <c r="GDC10" s="573"/>
      <c r="GDD10" s="573"/>
      <c r="GDE10" s="573"/>
      <c r="GDF10" s="573"/>
      <c r="GDG10" s="573"/>
      <c r="GDH10" s="573"/>
      <c r="GDI10" s="573"/>
      <c r="GDJ10" s="573"/>
      <c r="GDK10" s="573"/>
      <c r="GDL10" s="573"/>
      <c r="GDM10" s="573"/>
      <c r="GDN10" s="573"/>
      <c r="GDO10" s="573"/>
      <c r="GDP10" s="573"/>
      <c r="GDQ10" s="573"/>
      <c r="GDR10" s="573"/>
      <c r="GDS10" s="573"/>
      <c r="GDT10" s="573"/>
      <c r="GDU10" s="573"/>
      <c r="GDV10" s="573"/>
      <c r="GDW10" s="573"/>
      <c r="GDX10" s="573"/>
      <c r="GDY10" s="573"/>
      <c r="GDZ10" s="573"/>
      <c r="GEA10" s="573"/>
      <c r="GEB10" s="573"/>
      <c r="GEC10" s="573"/>
      <c r="GED10" s="573"/>
      <c r="GEE10" s="573"/>
      <c r="GEF10" s="573"/>
      <c r="GEG10" s="573"/>
      <c r="GEH10" s="573"/>
      <c r="GEI10" s="573"/>
      <c r="GEJ10" s="573"/>
      <c r="GEK10" s="573"/>
      <c r="GEL10" s="573"/>
      <c r="GEM10" s="573"/>
      <c r="GEN10" s="573"/>
      <c r="GEO10" s="573"/>
      <c r="GEP10" s="573"/>
      <c r="GEQ10" s="573"/>
      <c r="GER10" s="573"/>
      <c r="GES10" s="573"/>
      <c r="GET10" s="573"/>
      <c r="GEU10" s="573"/>
      <c r="GEV10" s="573"/>
      <c r="GEW10" s="573"/>
      <c r="GEX10" s="573"/>
      <c r="GEY10" s="573"/>
      <c r="GEZ10" s="573"/>
      <c r="GFA10" s="573"/>
      <c r="GFB10" s="573"/>
      <c r="GFC10" s="573"/>
      <c r="GFD10" s="573"/>
      <c r="GFE10" s="573"/>
      <c r="GFF10" s="573"/>
      <c r="GFG10" s="573"/>
      <c r="GFH10" s="573"/>
      <c r="GFI10" s="573"/>
      <c r="GFJ10" s="573"/>
      <c r="GFK10" s="573"/>
      <c r="GFL10" s="573"/>
      <c r="GFM10" s="573"/>
      <c r="GFN10" s="573"/>
      <c r="GFO10" s="573"/>
      <c r="GFP10" s="573"/>
      <c r="GFQ10" s="573"/>
      <c r="GFR10" s="573"/>
      <c r="GFS10" s="573"/>
      <c r="GFT10" s="573"/>
      <c r="GFU10" s="573"/>
      <c r="GFV10" s="573"/>
      <c r="GFW10" s="573"/>
      <c r="GFX10" s="573"/>
      <c r="GFY10" s="573"/>
      <c r="GFZ10" s="573"/>
      <c r="GGA10" s="573"/>
      <c r="GGB10" s="573"/>
      <c r="GGC10" s="573"/>
      <c r="GGD10" s="573"/>
      <c r="GGE10" s="573"/>
      <c r="GGF10" s="573"/>
      <c r="GGG10" s="573"/>
      <c r="GGH10" s="573"/>
      <c r="GGI10" s="573"/>
      <c r="GGJ10" s="573"/>
      <c r="GGK10" s="573"/>
      <c r="GGL10" s="573"/>
      <c r="GGM10" s="573"/>
      <c r="GGN10" s="573"/>
      <c r="GGO10" s="573"/>
      <c r="GGP10" s="573"/>
      <c r="GGQ10" s="573"/>
      <c r="GGR10" s="573"/>
      <c r="GGS10" s="573"/>
      <c r="GGT10" s="573"/>
      <c r="GGU10" s="573"/>
      <c r="GGV10" s="573"/>
      <c r="GGW10" s="573"/>
      <c r="GGX10" s="573"/>
      <c r="GGY10" s="573"/>
      <c r="GGZ10" s="573"/>
      <c r="GHA10" s="573"/>
      <c r="GHB10" s="573"/>
      <c r="GHC10" s="573"/>
      <c r="GHD10" s="573"/>
      <c r="GHE10" s="573"/>
      <c r="GHF10" s="573"/>
      <c r="GHG10" s="573"/>
      <c r="GHH10" s="573"/>
      <c r="GHI10" s="573"/>
      <c r="GHJ10" s="573"/>
      <c r="GHK10" s="573"/>
      <c r="GHL10" s="573"/>
      <c r="GHM10" s="573"/>
      <c r="GHN10" s="573"/>
      <c r="GHO10" s="573"/>
      <c r="GHP10" s="573"/>
      <c r="GHQ10" s="573"/>
      <c r="GHR10" s="573"/>
      <c r="GHS10" s="573"/>
      <c r="GHT10" s="573"/>
      <c r="GHU10" s="573"/>
      <c r="GHV10" s="573"/>
      <c r="GHW10" s="573"/>
      <c r="GHX10" s="573"/>
      <c r="GHY10" s="573"/>
      <c r="GHZ10" s="573"/>
      <c r="GIA10" s="573"/>
      <c r="GIB10" s="573"/>
      <c r="GIC10" s="573"/>
      <c r="GID10" s="573"/>
      <c r="GIE10" s="573"/>
      <c r="GIF10" s="573"/>
      <c r="GIG10" s="573"/>
      <c r="GIH10" s="573"/>
      <c r="GII10" s="573"/>
      <c r="GIJ10" s="573"/>
      <c r="GIK10" s="573"/>
      <c r="GIL10" s="573"/>
      <c r="GIM10" s="573"/>
      <c r="GIN10" s="573"/>
      <c r="GIO10" s="573"/>
      <c r="GIP10" s="573"/>
      <c r="GIQ10" s="573"/>
      <c r="GIR10" s="573"/>
      <c r="GIS10" s="573"/>
      <c r="GIT10" s="573"/>
      <c r="GIU10" s="573"/>
      <c r="GIV10" s="573"/>
      <c r="GIW10" s="573"/>
      <c r="GIX10" s="573"/>
      <c r="GIY10" s="573"/>
      <c r="GIZ10" s="573"/>
      <c r="GJA10" s="573"/>
      <c r="GJB10" s="573"/>
      <c r="GJC10" s="573"/>
      <c r="GJD10" s="573"/>
      <c r="GJE10" s="573"/>
      <c r="GJF10" s="573"/>
      <c r="GJG10" s="573"/>
      <c r="GJH10" s="573"/>
      <c r="GJI10" s="573"/>
      <c r="GJJ10" s="573"/>
      <c r="GJK10" s="573"/>
      <c r="GJL10" s="573"/>
      <c r="GJM10" s="573"/>
      <c r="GJN10" s="573"/>
      <c r="GJO10" s="573"/>
      <c r="GJP10" s="573"/>
      <c r="GJQ10" s="573"/>
      <c r="GJR10" s="573"/>
      <c r="GJS10" s="573"/>
      <c r="GJT10" s="573"/>
      <c r="GJU10" s="573"/>
      <c r="GJV10" s="573"/>
      <c r="GJW10" s="573"/>
      <c r="GJX10" s="573"/>
      <c r="GJY10" s="573"/>
      <c r="GJZ10" s="573"/>
      <c r="GKA10" s="573"/>
      <c r="GKB10" s="573"/>
      <c r="GKC10" s="573"/>
      <c r="GKD10" s="573"/>
      <c r="GKE10" s="573"/>
      <c r="GKF10" s="573"/>
      <c r="GKG10" s="573"/>
      <c r="GKH10" s="573"/>
      <c r="GKI10" s="573"/>
      <c r="GKJ10" s="573"/>
      <c r="GKK10" s="573"/>
      <c r="GKL10" s="573"/>
      <c r="GKM10" s="573"/>
      <c r="GKN10" s="573"/>
      <c r="GKO10" s="573"/>
      <c r="GKP10" s="573"/>
      <c r="GKQ10" s="573"/>
      <c r="GKR10" s="573"/>
      <c r="GKS10" s="573"/>
      <c r="GKT10" s="573"/>
      <c r="GKU10" s="573"/>
      <c r="GKV10" s="573"/>
      <c r="GKW10" s="573"/>
      <c r="GKX10" s="573"/>
      <c r="GKY10" s="573"/>
      <c r="GKZ10" s="573"/>
      <c r="GLA10" s="573"/>
      <c r="GLB10" s="573"/>
      <c r="GLC10" s="573"/>
      <c r="GLD10" s="573"/>
      <c r="GLE10" s="573"/>
      <c r="GLF10" s="573"/>
      <c r="GLG10" s="573"/>
      <c r="GLH10" s="573"/>
      <c r="GLI10" s="573"/>
      <c r="GLJ10" s="573"/>
      <c r="GLK10" s="573"/>
      <c r="GLL10" s="573"/>
      <c r="GLM10" s="573"/>
      <c r="GLN10" s="573"/>
      <c r="GLO10" s="573"/>
      <c r="GLP10" s="573"/>
      <c r="GLQ10" s="573"/>
      <c r="GLR10" s="573"/>
      <c r="GLS10" s="573"/>
      <c r="GLT10" s="573"/>
      <c r="GLU10" s="573"/>
      <c r="GLV10" s="573"/>
      <c r="GLW10" s="573"/>
      <c r="GLX10" s="573"/>
      <c r="GLY10" s="573"/>
      <c r="GLZ10" s="573"/>
      <c r="GMA10" s="573"/>
      <c r="GMB10" s="573"/>
      <c r="GMC10" s="573"/>
      <c r="GMD10" s="573"/>
      <c r="GME10" s="573"/>
      <c r="GMF10" s="573"/>
      <c r="GMG10" s="573"/>
      <c r="GMH10" s="573"/>
      <c r="GMI10" s="573"/>
      <c r="GMJ10" s="573"/>
      <c r="GMK10" s="573"/>
      <c r="GML10" s="573"/>
      <c r="GMM10" s="573"/>
      <c r="GMN10" s="573"/>
      <c r="GMO10" s="573"/>
      <c r="GMP10" s="573"/>
      <c r="GMQ10" s="573"/>
      <c r="GMR10" s="573"/>
      <c r="GMS10" s="573"/>
      <c r="GMT10" s="573"/>
      <c r="GMU10" s="573"/>
      <c r="GMV10" s="573"/>
      <c r="GMW10" s="573"/>
      <c r="GMX10" s="573"/>
      <c r="GMY10" s="573"/>
      <c r="GMZ10" s="573"/>
      <c r="GNA10" s="573"/>
      <c r="GNB10" s="573"/>
      <c r="GNC10" s="573"/>
      <c r="GND10" s="573"/>
      <c r="GNE10" s="573"/>
      <c r="GNF10" s="573"/>
      <c r="GNG10" s="573"/>
      <c r="GNH10" s="573"/>
      <c r="GNI10" s="573"/>
      <c r="GNJ10" s="573"/>
      <c r="GNK10" s="573"/>
      <c r="GNL10" s="573"/>
      <c r="GNM10" s="573"/>
      <c r="GNN10" s="573"/>
      <c r="GNO10" s="573"/>
      <c r="GNP10" s="573"/>
      <c r="GNQ10" s="573"/>
      <c r="GNR10" s="573"/>
      <c r="GNS10" s="573"/>
      <c r="GNT10" s="573"/>
      <c r="GNU10" s="573"/>
      <c r="GNV10" s="573"/>
      <c r="GNW10" s="573"/>
      <c r="GNX10" s="573"/>
      <c r="GNY10" s="573"/>
      <c r="GNZ10" s="573"/>
      <c r="GOA10" s="573"/>
      <c r="GOB10" s="573"/>
      <c r="GOC10" s="573"/>
      <c r="GOD10" s="573"/>
      <c r="GOE10" s="573"/>
      <c r="GOF10" s="573"/>
      <c r="GOG10" s="573"/>
      <c r="GOH10" s="573"/>
      <c r="GOI10" s="573"/>
      <c r="GOJ10" s="573"/>
      <c r="GOK10" s="573"/>
      <c r="GOL10" s="573"/>
      <c r="GOM10" s="573"/>
      <c r="GON10" s="573"/>
      <c r="GOO10" s="573"/>
      <c r="GOP10" s="573"/>
      <c r="GOQ10" s="573"/>
      <c r="GOR10" s="573"/>
      <c r="GOS10" s="573"/>
      <c r="GOT10" s="573"/>
      <c r="GOU10" s="573"/>
      <c r="GOV10" s="573"/>
      <c r="GOW10" s="573"/>
      <c r="GOX10" s="573"/>
      <c r="GOY10" s="573"/>
      <c r="GOZ10" s="573"/>
      <c r="GPA10" s="573"/>
      <c r="GPB10" s="573"/>
      <c r="GPC10" s="573"/>
      <c r="GPD10" s="573"/>
      <c r="GPE10" s="573"/>
      <c r="GPF10" s="573"/>
      <c r="GPG10" s="573"/>
      <c r="GPH10" s="573"/>
      <c r="GPI10" s="573"/>
      <c r="GPJ10" s="573"/>
      <c r="GPK10" s="573"/>
      <c r="GPL10" s="573"/>
      <c r="GPM10" s="573"/>
      <c r="GPN10" s="573"/>
      <c r="GPO10" s="573"/>
      <c r="GPP10" s="573"/>
      <c r="GPQ10" s="573"/>
      <c r="GPR10" s="573"/>
      <c r="GPS10" s="573"/>
      <c r="GPT10" s="573"/>
      <c r="GPU10" s="573"/>
      <c r="GPV10" s="573"/>
      <c r="GPW10" s="573"/>
      <c r="GPX10" s="573"/>
      <c r="GPY10" s="573"/>
      <c r="GPZ10" s="573"/>
      <c r="GQA10" s="573"/>
      <c r="GQB10" s="573"/>
      <c r="GQC10" s="573"/>
      <c r="GQD10" s="573"/>
      <c r="GQE10" s="573"/>
      <c r="GQF10" s="573"/>
      <c r="GQG10" s="573"/>
      <c r="GQH10" s="573"/>
      <c r="GQI10" s="573"/>
      <c r="GQJ10" s="573"/>
      <c r="GQK10" s="573"/>
      <c r="GQL10" s="573"/>
      <c r="GQM10" s="573"/>
      <c r="GQN10" s="573"/>
      <c r="GQO10" s="573"/>
      <c r="GQP10" s="573"/>
      <c r="GQQ10" s="573"/>
      <c r="GQR10" s="573"/>
      <c r="GQS10" s="573"/>
      <c r="GQT10" s="573"/>
      <c r="GQU10" s="573"/>
      <c r="GQV10" s="573"/>
      <c r="GQW10" s="573"/>
      <c r="GQX10" s="573"/>
      <c r="GQY10" s="573"/>
      <c r="GQZ10" s="573"/>
      <c r="GRA10" s="573"/>
      <c r="GRB10" s="573"/>
      <c r="GRC10" s="573"/>
      <c r="GRD10" s="573"/>
      <c r="GRE10" s="573"/>
      <c r="GRF10" s="573"/>
      <c r="GRG10" s="573"/>
      <c r="GRH10" s="573"/>
      <c r="GRI10" s="573"/>
      <c r="GRJ10" s="573"/>
      <c r="GRK10" s="573"/>
      <c r="GRL10" s="573"/>
      <c r="GRM10" s="573"/>
      <c r="GRN10" s="573"/>
      <c r="GRO10" s="573"/>
      <c r="GRP10" s="573"/>
      <c r="GRQ10" s="573"/>
      <c r="GRR10" s="573"/>
      <c r="GRS10" s="573"/>
      <c r="GRT10" s="573"/>
      <c r="GRU10" s="573"/>
      <c r="GRV10" s="573"/>
      <c r="GRW10" s="573"/>
      <c r="GRX10" s="573"/>
      <c r="GRY10" s="573"/>
      <c r="GRZ10" s="573"/>
      <c r="GSA10" s="573"/>
      <c r="GSB10" s="573"/>
      <c r="GSC10" s="573"/>
      <c r="GSD10" s="573"/>
      <c r="GSE10" s="573"/>
      <c r="GSF10" s="573"/>
      <c r="GSG10" s="573"/>
      <c r="GSH10" s="573"/>
      <c r="GSI10" s="573"/>
      <c r="GSJ10" s="573"/>
      <c r="GSK10" s="573"/>
      <c r="GSL10" s="573"/>
      <c r="GSM10" s="573"/>
      <c r="GSN10" s="573"/>
      <c r="GSO10" s="573"/>
      <c r="GSP10" s="573"/>
      <c r="GSQ10" s="573"/>
      <c r="GSR10" s="573"/>
      <c r="GSS10" s="573"/>
      <c r="GST10" s="573"/>
      <c r="GSU10" s="573"/>
      <c r="GSV10" s="573"/>
      <c r="GSW10" s="573"/>
      <c r="GSX10" s="573"/>
      <c r="GSY10" s="573"/>
      <c r="GSZ10" s="573"/>
      <c r="GTA10" s="573"/>
      <c r="GTB10" s="573"/>
      <c r="GTC10" s="573"/>
      <c r="GTD10" s="573"/>
      <c r="GTE10" s="573"/>
      <c r="GTF10" s="573"/>
      <c r="GTG10" s="573"/>
      <c r="GTH10" s="573"/>
      <c r="GTI10" s="573"/>
      <c r="GTJ10" s="573"/>
      <c r="GTK10" s="573"/>
      <c r="GTL10" s="573"/>
      <c r="GTM10" s="573"/>
      <c r="GTN10" s="573"/>
      <c r="GTO10" s="573"/>
      <c r="GTP10" s="573"/>
      <c r="GTQ10" s="573"/>
      <c r="GTR10" s="573"/>
      <c r="GTS10" s="573"/>
      <c r="GTT10" s="573"/>
      <c r="GTU10" s="573"/>
      <c r="GTV10" s="573"/>
      <c r="GTW10" s="573"/>
      <c r="GTX10" s="573"/>
      <c r="GTY10" s="573"/>
      <c r="GTZ10" s="573"/>
      <c r="GUA10" s="573"/>
      <c r="GUB10" s="573"/>
      <c r="GUC10" s="573"/>
      <c r="GUD10" s="573"/>
      <c r="GUE10" s="573"/>
      <c r="GUF10" s="573"/>
      <c r="GUG10" s="573"/>
      <c r="GUH10" s="573"/>
      <c r="GUI10" s="573"/>
      <c r="GUJ10" s="573"/>
      <c r="GUK10" s="573"/>
      <c r="GUL10" s="573"/>
      <c r="GUM10" s="573"/>
      <c r="GUN10" s="573"/>
      <c r="GUO10" s="573"/>
      <c r="GUP10" s="573"/>
      <c r="GUQ10" s="573"/>
      <c r="GUR10" s="573"/>
      <c r="GUS10" s="573"/>
      <c r="GUT10" s="573"/>
      <c r="GUU10" s="573"/>
      <c r="GUV10" s="573"/>
      <c r="GUW10" s="573"/>
      <c r="GUX10" s="573"/>
      <c r="GUY10" s="573"/>
      <c r="GUZ10" s="573"/>
      <c r="GVA10" s="573"/>
      <c r="GVB10" s="573"/>
      <c r="GVC10" s="573"/>
      <c r="GVD10" s="573"/>
      <c r="GVE10" s="573"/>
      <c r="GVF10" s="573"/>
      <c r="GVG10" s="573"/>
      <c r="GVH10" s="573"/>
      <c r="GVI10" s="573"/>
      <c r="GVJ10" s="573"/>
      <c r="GVK10" s="573"/>
      <c r="GVL10" s="573"/>
      <c r="GVM10" s="573"/>
      <c r="GVN10" s="573"/>
      <c r="GVO10" s="573"/>
      <c r="GVP10" s="573"/>
      <c r="GVQ10" s="573"/>
      <c r="GVR10" s="573"/>
      <c r="GVS10" s="573"/>
      <c r="GVT10" s="573"/>
      <c r="GVU10" s="573"/>
      <c r="GVV10" s="573"/>
      <c r="GVW10" s="573"/>
      <c r="GVX10" s="573"/>
      <c r="GVY10" s="573"/>
      <c r="GVZ10" s="573"/>
      <c r="GWA10" s="573"/>
      <c r="GWB10" s="573"/>
      <c r="GWC10" s="573"/>
      <c r="GWD10" s="573"/>
      <c r="GWE10" s="573"/>
      <c r="GWF10" s="573"/>
      <c r="GWG10" s="573"/>
      <c r="GWH10" s="573"/>
      <c r="GWI10" s="573"/>
      <c r="GWJ10" s="573"/>
      <c r="GWK10" s="573"/>
      <c r="GWL10" s="573"/>
      <c r="GWM10" s="573"/>
      <c r="GWN10" s="573"/>
      <c r="GWO10" s="573"/>
      <c r="GWP10" s="573"/>
      <c r="GWQ10" s="573"/>
      <c r="GWR10" s="573"/>
      <c r="GWS10" s="573"/>
      <c r="GWT10" s="573"/>
      <c r="GWU10" s="573"/>
      <c r="GWV10" s="573"/>
      <c r="GWW10" s="573"/>
      <c r="GWX10" s="573"/>
      <c r="GWY10" s="573"/>
      <c r="GWZ10" s="573"/>
      <c r="GXA10" s="573"/>
      <c r="GXB10" s="573"/>
      <c r="GXC10" s="573"/>
      <c r="GXD10" s="573"/>
      <c r="GXE10" s="573"/>
      <c r="GXF10" s="573"/>
      <c r="GXG10" s="573"/>
      <c r="GXH10" s="573"/>
      <c r="GXI10" s="573"/>
      <c r="GXJ10" s="573"/>
      <c r="GXK10" s="573"/>
      <c r="GXL10" s="573"/>
      <c r="GXM10" s="573"/>
      <c r="GXN10" s="573"/>
      <c r="GXO10" s="573"/>
      <c r="GXP10" s="573"/>
      <c r="GXQ10" s="573"/>
      <c r="GXR10" s="573"/>
      <c r="GXS10" s="573"/>
      <c r="GXT10" s="573"/>
      <c r="GXU10" s="573"/>
      <c r="GXV10" s="573"/>
      <c r="GXW10" s="573"/>
      <c r="GXX10" s="573"/>
      <c r="GXY10" s="573"/>
      <c r="GXZ10" s="573"/>
      <c r="GYA10" s="573"/>
      <c r="GYB10" s="573"/>
      <c r="GYC10" s="573"/>
      <c r="GYD10" s="573"/>
      <c r="GYE10" s="573"/>
      <c r="GYF10" s="573"/>
      <c r="GYG10" s="573"/>
      <c r="GYH10" s="573"/>
      <c r="GYI10" s="573"/>
      <c r="GYJ10" s="573"/>
      <c r="GYK10" s="573"/>
      <c r="GYL10" s="573"/>
      <c r="GYM10" s="573"/>
      <c r="GYN10" s="573"/>
      <c r="GYO10" s="573"/>
      <c r="GYP10" s="573"/>
      <c r="GYQ10" s="573"/>
      <c r="GYR10" s="573"/>
      <c r="GYS10" s="573"/>
      <c r="GYT10" s="573"/>
      <c r="GYU10" s="573"/>
      <c r="GYV10" s="573"/>
      <c r="GYW10" s="573"/>
      <c r="GYX10" s="573"/>
      <c r="GYY10" s="573"/>
      <c r="GYZ10" s="573"/>
      <c r="GZA10" s="573"/>
      <c r="GZB10" s="573"/>
      <c r="GZC10" s="573"/>
      <c r="GZD10" s="573"/>
      <c r="GZE10" s="573"/>
      <c r="GZF10" s="573"/>
      <c r="GZG10" s="573"/>
      <c r="GZH10" s="573"/>
      <c r="GZI10" s="573"/>
      <c r="GZJ10" s="573"/>
      <c r="GZK10" s="573"/>
      <c r="GZL10" s="573"/>
      <c r="GZM10" s="573"/>
      <c r="GZN10" s="573"/>
      <c r="GZO10" s="573"/>
      <c r="GZP10" s="573"/>
      <c r="GZQ10" s="573"/>
      <c r="GZR10" s="573"/>
      <c r="GZS10" s="573"/>
      <c r="GZT10" s="573"/>
      <c r="GZU10" s="573"/>
      <c r="GZV10" s="573"/>
      <c r="GZW10" s="573"/>
      <c r="GZX10" s="573"/>
      <c r="GZY10" s="573"/>
      <c r="GZZ10" s="573"/>
      <c r="HAA10" s="573"/>
      <c r="HAB10" s="573"/>
      <c r="HAC10" s="573"/>
      <c r="HAD10" s="573"/>
      <c r="HAE10" s="573"/>
      <c r="HAF10" s="573"/>
      <c r="HAG10" s="573"/>
      <c r="HAH10" s="573"/>
      <c r="HAI10" s="573"/>
      <c r="HAJ10" s="573"/>
      <c r="HAK10" s="573"/>
      <c r="HAL10" s="573"/>
      <c r="HAM10" s="573"/>
      <c r="HAN10" s="573"/>
      <c r="HAO10" s="573"/>
      <c r="HAP10" s="573"/>
      <c r="HAQ10" s="573"/>
      <c r="HAR10" s="573"/>
      <c r="HAS10" s="573"/>
      <c r="HAT10" s="573"/>
      <c r="HAU10" s="573"/>
      <c r="HAV10" s="573"/>
      <c r="HAW10" s="573"/>
      <c r="HAX10" s="573"/>
      <c r="HAY10" s="573"/>
      <c r="HAZ10" s="573"/>
      <c r="HBA10" s="573"/>
      <c r="HBB10" s="573"/>
      <c r="HBC10" s="573"/>
      <c r="HBD10" s="573"/>
      <c r="HBE10" s="573"/>
      <c r="HBF10" s="573"/>
      <c r="HBG10" s="573"/>
      <c r="HBH10" s="573"/>
      <c r="HBI10" s="573"/>
      <c r="HBJ10" s="573"/>
      <c r="HBK10" s="573"/>
      <c r="HBL10" s="573"/>
      <c r="HBM10" s="573"/>
      <c r="HBN10" s="573"/>
      <c r="HBO10" s="573"/>
      <c r="HBP10" s="573"/>
      <c r="HBQ10" s="573"/>
      <c r="HBR10" s="573"/>
      <c r="HBS10" s="573"/>
      <c r="HBT10" s="573"/>
      <c r="HBU10" s="573"/>
      <c r="HBV10" s="573"/>
      <c r="HBW10" s="573"/>
      <c r="HBX10" s="573"/>
      <c r="HBY10" s="573"/>
      <c r="HBZ10" s="573"/>
      <c r="HCA10" s="573"/>
      <c r="HCB10" s="573"/>
      <c r="HCC10" s="573"/>
      <c r="HCD10" s="573"/>
      <c r="HCE10" s="573"/>
      <c r="HCF10" s="573"/>
      <c r="HCG10" s="573"/>
      <c r="HCH10" s="573"/>
      <c r="HCI10" s="573"/>
      <c r="HCJ10" s="573"/>
      <c r="HCK10" s="573"/>
      <c r="HCL10" s="573"/>
      <c r="HCM10" s="573"/>
      <c r="HCN10" s="573"/>
      <c r="HCO10" s="573"/>
      <c r="HCP10" s="573"/>
      <c r="HCQ10" s="573"/>
      <c r="HCR10" s="573"/>
      <c r="HCS10" s="573"/>
      <c r="HCT10" s="573"/>
      <c r="HCU10" s="573"/>
      <c r="HCV10" s="573"/>
      <c r="HCW10" s="573"/>
      <c r="HCX10" s="573"/>
      <c r="HCY10" s="573"/>
      <c r="HCZ10" s="573"/>
      <c r="HDA10" s="573"/>
      <c r="HDB10" s="573"/>
      <c r="HDC10" s="573"/>
      <c r="HDD10" s="573"/>
      <c r="HDE10" s="573"/>
      <c r="HDF10" s="573"/>
      <c r="HDG10" s="573"/>
      <c r="HDH10" s="573"/>
      <c r="HDI10" s="573"/>
      <c r="HDJ10" s="573"/>
      <c r="HDK10" s="573"/>
      <c r="HDL10" s="573"/>
      <c r="HDM10" s="573"/>
      <c r="HDN10" s="573"/>
      <c r="HDO10" s="573"/>
      <c r="HDP10" s="573"/>
      <c r="HDQ10" s="573"/>
      <c r="HDR10" s="573"/>
      <c r="HDS10" s="573"/>
      <c r="HDT10" s="573"/>
      <c r="HDU10" s="573"/>
      <c r="HDV10" s="573"/>
      <c r="HDW10" s="573"/>
      <c r="HDX10" s="573"/>
      <c r="HDY10" s="573"/>
      <c r="HDZ10" s="573"/>
      <c r="HEA10" s="573"/>
      <c r="HEB10" s="573"/>
      <c r="HEC10" s="573"/>
      <c r="HED10" s="573"/>
      <c r="HEE10" s="573"/>
      <c r="HEF10" s="573"/>
      <c r="HEG10" s="573"/>
      <c r="HEH10" s="573"/>
      <c r="HEI10" s="573"/>
      <c r="HEJ10" s="573"/>
      <c r="HEK10" s="573"/>
      <c r="HEL10" s="573"/>
      <c r="HEM10" s="573"/>
      <c r="HEN10" s="573"/>
      <c r="HEO10" s="573"/>
      <c r="HEP10" s="573"/>
      <c r="HEQ10" s="573"/>
      <c r="HER10" s="573"/>
      <c r="HES10" s="573"/>
      <c r="HET10" s="573"/>
      <c r="HEU10" s="573"/>
      <c r="HEV10" s="573"/>
      <c r="HEW10" s="573"/>
      <c r="HEX10" s="573"/>
      <c r="HEY10" s="573"/>
      <c r="HEZ10" s="573"/>
      <c r="HFA10" s="573"/>
      <c r="HFB10" s="573"/>
      <c r="HFC10" s="573"/>
      <c r="HFD10" s="573"/>
      <c r="HFE10" s="573"/>
      <c r="HFF10" s="573"/>
      <c r="HFG10" s="573"/>
      <c r="HFH10" s="573"/>
      <c r="HFI10" s="573"/>
      <c r="HFJ10" s="573"/>
      <c r="HFK10" s="573"/>
      <c r="HFL10" s="573"/>
      <c r="HFM10" s="573"/>
      <c r="HFN10" s="573"/>
      <c r="HFO10" s="573"/>
      <c r="HFP10" s="573"/>
      <c r="HFQ10" s="573"/>
      <c r="HFR10" s="573"/>
      <c r="HFS10" s="573"/>
      <c r="HFT10" s="573"/>
      <c r="HFU10" s="573"/>
      <c r="HFV10" s="573"/>
      <c r="HFW10" s="573"/>
      <c r="HFX10" s="573"/>
      <c r="HFY10" s="573"/>
      <c r="HFZ10" s="573"/>
      <c r="HGA10" s="573"/>
      <c r="HGB10" s="573"/>
      <c r="HGC10" s="573"/>
      <c r="HGD10" s="573"/>
      <c r="HGE10" s="573"/>
      <c r="HGF10" s="573"/>
      <c r="HGG10" s="573"/>
      <c r="HGH10" s="573"/>
      <c r="HGI10" s="573"/>
      <c r="HGJ10" s="573"/>
      <c r="HGK10" s="573"/>
      <c r="HGL10" s="573"/>
      <c r="HGM10" s="573"/>
      <c r="HGN10" s="573"/>
      <c r="HGO10" s="573"/>
      <c r="HGP10" s="573"/>
      <c r="HGQ10" s="573"/>
      <c r="HGR10" s="573"/>
      <c r="HGS10" s="573"/>
      <c r="HGT10" s="573"/>
      <c r="HGU10" s="573"/>
      <c r="HGV10" s="573"/>
      <c r="HGW10" s="573"/>
      <c r="HGX10" s="573"/>
      <c r="HGY10" s="573"/>
      <c r="HGZ10" s="573"/>
      <c r="HHA10" s="573"/>
      <c r="HHB10" s="573"/>
      <c r="HHC10" s="573"/>
      <c r="HHD10" s="573"/>
      <c r="HHE10" s="573"/>
      <c r="HHF10" s="573"/>
      <c r="HHG10" s="573"/>
      <c r="HHH10" s="573"/>
      <c r="HHI10" s="573"/>
      <c r="HHJ10" s="573"/>
      <c r="HHK10" s="573"/>
      <c r="HHL10" s="573"/>
      <c r="HHM10" s="573"/>
      <c r="HHN10" s="573"/>
      <c r="HHO10" s="573"/>
      <c r="HHP10" s="573"/>
      <c r="HHQ10" s="573"/>
      <c r="HHR10" s="573"/>
      <c r="HHS10" s="573"/>
      <c r="HHT10" s="573"/>
      <c r="HHU10" s="573"/>
      <c r="HHV10" s="573"/>
      <c r="HHW10" s="573"/>
      <c r="HHX10" s="573"/>
      <c r="HHY10" s="573"/>
      <c r="HHZ10" s="573"/>
      <c r="HIA10" s="573"/>
      <c r="HIB10" s="573"/>
      <c r="HIC10" s="573"/>
      <c r="HID10" s="573"/>
      <c r="HIE10" s="573"/>
      <c r="HIF10" s="573"/>
      <c r="HIG10" s="573"/>
      <c r="HIH10" s="573"/>
      <c r="HII10" s="573"/>
      <c r="HIJ10" s="573"/>
      <c r="HIK10" s="573"/>
      <c r="HIL10" s="573"/>
      <c r="HIM10" s="573"/>
      <c r="HIN10" s="573"/>
      <c r="HIO10" s="573"/>
      <c r="HIP10" s="573"/>
      <c r="HIQ10" s="573"/>
      <c r="HIR10" s="573"/>
      <c r="HIS10" s="573"/>
      <c r="HIT10" s="573"/>
      <c r="HIU10" s="573"/>
      <c r="HIV10" s="573"/>
      <c r="HIW10" s="573"/>
      <c r="HIX10" s="573"/>
      <c r="HIY10" s="573"/>
      <c r="HIZ10" s="573"/>
      <c r="HJA10" s="573"/>
      <c r="HJB10" s="573"/>
      <c r="HJC10" s="573"/>
      <c r="HJD10" s="573"/>
      <c r="HJE10" s="573"/>
      <c r="HJF10" s="573"/>
      <c r="HJG10" s="573"/>
      <c r="HJH10" s="573"/>
      <c r="HJI10" s="573"/>
      <c r="HJJ10" s="573"/>
      <c r="HJK10" s="573"/>
      <c r="HJL10" s="573"/>
      <c r="HJM10" s="573"/>
      <c r="HJN10" s="573"/>
      <c r="HJO10" s="573"/>
      <c r="HJP10" s="573"/>
      <c r="HJQ10" s="573"/>
      <c r="HJR10" s="573"/>
      <c r="HJS10" s="573"/>
      <c r="HJT10" s="573"/>
      <c r="HJU10" s="573"/>
      <c r="HJV10" s="573"/>
      <c r="HJW10" s="573"/>
      <c r="HJX10" s="573"/>
      <c r="HJY10" s="573"/>
      <c r="HJZ10" s="573"/>
      <c r="HKA10" s="573"/>
      <c r="HKB10" s="573"/>
      <c r="HKC10" s="573"/>
      <c r="HKD10" s="573"/>
      <c r="HKE10" s="573"/>
      <c r="HKF10" s="573"/>
      <c r="HKG10" s="573"/>
      <c r="HKH10" s="573"/>
      <c r="HKI10" s="573"/>
      <c r="HKJ10" s="573"/>
      <c r="HKK10" s="573"/>
      <c r="HKL10" s="573"/>
      <c r="HKM10" s="573"/>
      <c r="HKN10" s="573"/>
      <c r="HKO10" s="573"/>
      <c r="HKP10" s="573"/>
      <c r="HKQ10" s="573"/>
      <c r="HKR10" s="573"/>
      <c r="HKS10" s="573"/>
      <c r="HKT10" s="573"/>
      <c r="HKU10" s="573"/>
      <c r="HKV10" s="573"/>
      <c r="HKW10" s="573"/>
      <c r="HKX10" s="573"/>
      <c r="HKY10" s="573"/>
      <c r="HKZ10" s="573"/>
      <c r="HLA10" s="573"/>
      <c r="HLB10" s="573"/>
      <c r="HLC10" s="573"/>
      <c r="HLD10" s="573"/>
      <c r="HLE10" s="573"/>
      <c r="HLF10" s="573"/>
      <c r="HLG10" s="573"/>
      <c r="HLH10" s="573"/>
      <c r="HLI10" s="573"/>
      <c r="HLJ10" s="573"/>
      <c r="HLK10" s="573"/>
      <c r="HLL10" s="573"/>
      <c r="HLM10" s="573"/>
      <c r="HLN10" s="573"/>
      <c r="HLO10" s="573"/>
      <c r="HLP10" s="573"/>
      <c r="HLQ10" s="573"/>
      <c r="HLR10" s="573"/>
      <c r="HLS10" s="573"/>
      <c r="HLT10" s="573"/>
      <c r="HLU10" s="573"/>
      <c r="HLV10" s="573"/>
      <c r="HLW10" s="573"/>
      <c r="HLX10" s="573"/>
      <c r="HLY10" s="573"/>
      <c r="HLZ10" s="573"/>
      <c r="HMA10" s="573"/>
      <c r="HMB10" s="573"/>
      <c r="HMC10" s="573"/>
      <c r="HMD10" s="573"/>
      <c r="HME10" s="573"/>
      <c r="HMF10" s="573"/>
      <c r="HMG10" s="573"/>
      <c r="HMH10" s="573"/>
      <c r="HMI10" s="573"/>
      <c r="HMJ10" s="573"/>
      <c r="HMK10" s="573"/>
      <c r="HML10" s="573"/>
      <c r="HMM10" s="573"/>
      <c r="HMN10" s="573"/>
      <c r="HMO10" s="573"/>
      <c r="HMP10" s="573"/>
      <c r="HMQ10" s="573"/>
      <c r="HMR10" s="573"/>
      <c r="HMS10" s="573"/>
      <c r="HMT10" s="573"/>
      <c r="HMU10" s="573"/>
      <c r="HMV10" s="573"/>
      <c r="HMW10" s="573"/>
      <c r="HMX10" s="573"/>
      <c r="HMY10" s="573"/>
      <c r="HMZ10" s="573"/>
      <c r="HNA10" s="573"/>
      <c r="HNB10" s="573"/>
      <c r="HNC10" s="573"/>
      <c r="HND10" s="573"/>
      <c r="HNE10" s="573"/>
      <c r="HNF10" s="573"/>
      <c r="HNG10" s="573"/>
      <c r="HNH10" s="573"/>
      <c r="HNI10" s="573"/>
      <c r="HNJ10" s="573"/>
      <c r="HNK10" s="573"/>
      <c r="HNL10" s="573"/>
      <c r="HNM10" s="573"/>
      <c r="HNN10" s="573"/>
      <c r="HNO10" s="573"/>
      <c r="HNP10" s="573"/>
      <c r="HNQ10" s="573"/>
      <c r="HNR10" s="573"/>
      <c r="HNS10" s="573"/>
      <c r="HNT10" s="573"/>
      <c r="HNU10" s="573"/>
      <c r="HNV10" s="573"/>
      <c r="HNW10" s="573"/>
      <c r="HNX10" s="573"/>
      <c r="HNY10" s="573"/>
      <c r="HNZ10" s="573"/>
      <c r="HOA10" s="573"/>
      <c r="HOB10" s="573"/>
      <c r="HOC10" s="573"/>
      <c r="HOD10" s="573"/>
      <c r="HOE10" s="573"/>
      <c r="HOF10" s="573"/>
      <c r="HOG10" s="573"/>
      <c r="HOH10" s="573"/>
      <c r="HOI10" s="573"/>
      <c r="HOJ10" s="573"/>
      <c r="HOK10" s="573"/>
      <c r="HOL10" s="573"/>
      <c r="HOM10" s="573"/>
      <c r="HON10" s="573"/>
      <c r="HOO10" s="573"/>
      <c r="HOP10" s="573"/>
      <c r="HOQ10" s="573"/>
      <c r="HOR10" s="573"/>
      <c r="HOS10" s="573"/>
      <c r="HOT10" s="573"/>
      <c r="HOU10" s="573"/>
      <c r="HOV10" s="573"/>
      <c r="HOW10" s="573"/>
      <c r="HOX10" s="573"/>
      <c r="HOY10" s="573"/>
      <c r="HOZ10" s="573"/>
      <c r="HPA10" s="573"/>
      <c r="HPB10" s="573"/>
      <c r="HPC10" s="573"/>
      <c r="HPD10" s="573"/>
      <c r="HPE10" s="573"/>
      <c r="HPF10" s="573"/>
      <c r="HPG10" s="573"/>
      <c r="HPH10" s="573"/>
      <c r="HPI10" s="573"/>
      <c r="HPJ10" s="573"/>
      <c r="HPK10" s="573"/>
      <c r="HPL10" s="573"/>
      <c r="HPM10" s="573"/>
      <c r="HPN10" s="573"/>
      <c r="HPO10" s="573"/>
      <c r="HPP10" s="573"/>
      <c r="HPQ10" s="573"/>
      <c r="HPR10" s="573"/>
      <c r="HPS10" s="573"/>
      <c r="HPT10" s="573"/>
      <c r="HPU10" s="573"/>
      <c r="HPV10" s="573"/>
      <c r="HPW10" s="573"/>
      <c r="HPX10" s="573"/>
      <c r="HPY10" s="573"/>
      <c r="HPZ10" s="573"/>
      <c r="HQA10" s="573"/>
      <c r="HQB10" s="573"/>
      <c r="HQC10" s="573"/>
      <c r="HQD10" s="573"/>
      <c r="HQE10" s="573"/>
      <c r="HQF10" s="573"/>
      <c r="HQG10" s="573"/>
      <c r="HQH10" s="573"/>
      <c r="HQI10" s="573"/>
      <c r="HQJ10" s="573"/>
      <c r="HQK10" s="573"/>
      <c r="HQL10" s="573"/>
      <c r="HQM10" s="573"/>
      <c r="HQN10" s="573"/>
      <c r="HQO10" s="573"/>
      <c r="HQP10" s="573"/>
      <c r="HQQ10" s="573"/>
      <c r="HQR10" s="573"/>
      <c r="HQS10" s="573"/>
      <c r="HQT10" s="573"/>
      <c r="HQU10" s="573"/>
      <c r="HQV10" s="573"/>
      <c r="HQW10" s="573"/>
      <c r="HQX10" s="573"/>
      <c r="HQY10" s="573"/>
      <c r="HQZ10" s="573"/>
      <c r="HRA10" s="573"/>
      <c r="HRB10" s="573"/>
      <c r="HRC10" s="573"/>
      <c r="HRD10" s="573"/>
      <c r="HRE10" s="573"/>
      <c r="HRF10" s="573"/>
      <c r="HRG10" s="573"/>
      <c r="HRH10" s="573"/>
      <c r="HRI10" s="573"/>
      <c r="HRJ10" s="573"/>
      <c r="HRK10" s="573"/>
      <c r="HRL10" s="573"/>
      <c r="HRM10" s="573"/>
      <c r="HRN10" s="573"/>
      <c r="HRO10" s="573"/>
      <c r="HRP10" s="573"/>
      <c r="HRQ10" s="573"/>
      <c r="HRR10" s="573"/>
      <c r="HRS10" s="573"/>
      <c r="HRT10" s="573"/>
      <c r="HRU10" s="573"/>
      <c r="HRV10" s="573"/>
      <c r="HRW10" s="573"/>
      <c r="HRX10" s="573"/>
      <c r="HRY10" s="573"/>
      <c r="HRZ10" s="573"/>
      <c r="HSA10" s="573"/>
      <c r="HSB10" s="573"/>
      <c r="HSC10" s="573"/>
      <c r="HSD10" s="573"/>
      <c r="HSE10" s="573"/>
      <c r="HSF10" s="573"/>
      <c r="HSG10" s="573"/>
      <c r="HSH10" s="573"/>
      <c r="HSI10" s="573"/>
      <c r="HSJ10" s="573"/>
      <c r="HSK10" s="573"/>
      <c r="HSL10" s="573"/>
      <c r="HSM10" s="573"/>
      <c r="HSN10" s="573"/>
      <c r="HSO10" s="573"/>
      <c r="HSP10" s="573"/>
      <c r="HSQ10" s="573"/>
      <c r="HSR10" s="573"/>
      <c r="HSS10" s="573"/>
      <c r="HST10" s="573"/>
      <c r="HSU10" s="573"/>
      <c r="HSV10" s="573"/>
      <c r="HSW10" s="573"/>
      <c r="HSX10" s="573"/>
      <c r="HSY10" s="573"/>
      <c r="HSZ10" s="573"/>
      <c r="HTA10" s="573"/>
      <c r="HTB10" s="573"/>
      <c r="HTC10" s="573"/>
      <c r="HTD10" s="573"/>
      <c r="HTE10" s="573"/>
      <c r="HTF10" s="573"/>
      <c r="HTG10" s="573"/>
      <c r="HTH10" s="573"/>
      <c r="HTI10" s="573"/>
      <c r="HTJ10" s="573"/>
      <c r="HTK10" s="573"/>
      <c r="HTL10" s="573"/>
      <c r="HTM10" s="573"/>
      <c r="HTN10" s="573"/>
      <c r="HTO10" s="573"/>
      <c r="HTP10" s="573"/>
      <c r="HTQ10" s="573"/>
      <c r="HTR10" s="573"/>
      <c r="HTS10" s="573"/>
      <c r="HTT10" s="573"/>
      <c r="HTU10" s="573"/>
      <c r="HTV10" s="573"/>
      <c r="HTW10" s="573"/>
      <c r="HTX10" s="573"/>
      <c r="HTY10" s="573"/>
      <c r="HTZ10" s="573"/>
      <c r="HUA10" s="573"/>
      <c r="HUB10" s="573"/>
      <c r="HUC10" s="573"/>
      <c r="HUD10" s="573"/>
      <c r="HUE10" s="573"/>
      <c r="HUF10" s="573"/>
      <c r="HUG10" s="573"/>
      <c r="HUH10" s="573"/>
      <c r="HUI10" s="573"/>
      <c r="HUJ10" s="573"/>
      <c r="HUK10" s="573"/>
      <c r="HUL10" s="573"/>
      <c r="HUM10" s="573"/>
      <c r="HUN10" s="573"/>
      <c r="HUO10" s="573"/>
      <c r="HUP10" s="573"/>
      <c r="HUQ10" s="573"/>
      <c r="HUR10" s="573"/>
      <c r="HUS10" s="573"/>
      <c r="HUT10" s="573"/>
      <c r="HUU10" s="573"/>
      <c r="HUV10" s="573"/>
      <c r="HUW10" s="573"/>
      <c r="HUX10" s="573"/>
      <c r="HUY10" s="573"/>
      <c r="HUZ10" s="573"/>
      <c r="HVA10" s="573"/>
      <c r="HVB10" s="573"/>
      <c r="HVC10" s="573"/>
      <c r="HVD10" s="573"/>
      <c r="HVE10" s="573"/>
      <c r="HVF10" s="573"/>
      <c r="HVG10" s="573"/>
      <c r="HVH10" s="573"/>
      <c r="HVI10" s="573"/>
      <c r="HVJ10" s="573"/>
      <c r="HVK10" s="573"/>
      <c r="HVL10" s="573"/>
      <c r="HVM10" s="573"/>
      <c r="HVN10" s="573"/>
      <c r="HVO10" s="573"/>
      <c r="HVP10" s="573"/>
      <c r="HVQ10" s="573"/>
      <c r="HVR10" s="573"/>
      <c r="HVS10" s="573"/>
      <c r="HVT10" s="573"/>
      <c r="HVU10" s="573"/>
      <c r="HVV10" s="573"/>
      <c r="HVW10" s="573"/>
      <c r="HVX10" s="573"/>
      <c r="HVY10" s="573"/>
      <c r="HVZ10" s="573"/>
      <c r="HWA10" s="573"/>
      <c r="HWB10" s="573"/>
      <c r="HWC10" s="573"/>
      <c r="HWD10" s="573"/>
      <c r="HWE10" s="573"/>
      <c r="HWF10" s="573"/>
      <c r="HWG10" s="573"/>
      <c r="HWH10" s="573"/>
      <c r="HWI10" s="573"/>
      <c r="HWJ10" s="573"/>
      <c r="HWK10" s="573"/>
      <c r="HWL10" s="573"/>
      <c r="HWM10" s="573"/>
      <c r="HWN10" s="573"/>
      <c r="HWO10" s="573"/>
      <c r="HWP10" s="573"/>
      <c r="HWQ10" s="573"/>
      <c r="HWR10" s="573"/>
      <c r="HWS10" s="573"/>
      <c r="HWT10" s="573"/>
      <c r="HWU10" s="573"/>
      <c r="HWV10" s="573"/>
      <c r="HWW10" s="573"/>
      <c r="HWX10" s="573"/>
      <c r="HWY10" s="573"/>
      <c r="HWZ10" s="573"/>
      <c r="HXA10" s="573"/>
      <c r="HXB10" s="573"/>
      <c r="HXC10" s="573"/>
      <c r="HXD10" s="573"/>
      <c r="HXE10" s="573"/>
      <c r="HXF10" s="573"/>
      <c r="HXG10" s="573"/>
      <c r="HXH10" s="573"/>
      <c r="HXI10" s="573"/>
      <c r="HXJ10" s="573"/>
      <c r="HXK10" s="573"/>
      <c r="HXL10" s="573"/>
      <c r="HXM10" s="573"/>
      <c r="HXN10" s="573"/>
      <c r="HXO10" s="573"/>
      <c r="HXP10" s="573"/>
      <c r="HXQ10" s="573"/>
      <c r="HXR10" s="573"/>
      <c r="HXS10" s="573"/>
      <c r="HXT10" s="573"/>
      <c r="HXU10" s="573"/>
      <c r="HXV10" s="573"/>
      <c r="HXW10" s="573"/>
      <c r="HXX10" s="573"/>
      <c r="HXY10" s="573"/>
      <c r="HXZ10" s="573"/>
      <c r="HYA10" s="573"/>
      <c r="HYB10" s="573"/>
      <c r="HYC10" s="573"/>
      <c r="HYD10" s="573"/>
      <c r="HYE10" s="573"/>
      <c r="HYF10" s="573"/>
      <c r="HYG10" s="573"/>
      <c r="HYH10" s="573"/>
      <c r="HYI10" s="573"/>
      <c r="HYJ10" s="573"/>
      <c r="HYK10" s="573"/>
      <c r="HYL10" s="573"/>
      <c r="HYM10" s="573"/>
      <c r="HYN10" s="573"/>
      <c r="HYO10" s="573"/>
      <c r="HYP10" s="573"/>
      <c r="HYQ10" s="573"/>
      <c r="HYR10" s="573"/>
      <c r="HYS10" s="573"/>
      <c r="HYT10" s="573"/>
      <c r="HYU10" s="573"/>
      <c r="HYV10" s="573"/>
      <c r="HYW10" s="573"/>
      <c r="HYX10" s="573"/>
      <c r="HYY10" s="573"/>
      <c r="HYZ10" s="573"/>
      <c r="HZA10" s="573"/>
      <c r="HZB10" s="573"/>
      <c r="HZC10" s="573"/>
      <c r="HZD10" s="573"/>
      <c r="HZE10" s="573"/>
      <c r="HZF10" s="573"/>
      <c r="HZG10" s="573"/>
      <c r="HZH10" s="573"/>
      <c r="HZI10" s="573"/>
      <c r="HZJ10" s="573"/>
      <c r="HZK10" s="573"/>
      <c r="HZL10" s="573"/>
      <c r="HZM10" s="573"/>
      <c r="HZN10" s="573"/>
      <c r="HZO10" s="573"/>
      <c r="HZP10" s="573"/>
      <c r="HZQ10" s="573"/>
      <c r="HZR10" s="573"/>
      <c r="HZS10" s="573"/>
      <c r="HZT10" s="573"/>
      <c r="HZU10" s="573"/>
      <c r="HZV10" s="573"/>
      <c r="HZW10" s="573"/>
      <c r="HZX10" s="573"/>
      <c r="HZY10" s="573"/>
      <c r="HZZ10" s="573"/>
      <c r="IAA10" s="573"/>
      <c r="IAB10" s="573"/>
      <c r="IAC10" s="573"/>
      <c r="IAD10" s="573"/>
      <c r="IAE10" s="573"/>
      <c r="IAF10" s="573"/>
      <c r="IAG10" s="573"/>
      <c r="IAH10" s="573"/>
      <c r="IAI10" s="573"/>
      <c r="IAJ10" s="573"/>
      <c r="IAK10" s="573"/>
      <c r="IAL10" s="573"/>
      <c r="IAM10" s="573"/>
      <c r="IAN10" s="573"/>
      <c r="IAO10" s="573"/>
      <c r="IAP10" s="573"/>
      <c r="IAQ10" s="573"/>
      <c r="IAR10" s="573"/>
      <c r="IAS10" s="573"/>
      <c r="IAT10" s="573"/>
      <c r="IAU10" s="573"/>
      <c r="IAV10" s="573"/>
      <c r="IAW10" s="573"/>
      <c r="IAX10" s="573"/>
      <c r="IAY10" s="573"/>
      <c r="IAZ10" s="573"/>
      <c r="IBA10" s="573"/>
      <c r="IBB10" s="573"/>
      <c r="IBC10" s="573"/>
      <c r="IBD10" s="573"/>
      <c r="IBE10" s="573"/>
      <c r="IBF10" s="573"/>
      <c r="IBG10" s="573"/>
      <c r="IBH10" s="573"/>
      <c r="IBI10" s="573"/>
      <c r="IBJ10" s="573"/>
      <c r="IBK10" s="573"/>
      <c r="IBL10" s="573"/>
      <c r="IBM10" s="573"/>
      <c r="IBN10" s="573"/>
      <c r="IBO10" s="573"/>
      <c r="IBP10" s="573"/>
      <c r="IBQ10" s="573"/>
      <c r="IBR10" s="573"/>
      <c r="IBS10" s="573"/>
      <c r="IBT10" s="573"/>
      <c r="IBU10" s="573"/>
      <c r="IBV10" s="573"/>
      <c r="IBW10" s="573"/>
      <c r="IBX10" s="573"/>
      <c r="IBY10" s="573"/>
      <c r="IBZ10" s="573"/>
      <c r="ICA10" s="573"/>
      <c r="ICB10" s="573"/>
      <c r="ICC10" s="573"/>
      <c r="ICD10" s="573"/>
      <c r="ICE10" s="573"/>
      <c r="ICF10" s="573"/>
      <c r="ICG10" s="573"/>
      <c r="ICH10" s="573"/>
      <c r="ICI10" s="573"/>
      <c r="ICJ10" s="573"/>
      <c r="ICK10" s="573"/>
      <c r="ICL10" s="573"/>
      <c r="ICM10" s="573"/>
      <c r="ICN10" s="573"/>
      <c r="ICO10" s="573"/>
      <c r="ICP10" s="573"/>
      <c r="ICQ10" s="573"/>
      <c r="ICR10" s="573"/>
      <c r="ICS10" s="573"/>
      <c r="ICT10" s="573"/>
      <c r="ICU10" s="573"/>
      <c r="ICV10" s="573"/>
      <c r="ICW10" s="573"/>
      <c r="ICX10" s="573"/>
      <c r="ICY10" s="573"/>
      <c r="ICZ10" s="573"/>
      <c r="IDA10" s="573"/>
      <c r="IDB10" s="573"/>
      <c r="IDC10" s="573"/>
      <c r="IDD10" s="573"/>
      <c r="IDE10" s="573"/>
      <c r="IDF10" s="573"/>
      <c r="IDG10" s="573"/>
      <c r="IDH10" s="573"/>
      <c r="IDI10" s="573"/>
      <c r="IDJ10" s="573"/>
      <c r="IDK10" s="573"/>
      <c r="IDL10" s="573"/>
      <c r="IDM10" s="573"/>
      <c r="IDN10" s="573"/>
      <c r="IDO10" s="573"/>
      <c r="IDP10" s="573"/>
      <c r="IDQ10" s="573"/>
      <c r="IDR10" s="573"/>
      <c r="IDS10" s="573"/>
      <c r="IDT10" s="573"/>
      <c r="IDU10" s="573"/>
      <c r="IDV10" s="573"/>
      <c r="IDW10" s="573"/>
      <c r="IDX10" s="573"/>
      <c r="IDY10" s="573"/>
      <c r="IDZ10" s="573"/>
      <c r="IEA10" s="573"/>
      <c r="IEB10" s="573"/>
      <c r="IEC10" s="573"/>
      <c r="IED10" s="573"/>
      <c r="IEE10" s="573"/>
      <c r="IEF10" s="573"/>
      <c r="IEG10" s="573"/>
      <c r="IEH10" s="573"/>
      <c r="IEI10" s="573"/>
      <c r="IEJ10" s="573"/>
      <c r="IEK10" s="573"/>
      <c r="IEL10" s="573"/>
      <c r="IEM10" s="573"/>
      <c r="IEN10" s="573"/>
      <c r="IEO10" s="573"/>
      <c r="IEP10" s="573"/>
      <c r="IEQ10" s="573"/>
      <c r="IER10" s="573"/>
      <c r="IES10" s="573"/>
      <c r="IET10" s="573"/>
      <c r="IEU10" s="573"/>
      <c r="IEV10" s="573"/>
      <c r="IEW10" s="573"/>
      <c r="IEX10" s="573"/>
      <c r="IEY10" s="573"/>
      <c r="IEZ10" s="573"/>
      <c r="IFA10" s="573"/>
      <c r="IFB10" s="573"/>
      <c r="IFC10" s="573"/>
      <c r="IFD10" s="573"/>
      <c r="IFE10" s="573"/>
      <c r="IFF10" s="573"/>
      <c r="IFG10" s="573"/>
      <c r="IFH10" s="573"/>
      <c r="IFI10" s="573"/>
      <c r="IFJ10" s="573"/>
      <c r="IFK10" s="573"/>
      <c r="IFL10" s="573"/>
      <c r="IFM10" s="573"/>
      <c r="IFN10" s="573"/>
      <c r="IFO10" s="573"/>
      <c r="IFP10" s="573"/>
      <c r="IFQ10" s="573"/>
      <c r="IFR10" s="573"/>
      <c r="IFS10" s="573"/>
      <c r="IFT10" s="573"/>
      <c r="IFU10" s="573"/>
      <c r="IFV10" s="573"/>
      <c r="IFW10" s="573"/>
      <c r="IFX10" s="573"/>
      <c r="IFY10" s="573"/>
      <c r="IFZ10" s="573"/>
      <c r="IGA10" s="573"/>
      <c r="IGB10" s="573"/>
      <c r="IGC10" s="573"/>
      <c r="IGD10" s="573"/>
      <c r="IGE10" s="573"/>
      <c r="IGF10" s="573"/>
      <c r="IGG10" s="573"/>
      <c r="IGH10" s="573"/>
      <c r="IGI10" s="573"/>
      <c r="IGJ10" s="573"/>
      <c r="IGK10" s="573"/>
      <c r="IGL10" s="573"/>
      <c r="IGM10" s="573"/>
      <c r="IGN10" s="573"/>
      <c r="IGO10" s="573"/>
      <c r="IGP10" s="573"/>
      <c r="IGQ10" s="573"/>
      <c r="IGR10" s="573"/>
      <c r="IGS10" s="573"/>
      <c r="IGT10" s="573"/>
      <c r="IGU10" s="573"/>
      <c r="IGV10" s="573"/>
      <c r="IGW10" s="573"/>
      <c r="IGX10" s="573"/>
      <c r="IGY10" s="573"/>
      <c r="IGZ10" s="573"/>
      <c r="IHA10" s="573"/>
      <c r="IHB10" s="573"/>
      <c r="IHC10" s="573"/>
      <c r="IHD10" s="573"/>
      <c r="IHE10" s="573"/>
      <c r="IHF10" s="573"/>
      <c r="IHG10" s="573"/>
      <c r="IHH10" s="573"/>
      <c r="IHI10" s="573"/>
      <c r="IHJ10" s="573"/>
      <c r="IHK10" s="573"/>
      <c r="IHL10" s="573"/>
      <c r="IHM10" s="573"/>
      <c r="IHN10" s="573"/>
      <c r="IHO10" s="573"/>
      <c r="IHP10" s="573"/>
      <c r="IHQ10" s="573"/>
      <c r="IHR10" s="573"/>
      <c r="IHS10" s="573"/>
      <c r="IHT10" s="573"/>
      <c r="IHU10" s="573"/>
      <c r="IHV10" s="573"/>
      <c r="IHW10" s="573"/>
      <c r="IHX10" s="573"/>
      <c r="IHY10" s="573"/>
      <c r="IHZ10" s="573"/>
      <c r="IIA10" s="573"/>
      <c r="IIB10" s="573"/>
      <c r="IIC10" s="573"/>
      <c r="IID10" s="573"/>
      <c r="IIE10" s="573"/>
      <c r="IIF10" s="573"/>
      <c r="IIG10" s="573"/>
      <c r="IIH10" s="573"/>
      <c r="III10" s="573"/>
      <c r="IIJ10" s="573"/>
      <c r="IIK10" s="573"/>
      <c r="IIL10" s="573"/>
      <c r="IIM10" s="573"/>
      <c r="IIN10" s="573"/>
      <c r="IIO10" s="573"/>
      <c r="IIP10" s="573"/>
      <c r="IIQ10" s="573"/>
      <c r="IIR10" s="573"/>
      <c r="IIS10" s="573"/>
      <c r="IIT10" s="573"/>
      <c r="IIU10" s="573"/>
      <c r="IIV10" s="573"/>
      <c r="IIW10" s="573"/>
      <c r="IIX10" s="573"/>
      <c r="IIY10" s="573"/>
      <c r="IIZ10" s="573"/>
      <c r="IJA10" s="573"/>
      <c r="IJB10" s="573"/>
      <c r="IJC10" s="573"/>
      <c r="IJD10" s="573"/>
      <c r="IJE10" s="573"/>
      <c r="IJF10" s="573"/>
      <c r="IJG10" s="573"/>
      <c r="IJH10" s="573"/>
      <c r="IJI10" s="573"/>
      <c r="IJJ10" s="573"/>
      <c r="IJK10" s="573"/>
      <c r="IJL10" s="573"/>
      <c r="IJM10" s="573"/>
      <c r="IJN10" s="573"/>
      <c r="IJO10" s="573"/>
      <c r="IJP10" s="573"/>
      <c r="IJQ10" s="573"/>
      <c r="IJR10" s="573"/>
      <c r="IJS10" s="573"/>
      <c r="IJT10" s="573"/>
      <c r="IJU10" s="573"/>
      <c r="IJV10" s="573"/>
      <c r="IJW10" s="573"/>
      <c r="IJX10" s="573"/>
      <c r="IJY10" s="573"/>
      <c r="IJZ10" s="573"/>
      <c r="IKA10" s="573"/>
      <c r="IKB10" s="573"/>
      <c r="IKC10" s="573"/>
      <c r="IKD10" s="573"/>
      <c r="IKE10" s="573"/>
      <c r="IKF10" s="573"/>
      <c r="IKG10" s="573"/>
      <c r="IKH10" s="573"/>
      <c r="IKI10" s="573"/>
      <c r="IKJ10" s="573"/>
      <c r="IKK10" s="573"/>
      <c r="IKL10" s="573"/>
      <c r="IKM10" s="573"/>
      <c r="IKN10" s="573"/>
      <c r="IKO10" s="573"/>
      <c r="IKP10" s="573"/>
      <c r="IKQ10" s="573"/>
      <c r="IKR10" s="573"/>
      <c r="IKS10" s="573"/>
      <c r="IKT10" s="573"/>
      <c r="IKU10" s="573"/>
      <c r="IKV10" s="573"/>
      <c r="IKW10" s="573"/>
      <c r="IKX10" s="573"/>
      <c r="IKY10" s="573"/>
      <c r="IKZ10" s="573"/>
      <c r="ILA10" s="573"/>
      <c r="ILB10" s="573"/>
      <c r="ILC10" s="573"/>
      <c r="ILD10" s="573"/>
      <c r="ILE10" s="573"/>
      <c r="ILF10" s="573"/>
      <c r="ILG10" s="573"/>
      <c r="ILH10" s="573"/>
      <c r="ILI10" s="573"/>
      <c r="ILJ10" s="573"/>
      <c r="ILK10" s="573"/>
      <c r="ILL10" s="573"/>
      <c r="ILM10" s="573"/>
      <c r="ILN10" s="573"/>
      <c r="ILO10" s="573"/>
      <c r="ILP10" s="573"/>
      <c r="ILQ10" s="573"/>
      <c r="ILR10" s="573"/>
      <c r="ILS10" s="573"/>
      <c r="ILT10" s="573"/>
      <c r="ILU10" s="573"/>
      <c r="ILV10" s="573"/>
      <c r="ILW10" s="573"/>
      <c r="ILX10" s="573"/>
      <c r="ILY10" s="573"/>
      <c r="ILZ10" s="573"/>
      <c r="IMA10" s="573"/>
      <c r="IMB10" s="573"/>
      <c r="IMC10" s="573"/>
      <c r="IMD10" s="573"/>
      <c r="IME10" s="573"/>
      <c r="IMF10" s="573"/>
      <c r="IMG10" s="573"/>
      <c r="IMH10" s="573"/>
      <c r="IMI10" s="573"/>
      <c r="IMJ10" s="573"/>
      <c r="IMK10" s="573"/>
      <c r="IML10" s="573"/>
      <c r="IMM10" s="573"/>
      <c r="IMN10" s="573"/>
      <c r="IMO10" s="573"/>
      <c r="IMP10" s="573"/>
      <c r="IMQ10" s="573"/>
      <c r="IMR10" s="573"/>
      <c r="IMS10" s="573"/>
      <c r="IMT10" s="573"/>
      <c r="IMU10" s="573"/>
      <c r="IMV10" s="573"/>
      <c r="IMW10" s="573"/>
      <c r="IMX10" s="573"/>
      <c r="IMY10" s="573"/>
      <c r="IMZ10" s="573"/>
      <c r="INA10" s="573"/>
      <c r="INB10" s="573"/>
      <c r="INC10" s="573"/>
      <c r="IND10" s="573"/>
      <c r="INE10" s="573"/>
      <c r="INF10" s="573"/>
      <c r="ING10" s="573"/>
      <c r="INH10" s="573"/>
      <c r="INI10" s="573"/>
      <c r="INJ10" s="573"/>
      <c r="INK10" s="573"/>
      <c r="INL10" s="573"/>
      <c r="INM10" s="573"/>
      <c r="INN10" s="573"/>
      <c r="INO10" s="573"/>
      <c r="INP10" s="573"/>
      <c r="INQ10" s="573"/>
      <c r="INR10" s="573"/>
      <c r="INS10" s="573"/>
      <c r="INT10" s="573"/>
      <c r="INU10" s="573"/>
      <c r="INV10" s="573"/>
      <c r="INW10" s="573"/>
      <c r="INX10" s="573"/>
      <c r="INY10" s="573"/>
      <c r="INZ10" s="573"/>
      <c r="IOA10" s="573"/>
      <c r="IOB10" s="573"/>
      <c r="IOC10" s="573"/>
      <c r="IOD10" s="573"/>
      <c r="IOE10" s="573"/>
      <c r="IOF10" s="573"/>
      <c r="IOG10" s="573"/>
      <c r="IOH10" s="573"/>
      <c r="IOI10" s="573"/>
      <c r="IOJ10" s="573"/>
      <c r="IOK10" s="573"/>
      <c r="IOL10" s="573"/>
      <c r="IOM10" s="573"/>
      <c r="ION10" s="573"/>
      <c r="IOO10" s="573"/>
      <c r="IOP10" s="573"/>
      <c r="IOQ10" s="573"/>
      <c r="IOR10" s="573"/>
      <c r="IOS10" s="573"/>
      <c r="IOT10" s="573"/>
      <c r="IOU10" s="573"/>
      <c r="IOV10" s="573"/>
      <c r="IOW10" s="573"/>
      <c r="IOX10" s="573"/>
      <c r="IOY10" s="573"/>
      <c r="IOZ10" s="573"/>
      <c r="IPA10" s="573"/>
      <c r="IPB10" s="573"/>
      <c r="IPC10" s="573"/>
      <c r="IPD10" s="573"/>
      <c r="IPE10" s="573"/>
      <c r="IPF10" s="573"/>
      <c r="IPG10" s="573"/>
      <c r="IPH10" s="573"/>
      <c r="IPI10" s="573"/>
      <c r="IPJ10" s="573"/>
      <c r="IPK10" s="573"/>
      <c r="IPL10" s="573"/>
      <c r="IPM10" s="573"/>
      <c r="IPN10" s="573"/>
      <c r="IPO10" s="573"/>
      <c r="IPP10" s="573"/>
      <c r="IPQ10" s="573"/>
      <c r="IPR10" s="573"/>
      <c r="IPS10" s="573"/>
      <c r="IPT10" s="573"/>
      <c r="IPU10" s="573"/>
      <c r="IPV10" s="573"/>
      <c r="IPW10" s="573"/>
      <c r="IPX10" s="573"/>
      <c r="IPY10" s="573"/>
      <c r="IPZ10" s="573"/>
      <c r="IQA10" s="573"/>
      <c r="IQB10" s="573"/>
      <c r="IQC10" s="573"/>
      <c r="IQD10" s="573"/>
      <c r="IQE10" s="573"/>
      <c r="IQF10" s="573"/>
      <c r="IQG10" s="573"/>
      <c r="IQH10" s="573"/>
      <c r="IQI10" s="573"/>
      <c r="IQJ10" s="573"/>
      <c r="IQK10" s="573"/>
      <c r="IQL10" s="573"/>
      <c r="IQM10" s="573"/>
      <c r="IQN10" s="573"/>
      <c r="IQO10" s="573"/>
      <c r="IQP10" s="573"/>
      <c r="IQQ10" s="573"/>
      <c r="IQR10" s="573"/>
      <c r="IQS10" s="573"/>
      <c r="IQT10" s="573"/>
      <c r="IQU10" s="573"/>
      <c r="IQV10" s="573"/>
      <c r="IQW10" s="573"/>
      <c r="IQX10" s="573"/>
      <c r="IQY10" s="573"/>
      <c r="IQZ10" s="573"/>
      <c r="IRA10" s="573"/>
      <c r="IRB10" s="573"/>
      <c r="IRC10" s="573"/>
      <c r="IRD10" s="573"/>
      <c r="IRE10" s="573"/>
      <c r="IRF10" s="573"/>
      <c r="IRG10" s="573"/>
      <c r="IRH10" s="573"/>
      <c r="IRI10" s="573"/>
      <c r="IRJ10" s="573"/>
      <c r="IRK10" s="573"/>
      <c r="IRL10" s="573"/>
      <c r="IRM10" s="573"/>
      <c r="IRN10" s="573"/>
      <c r="IRO10" s="573"/>
      <c r="IRP10" s="573"/>
      <c r="IRQ10" s="573"/>
      <c r="IRR10" s="573"/>
      <c r="IRS10" s="573"/>
      <c r="IRT10" s="573"/>
      <c r="IRU10" s="573"/>
      <c r="IRV10" s="573"/>
      <c r="IRW10" s="573"/>
      <c r="IRX10" s="573"/>
      <c r="IRY10" s="573"/>
      <c r="IRZ10" s="573"/>
      <c r="ISA10" s="573"/>
      <c r="ISB10" s="573"/>
      <c r="ISC10" s="573"/>
      <c r="ISD10" s="573"/>
      <c r="ISE10" s="573"/>
      <c r="ISF10" s="573"/>
      <c r="ISG10" s="573"/>
      <c r="ISH10" s="573"/>
      <c r="ISI10" s="573"/>
      <c r="ISJ10" s="573"/>
      <c r="ISK10" s="573"/>
      <c r="ISL10" s="573"/>
      <c r="ISM10" s="573"/>
      <c r="ISN10" s="573"/>
      <c r="ISO10" s="573"/>
      <c r="ISP10" s="573"/>
      <c r="ISQ10" s="573"/>
      <c r="ISR10" s="573"/>
      <c r="ISS10" s="573"/>
      <c r="IST10" s="573"/>
      <c r="ISU10" s="573"/>
      <c r="ISV10" s="573"/>
      <c r="ISW10" s="573"/>
      <c r="ISX10" s="573"/>
      <c r="ISY10" s="573"/>
      <c r="ISZ10" s="573"/>
      <c r="ITA10" s="573"/>
      <c r="ITB10" s="573"/>
      <c r="ITC10" s="573"/>
      <c r="ITD10" s="573"/>
      <c r="ITE10" s="573"/>
      <c r="ITF10" s="573"/>
      <c r="ITG10" s="573"/>
      <c r="ITH10" s="573"/>
      <c r="ITI10" s="573"/>
      <c r="ITJ10" s="573"/>
      <c r="ITK10" s="573"/>
      <c r="ITL10" s="573"/>
      <c r="ITM10" s="573"/>
      <c r="ITN10" s="573"/>
      <c r="ITO10" s="573"/>
      <c r="ITP10" s="573"/>
      <c r="ITQ10" s="573"/>
      <c r="ITR10" s="573"/>
      <c r="ITS10" s="573"/>
      <c r="ITT10" s="573"/>
      <c r="ITU10" s="573"/>
      <c r="ITV10" s="573"/>
      <c r="ITW10" s="573"/>
      <c r="ITX10" s="573"/>
      <c r="ITY10" s="573"/>
      <c r="ITZ10" s="573"/>
      <c r="IUA10" s="573"/>
      <c r="IUB10" s="573"/>
      <c r="IUC10" s="573"/>
      <c r="IUD10" s="573"/>
      <c r="IUE10" s="573"/>
      <c r="IUF10" s="573"/>
      <c r="IUG10" s="573"/>
      <c r="IUH10" s="573"/>
      <c r="IUI10" s="573"/>
      <c r="IUJ10" s="573"/>
      <c r="IUK10" s="573"/>
      <c r="IUL10" s="573"/>
      <c r="IUM10" s="573"/>
      <c r="IUN10" s="573"/>
      <c r="IUO10" s="573"/>
      <c r="IUP10" s="573"/>
      <c r="IUQ10" s="573"/>
      <c r="IUR10" s="573"/>
      <c r="IUS10" s="573"/>
      <c r="IUT10" s="573"/>
      <c r="IUU10" s="573"/>
      <c r="IUV10" s="573"/>
      <c r="IUW10" s="573"/>
      <c r="IUX10" s="573"/>
      <c r="IUY10" s="573"/>
      <c r="IUZ10" s="573"/>
      <c r="IVA10" s="573"/>
      <c r="IVB10" s="573"/>
      <c r="IVC10" s="573"/>
      <c r="IVD10" s="573"/>
      <c r="IVE10" s="573"/>
      <c r="IVF10" s="573"/>
      <c r="IVG10" s="573"/>
      <c r="IVH10" s="573"/>
      <c r="IVI10" s="573"/>
      <c r="IVJ10" s="573"/>
      <c r="IVK10" s="573"/>
      <c r="IVL10" s="573"/>
      <c r="IVM10" s="573"/>
      <c r="IVN10" s="573"/>
      <c r="IVO10" s="573"/>
      <c r="IVP10" s="573"/>
      <c r="IVQ10" s="573"/>
      <c r="IVR10" s="573"/>
      <c r="IVS10" s="573"/>
      <c r="IVT10" s="573"/>
      <c r="IVU10" s="573"/>
      <c r="IVV10" s="573"/>
      <c r="IVW10" s="573"/>
      <c r="IVX10" s="573"/>
      <c r="IVY10" s="573"/>
      <c r="IVZ10" s="573"/>
      <c r="IWA10" s="573"/>
      <c r="IWB10" s="573"/>
      <c r="IWC10" s="573"/>
      <c r="IWD10" s="573"/>
      <c r="IWE10" s="573"/>
      <c r="IWF10" s="573"/>
      <c r="IWG10" s="573"/>
      <c r="IWH10" s="573"/>
      <c r="IWI10" s="573"/>
      <c r="IWJ10" s="573"/>
      <c r="IWK10" s="573"/>
      <c r="IWL10" s="573"/>
      <c r="IWM10" s="573"/>
      <c r="IWN10" s="573"/>
      <c r="IWO10" s="573"/>
      <c r="IWP10" s="573"/>
      <c r="IWQ10" s="573"/>
      <c r="IWR10" s="573"/>
      <c r="IWS10" s="573"/>
      <c r="IWT10" s="573"/>
      <c r="IWU10" s="573"/>
      <c r="IWV10" s="573"/>
      <c r="IWW10" s="573"/>
      <c r="IWX10" s="573"/>
      <c r="IWY10" s="573"/>
      <c r="IWZ10" s="573"/>
      <c r="IXA10" s="573"/>
      <c r="IXB10" s="573"/>
      <c r="IXC10" s="573"/>
      <c r="IXD10" s="573"/>
      <c r="IXE10" s="573"/>
      <c r="IXF10" s="573"/>
      <c r="IXG10" s="573"/>
      <c r="IXH10" s="573"/>
      <c r="IXI10" s="573"/>
      <c r="IXJ10" s="573"/>
      <c r="IXK10" s="573"/>
      <c r="IXL10" s="573"/>
      <c r="IXM10" s="573"/>
      <c r="IXN10" s="573"/>
      <c r="IXO10" s="573"/>
      <c r="IXP10" s="573"/>
      <c r="IXQ10" s="573"/>
      <c r="IXR10" s="573"/>
      <c r="IXS10" s="573"/>
      <c r="IXT10" s="573"/>
      <c r="IXU10" s="573"/>
      <c r="IXV10" s="573"/>
      <c r="IXW10" s="573"/>
      <c r="IXX10" s="573"/>
      <c r="IXY10" s="573"/>
      <c r="IXZ10" s="573"/>
      <c r="IYA10" s="573"/>
      <c r="IYB10" s="573"/>
      <c r="IYC10" s="573"/>
      <c r="IYD10" s="573"/>
      <c r="IYE10" s="573"/>
      <c r="IYF10" s="573"/>
      <c r="IYG10" s="573"/>
      <c r="IYH10" s="573"/>
      <c r="IYI10" s="573"/>
      <c r="IYJ10" s="573"/>
      <c r="IYK10" s="573"/>
      <c r="IYL10" s="573"/>
      <c r="IYM10" s="573"/>
      <c r="IYN10" s="573"/>
      <c r="IYO10" s="573"/>
      <c r="IYP10" s="573"/>
      <c r="IYQ10" s="573"/>
      <c r="IYR10" s="573"/>
      <c r="IYS10" s="573"/>
      <c r="IYT10" s="573"/>
      <c r="IYU10" s="573"/>
      <c r="IYV10" s="573"/>
      <c r="IYW10" s="573"/>
      <c r="IYX10" s="573"/>
      <c r="IYY10" s="573"/>
      <c r="IYZ10" s="573"/>
      <c r="IZA10" s="573"/>
      <c r="IZB10" s="573"/>
      <c r="IZC10" s="573"/>
      <c r="IZD10" s="573"/>
      <c r="IZE10" s="573"/>
      <c r="IZF10" s="573"/>
      <c r="IZG10" s="573"/>
      <c r="IZH10" s="573"/>
      <c r="IZI10" s="573"/>
      <c r="IZJ10" s="573"/>
      <c r="IZK10" s="573"/>
      <c r="IZL10" s="573"/>
      <c r="IZM10" s="573"/>
      <c r="IZN10" s="573"/>
      <c r="IZO10" s="573"/>
      <c r="IZP10" s="573"/>
      <c r="IZQ10" s="573"/>
      <c r="IZR10" s="573"/>
      <c r="IZS10" s="573"/>
      <c r="IZT10" s="573"/>
      <c r="IZU10" s="573"/>
      <c r="IZV10" s="573"/>
      <c r="IZW10" s="573"/>
      <c r="IZX10" s="573"/>
      <c r="IZY10" s="573"/>
      <c r="IZZ10" s="573"/>
      <c r="JAA10" s="573"/>
      <c r="JAB10" s="573"/>
      <c r="JAC10" s="573"/>
      <c r="JAD10" s="573"/>
      <c r="JAE10" s="573"/>
      <c r="JAF10" s="573"/>
      <c r="JAG10" s="573"/>
      <c r="JAH10" s="573"/>
      <c r="JAI10" s="573"/>
      <c r="JAJ10" s="573"/>
      <c r="JAK10" s="573"/>
      <c r="JAL10" s="573"/>
      <c r="JAM10" s="573"/>
      <c r="JAN10" s="573"/>
      <c r="JAO10" s="573"/>
      <c r="JAP10" s="573"/>
      <c r="JAQ10" s="573"/>
      <c r="JAR10" s="573"/>
      <c r="JAS10" s="573"/>
      <c r="JAT10" s="573"/>
      <c r="JAU10" s="573"/>
      <c r="JAV10" s="573"/>
      <c r="JAW10" s="573"/>
      <c r="JAX10" s="573"/>
      <c r="JAY10" s="573"/>
      <c r="JAZ10" s="573"/>
      <c r="JBA10" s="573"/>
      <c r="JBB10" s="573"/>
      <c r="JBC10" s="573"/>
      <c r="JBD10" s="573"/>
      <c r="JBE10" s="573"/>
      <c r="JBF10" s="573"/>
      <c r="JBG10" s="573"/>
      <c r="JBH10" s="573"/>
      <c r="JBI10" s="573"/>
      <c r="JBJ10" s="573"/>
      <c r="JBK10" s="573"/>
      <c r="JBL10" s="573"/>
      <c r="JBM10" s="573"/>
      <c r="JBN10" s="573"/>
      <c r="JBO10" s="573"/>
      <c r="JBP10" s="573"/>
      <c r="JBQ10" s="573"/>
      <c r="JBR10" s="573"/>
      <c r="JBS10" s="573"/>
      <c r="JBT10" s="573"/>
      <c r="JBU10" s="573"/>
      <c r="JBV10" s="573"/>
      <c r="JBW10" s="573"/>
      <c r="JBX10" s="573"/>
      <c r="JBY10" s="573"/>
      <c r="JBZ10" s="573"/>
      <c r="JCA10" s="573"/>
      <c r="JCB10" s="573"/>
      <c r="JCC10" s="573"/>
      <c r="JCD10" s="573"/>
      <c r="JCE10" s="573"/>
      <c r="JCF10" s="573"/>
      <c r="JCG10" s="573"/>
      <c r="JCH10" s="573"/>
      <c r="JCI10" s="573"/>
      <c r="JCJ10" s="573"/>
      <c r="JCK10" s="573"/>
      <c r="JCL10" s="573"/>
      <c r="JCM10" s="573"/>
      <c r="JCN10" s="573"/>
      <c r="JCO10" s="573"/>
      <c r="JCP10" s="573"/>
      <c r="JCQ10" s="573"/>
      <c r="JCR10" s="573"/>
      <c r="JCS10" s="573"/>
      <c r="JCT10" s="573"/>
      <c r="JCU10" s="573"/>
      <c r="JCV10" s="573"/>
      <c r="JCW10" s="573"/>
      <c r="JCX10" s="573"/>
      <c r="JCY10" s="573"/>
      <c r="JCZ10" s="573"/>
      <c r="JDA10" s="573"/>
      <c r="JDB10" s="573"/>
      <c r="JDC10" s="573"/>
      <c r="JDD10" s="573"/>
      <c r="JDE10" s="573"/>
      <c r="JDF10" s="573"/>
      <c r="JDG10" s="573"/>
      <c r="JDH10" s="573"/>
      <c r="JDI10" s="573"/>
      <c r="JDJ10" s="573"/>
      <c r="JDK10" s="573"/>
      <c r="JDL10" s="573"/>
      <c r="JDM10" s="573"/>
      <c r="JDN10" s="573"/>
      <c r="JDO10" s="573"/>
      <c r="JDP10" s="573"/>
      <c r="JDQ10" s="573"/>
      <c r="JDR10" s="573"/>
      <c r="JDS10" s="573"/>
      <c r="JDT10" s="573"/>
      <c r="JDU10" s="573"/>
      <c r="JDV10" s="573"/>
      <c r="JDW10" s="573"/>
      <c r="JDX10" s="573"/>
      <c r="JDY10" s="573"/>
      <c r="JDZ10" s="573"/>
      <c r="JEA10" s="573"/>
      <c r="JEB10" s="573"/>
      <c r="JEC10" s="573"/>
      <c r="JED10" s="573"/>
      <c r="JEE10" s="573"/>
      <c r="JEF10" s="573"/>
      <c r="JEG10" s="573"/>
      <c r="JEH10" s="573"/>
      <c r="JEI10" s="573"/>
      <c r="JEJ10" s="573"/>
      <c r="JEK10" s="573"/>
      <c r="JEL10" s="573"/>
      <c r="JEM10" s="573"/>
      <c r="JEN10" s="573"/>
      <c r="JEO10" s="573"/>
      <c r="JEP10" s="573"/>
      <c r="JEQ10" s="573"/>
      <c r="JER10" s="573"/>
      <c r="JES10" s="573"/>
      <c r="JET10" s="573"/>
      <c r="JEU10" s="573"/>
      <c r="JEV10" s="573"/>
      <c r="JEW10" s="573"/>
      <c r="JEX10" s="573"/>
      <c r="JEY10" s="573"/>
      <c r="JEZ10" s="573"/>
      <c r="JFA10" s="573"/>
      <c r="JFB10" s="573"/>
      <c r="JFC10" s="573"/>
      <c r="JFD10" s="573"/>
      <c r="JFE10" s="573"/>
      <c r="JFF10" s="573"/>
      <c r="JFG10" s="573"/>
      <c r="JFH10" s="573"/>
      <c r="JFI10" s="573"/>
      <c r="JFJ10" s="573"/>
      <c r="JFK10" s="573"/>
      <c r="JFL10" s="573"/>
      <c r="JFM10" s="573"/>
      <c r="JFN10" s="573"/>
      <c r="JFO10" s="573"/>
      <c r="JFP10" s="573"/>
      <c r="JFQ10" s="573"/>
      <c r="JFR10" s="573"/>
      <c r="JFS10" s="573"/>
      <c r="JFT10" s="573"/>
      <c r="JFU10" s="573"/>
      <c r="JFV10" s="573"/>
      <c r="JFW10" s="573"/>
      <c r="JFX10" s="573"/>
      <c r="JFY10" s="573"/>
      <c r="JFZ10" s="573"/>
      <c r="JGA10" s="573"/>
      <c r="JGB10" s="573"/>
      <c r="JGC10" s="573"/>
      <c r="JGD10" s="573"/>
      <c r="JGE10" s="573"/>
      <c r="JGF10" s="573"/>
      <c r="JGG10" s="573"/>
      <c r="JGH10" s="573"/>
      <c r="JGI10" s="573"/>
      <c r="JGJ10" s="573"/>
      <c r="JGK10" s="573"/>
      <c r="JGL10" s="573"/>
      <c r="JGM10" s="573"/>
      <c r="JGN10" s="573"/>
      <c r="JGO10" s="573"/>
      <c r="JGP10" s="573"/>
      <c r="JGQ10" s="573"/>
      <c r="JGR10" s="573"/>
      <c r="JGS10" s="573"/>
      <c r="JGT10" s="573"/>
      <c r="JGU10" s="573"/>
      <c r="JGV10" s="573"/>
      <c r="JGW10" s="573"/>
      <c r="JGX10" s="573"/>
      <c r="JGY10" s="573"/>
      <c r="JGZ10" s="573"/>
      <c r="JHA10" s="573"/>
      <c r="JHB10" s="573"/>
      <c r="JHC10" s="573"/>
      <c r="JHD10" s="573"/>
      <c r="JHE10" s="573"/>
      <c r="JHF10" s="573"/>
      <c r="JHG10" s="573"/>
      <c r="JHH10" s="573"/>
      <c r="JHI10" s="573"/>
      <c r="JHJ10" s="573"/>
      <c r="JHK10" s="573"/>
      <c r="JHL10" s="573"/>
      <c r="JHM10" s="573"/>
      <c r="JHN10" s="573"/>
      <c r="JHO10" s="573"/>
      <c r="JHP10" s="573"/>
      <c r="JHQ10" s="573"/>
      <c r="JHR10" s="573"/>
      <c r="JHS10" s="573"/>
      <c r="JHT10" s="573"/>
      <c r="JHU10" s="573"/>
      <c r="JHV10" s="573"/>
      <c r="JHW10" s="573"/>
      <c r="JHX10" s="573"/>
      <c r="JHY10" s="573"/>
      <c r="JHZ10" s="573"/>
      <c r="JIA10" s="573"/>
      <c r="JIB10" s="573"/>
      <c r="JIC10" s="573"/>
      <c r="JID10" s="573"/>
      <c r="JIE10" s="573"/>
      <c r="JIF10" s="573"/>
      <c r="JIG10" s="573"/>
      <c r="JIH10" s="573"/>
      <c r="JII10" s="573"/>
      <c r="JIJ10" s="573"/>
      <c r="JIK10" s="573"/>
      <c r="JIL10" s="573"/>
      <c r="JIM10" s="573"/>
      <c r="JIN10" s="573"/>
      <c r="JIO10" s="573"/>
      <c r="JIP10" s="573"/>
      <c r="JIQ10" s="573"/>
      <c r="JIR10" s="573"/>
      <c r="JIS10" s="573"/>
      <c r="JIT10" s="573"/>
      <c r="JIU10" s="573"/>
      <c r="JIV10" s="573"/>
      <c r="JIW10" s="573"/>
      <c r="JIX10" s="573"/>
      <c r="JIY10" s="573"/>
      <c r="JIZ10" s="573"/>
      <c r="JJA10" s="573"/>
      <c r="JJB10" s="573"/>
      <c r="JJC10" s="573"/>
      <c r="JJD10" s="573"/>
      <c r="JJE10" s="573"/>
      <c r="JJF10" s="573"/>
      <c r="JJG10" s="573"/>
      <c r="JJH10" s="573"/>
      <c r="JJI10" s="573"/>
      <c r="JJJ10" s="573"/>
      <c r="JJK10" s="573"/>
      <c r="JJL10" s="573"/>
      <c r="JJM10" s="573"/>
      <c r="JJN10" s="573"/>
      <c r="JJO10" s="573"/>
      <c r="JJP10" s="573"/>
      <c r="JJQ10" s="573"/>
      <c r="JJR10" s="573"/>
      <c r="JJS10" s="573"/>
      <c r="JJT10" s="573"/>
      <c r="JJU10" s="573"/>
      <c r="JJV10" s="573"/>
      <c r="JJW10" s="573"/>
      <c r="JJX10" s="573"/>
      <c r="JJY10" s="573"/>
      <c r="JJZ10" s="573"/>
      <c r="JKA10" s="573"/>
      <c r="JKB10" s="573"/>
      <c r="JKC10" s="573"/>
      <c r="JKD10" s="573"/>
      <c r="JKE10" s="573"/>
      <c r="JKF10" s="573"/>
      <c r="JKG10" s="573"/>
      <c r="JKH10" s="573"/>
      <c r="JKI10" s="573"/>
      <c r="JKJ10" s="573"/>
      <c r="JKK10" s="573"/>
      <c r="JKL10" s="573"/>
      <c r="JKM10" s="573"/>
      <c r="JKN10" s="573"/>
      <c r="JKO10" s="573"/>
      <c r="JKP10" s="573"/>
      <c r="JKQ10" s="573"/>
      <c r="JKR10" s="573"/>
      <c r="JKS10" s="573"/>
      <c r="JKT10" s="573"/>
      <c r="JKU10" s="573"/>
      <c r="JKV10" s="573"/>
      <c r="JKW10" s="573"/>
      <c r="JKX10" s="573"/>
      <c r="JKY10" s="573"/>
      <c r="JKZ10" s="573"/>
      <c r="JLA10" s="573"/>
      <c r="JLB10" s="573"/>
      <c r="JLC10" s="573"/>
      <c r="JLD10" s="573"/>
      <c r="JLE10" s="573"/>
      <c r="JLF10" s="573"/>
      <c r="JLG10" s="573"/>
      <c r="JLH10" s="573"/>
      <c r="JLI10" s="573"/>
      <c r="JLJ10" s="573"/>
      <c r="JLK10" s="573"/>
      <c r="JLL10" s="573"/>
      <c r="JLM10" s="573"/>
      <c r="JLN10" s="573"/>
      <c r="JLO10" s="573"/>
      <c r="JLP10" s="573"/>
      <c r="JLQ10" s="573"/>
      <c r="JLR10" s="573"/>
      <c r="JLS10" s="573"/>
      <c r="JLT10" s="573"/>
      <c r="JLU10" s="573"/>
      <c r="JLV10" s="573"/>
      <c r="JLW10" s="573"/>
      <c r="JLX10" s="573"/>
      <c r="JLY10" s="573"/>
      <c r="JLZ10" s="573"/>
      <c r="JMA10" s="573"/>
      <c r="JMB10" s="573"/>
      <c r="JMC10" s="573"/>
      <c r="JMD10" s="573"/>
      <c r="JME10" s="573"/>
      <c r="JMF10" s="573"/>
      <c r="JMG10" s="573"/>
      <c r="JMH10" s="573"/>
      <c r="JMI10" s="573"/>
      <c r="JMJ10" s="573"/>
      <c r="JMK10" s="573"/>
      <c r="JML10" s="573"/>
      <c r="JMM10" s="573"/>
      <c r="JMN10" s="573"/>
      <c r="JMO10" s="573"/>
      <c r="JMP10" s="573"/>
      <c r="JMQ10" s="573"/>
      <c r="JMR10" s="573"/>
      <c r="JMS10" s="573"/>
      <c r="JMT10" s="573"/>
      <c r="JMU10" s="573"/>
      <c r="JMV10" s="573"/>
      <c r="JMW10" s="573"/>
      <c r="JMX10" s="573"/>
      <c r="JMY10" s="573"/>
      <c r="JMZ10" s="573"/>
      <c r="JNA10" s="573"/>
      <c r="JNB10" s="573"/>
      <c r="JNC10" s="573"/>
      <c r="JND10" s="573"/>
      <c r="JNE10" s="573"/>
      <c r="JNF10" s="573"/>
      <c r="JNG10" s="573"/>
      <c r="JNH10" s="573"/>
      <c r="JNI10" s="573"/>
      <c r="JNJ10" s="573"/>
      <c r="JNK10" s="573"/>
      <c r="JNL10" s="573"/>
      <c r="JNM10" s="573"/>
      <c r="JNN10" s="573"/>
      <c r="JNO10" s="573"/>
      <c r="JNP10" s="573"/>
      <c r="JNQ10" s="573"/>
      <c r="JNR10" s="573"/>
      <c r="JNS10" s="573"/>
      <c r="JNT10" s="573"/>
      <c r="JNU10" s="573"/>
      <c r="JNV10" s="573"/>
      <c r="JNW10" s="573"/>
      <c r="JNX10" s="573"/>
      <c r="JNY10" s="573"/>
      <c r="JNZ10" s="573"/>
      <c r="JOA10" s="573"/>
      <c r="JOB10" s="573"/>
      <c r="JOC10" s="573"/>
      <c r="JOD10" s="573"/>
      <c r="JOE10" s="573"/>
      <c r="JOF10" s="573"/>
      <c r="JOG10" s="573"/>
      <c r="JOH10" s="573"/>
      <c r="JOI10" s="573"/>
      <c r="JOJ10" s="573"/>
      <c r="JOK10" s="573"/>
      <c r="JOL10" s="573"/>
      <c r="JOM10" s="573"/>
      <c r="JON10" s="573"/>
      <c r="JOO10" s="573"/>
      <c r="JOP10" s="573"/>
      <c r="JOQ10" s="573"/>
      <c r="JOR10" s="573"/>
      <c r="JOS10" s="573"/>
      <c r="JOT10" s="573"/>
      <c r="JOU10" s="573"/>
      <c r="JOV10" s="573"/>
      <c r="JOW10" s="573"/>
      <c r="JOX10" s="573"/>
      <c r="JOY10" s="573"/>
      <c r="JOZ10" s="573"/>
      <c r="JPA10" s="573"/>
      <c r="JPB10" s="573"/>
      <c r="JPC10" s="573"/>
      <c r="JPD10" s="573"/>
      <c r="JPE10" s="573"/>
      <c r="JPF10" s="573"/>
      <c r="JPG10" s="573"/>
      <c r="JPH10" s="573"/>
      <c r="JPI10" s="573"/>
      <c r="JPJ10" s="573"/>
      <c r="JPK10" s="573"/>
      <c r="JPL10" s="573"/>
      <c r="JPM10" s="573"/>
      <c r="JPN10" s="573"/>
      <c r="JPO10" s="573"/>
      <c r="JPP10" s="573"/>
      <c r="JPQ10" s="573"/>
      <c r="JPR10" s="573"/>
      <c r="JPS10" s="573"/>
      <c r="JPT10" s="573"/>
      <c r="JPU10" s="573"/>
      <c r="JPV10" s="573"/>
      <c r="JPW10" s="573"/>
      <c r="JPX10" s="573"/>
      <c r="JPY10" s="573"/>
      <c r="JPZ10" s="573"/>
      <c r="JQA10" s="573"/>
      <c r="JQB10" s="573"/>
      <c r="JQC10" s="573"/>
      <c r="JQD10" s="573"/>
      <c r="JQE10" s="573"/>
      <c r="JQF10" s="573"/>
      <c r="JQG10" s="573"/>
      <c r="JQH10" s="573"/>
      <c r="JQI10" s="573"/>
      <c r="JQJ10" s="573"/>
      <c r="JQK10" s="573"/>
      <c r="JQL10" s="573"/>
      <c r="JQM10" s="573"/>
      <c r="JQN10" s="573"/>
      <c r="JQO10" s="573"/>
      <c r="JQP10" s="573"/>
      <c r="JQQ10" s="573"/>
      <c r="JQR10" s="573"/>
      <c r="JQS10" s="573"/>
      <c r="JQT10" s="573"/>
      <c r="JQU10" s="573"/>
      <c r="JQV10" s="573"/>
      <c r="JQW10" s="573"/>
      <c r="JQX10" s="573"/>
      <c r="JQY10" s="573"/>
      <c r="JQZ10" s="573"/>
      <c r="JRA10" s="573"/>
      <c r="JRB10" s="573"/>
      <c r="JRC10" s="573"/>
      <c r="JRD10" s="573"/>
      <c r="JRE10" s="573"/>
      <c r="JRF10" s="573"/>
      <c r="JRG10" s="573"/>
      <c r="JRH10" s="573"/>
      <c r="JRI10" s="573"/>
      <c r="JRJ10" s="573"/>
      <c r="JRK10" s="573"/>
      <c r="JRL10" s="573"/>
      <c r="JRM10" s="573"/>
      <c r="JRN10" s="573"/>
      <c r="JRO10" s="573"/>
      <c r="JRP10" s="573"/>
      <c r="JRQ10" s="573"/>
      <c r="JRR10" s="573"/>
      <c r="JRS10" s="573"/>
      <c r="JRT10" s="573"/>
      <c r="JRU10" s="573"/>
      <c r="JRV10" s="573"/>
      <c r="JRW10" s="573"/>
      <c r="JRX10" s="573"/>
      <c r="JRY10" s="573"/>
      <c r="JRZ10" s="573"/>
      <c r="JSA10" s="573"/>
      <c r="JSB10" s="573"/>
      <c r="JSC10" s="573"/>
      <c r="JSD10" s="573"/>
      <c r="JSE10" s="573"/>
      <c r="JSF10" s="573"/>
      <c r="JSG10" s="573"/>
      <c r="JSH10" s="573"/>
      <c r="JSI10" s="573"/>
      <c r="JSJ10" s="573"/>
      <c r="JSK10" s="573"/>
      <c r="JSL10" s="573"/>
      <c r="JSM10" s="573"/>
      <c r="JSN10" s="573"/>
      <c r="JSO10" s="573"/>
      <c r="JSP10" s="573"/>
      <c r="JSQ10" s="573"/>
      <c r="JSR10" s="573"/>
      <c r="JSS10" s="573"/>
      <c r="JST10" s="573"/>
      <c r="JSU10" s="573"/>
      <c r="JSV10" s="573"/>
      <c r="JSW10" s="573"/>
      <c r="JSX10" s="573"/>
      <c r="JSY10" s="573"/>
      <c r="JSZ10" s="573"/>
      <c r="JTA10" s="573"/>
      <c r="JTB10" s="573"/>
      <c r="JTC10" s="573"/>
      <c r="JTD10" s="573"/>
      <c r="JTE10" s="573"/>
      <c r="JTF10" s="573"/>
      <c r="JTG10" s="573"/>
      <c r="JTH10" s="573"/>
      <c r="JTI10" s="573"/>
      <c r="JTJ10" s="573"/>
      <c r="JTK10" s="573"/>
      <c r="JTL10" s="573"/>
      <c r="JTM10" s="573"/>
      <c r="JTN10" s="573"/>
      <c r="JTO10" s="573"/>
      <c r="JTP10" s="573"/>
      <c r="JTQ10" s="573"/>
      <c r="JTR10" s="573"/>
      <c r="JTS10" s="573"/>
      <c r="JTT10" s="573"/>
      <c r="JTU10" s="573"/>
      <c r="JTV10" s="573"/>
      <c r="JTW10" s="573"/>
      <c r="JTX10" s="573"/>
      <c r="JTY10" s="573"/>
      <c r="JTZ10" s="573"/>
      <c r="JUA10" s="573"/>
      <c r="JUB10" s="573"/>
      <c r="JUC10" s="573"/>
      <c r="JUD10" s="573"/>
      <c r="JUE10" s="573"/>
      <c r="JUF10" s="573"/>
      <c r="JUG10" s="573"/>
      <c r="JUH10" s="573"/>
      <c r="JUI10" s="573"/>
      <c r="JUJ10" s="573"/>
      <c r="JUK10" s="573"/>
      <c r="JUL10" s="573"/>
      <c r="JUM10" s="573"/>
      <c r="JUN10" s="573"/>
      <c r="JUO10" s="573"/>
      <c r="JUP10" s="573"/>
      <c r="JUQ10" s="573"/>
      <c r="JUR10" s="573"/>
      <c r="JUS10" s="573"/>
      <c r="JUT10" s="573"/>
      <c r="JUU10" s="573"/>
      <c r="JUV10" s="573"/>
      <c r="JUW10" s="573"/>
      <c r="JUX10" s="573"/>
      <c r="JUY10" s="573"/>
      <c r="JUZ10" s="573"/>
      <c r="JVA10" s="573"/>
      <c r="JVB10" s="573"/>
      <c r="JVC10" s="573"/>
      <c r="JVD10" s="573"/>
      <c r="JVE10" s="573"/>
      <c r="JVF10" s="573"/>
      <c r="JVG10" s="573"/>
      <c r="JVH10" s="573"/>
      <c r="JVI10" s="573"/>
      <c r="JVJ10" s="573"/>
      <c r="JVK10" s="573"/>
      <c r="JVL10" s="573"/>
      <c r="JVM10" s="573"/>
      <c r="JVN10" s="573"/>
      <c r="JVO10" s="573"/>
      <c r="JVP10" s="573"/>
      <c r="JVQ10" s="573"/>
      <c r="JVR10" s="573"/>
      <c r="JVS10" s="573"/>
      <c r="JVT10" s="573"/>
      <c r="JVU10" s="573"/>
      <c r="JVV10" s="573"/>
      <c r="JVW10" s="573"/>
      <c r="JVX10" s="573"/>
      <c r="JVY10" s="573"/>
      <c r="JVZ10" s="573"/>
      <c r="JWA10" s="573"/>
      <c r="JWB10" s="573"/>
      <c r="JWC10" s="573"/>
      <c r="JWD10" s="573"/>
      <c r="JWE10" s="573"/>
      <c r="JWF10" s="573"/>
      <c r="JWG10" s="573"/>
      <c r="JWH10" s="573"/>
      <c r="JWI10" s="573"/>
      <c r="JWJ10" s="573"/>
      <c r="JWK10" s="573"/>
      <c r="JWL10" s="573"/>
      <c r="JWM10" s="573"/>
      <c r="JWN10" s="573"/>
      <c r="JWO10" s="573"/>
      <c r="JWP10" s="573"/>
      <c r="JWQ10" s="573"/>
      <c r="JWR10" s="573"/>
      <c r="JWS10" s="573"/>
      <c r="JWT10" s="573"/>
      <c r="JWU10" s="573"/>
      <c r="JWV10" s="573"/>
      <c r="JWW10" s="573"/>
      <c r="JWX10" s="573"/>
      <c r="JWY10" s="573"/>
      <c r="JWZ10" s="573"/>
      <c r="JXA10" s="573"/>
      <c r="JXB10" s="573"/>
      <c r="JXC10" s="573"/>
      <c r="JXD10" s="573"/>
      <c r="JXE10" s="573"/>
      <c r="JXF10" s="573"/>
      <c r="JXG10" s="573"/>
      <c r="JXH10" s="573"/>
      <c r="JXI10" s="573"/>
      <c r="JXJ10" s="573"/>
      <c r="JXK10" s="573"/>
      <c r="JXL10" s="573"/>
      <c r="JXM10" s="573"/>
      <c r="JXN10" s="573"/>
      <c r="JXO10" s="573"/>
      <c r="JXP10" s="573"/>
      <c r="JXQ10" s="573"/>
      <c r="JXR10" s="573"/>
      <c r="JXS10" s="573"/>
      <c r="JXT10" s="573"/>
      <c r="JXU10" s="573"/>
      <c r="JXV10" s="573"/>
      <c r="JXW10" s="573"/>
      <c r="JXX10" s="573"/>
      <c r="JXY10" s="573"/>
      <c r="JXZ10" s="573"/>
      <c r="JYA10" s="573"/>
      <c r="JYB10" s="573"/>
      <c r="JYC10" s="573"/>
      <c r="JYD10" s="573"/>
      <c r="JYE10" s="573"/>
      <c r="JYF10" s="573"/>
      <c r="JYG10" s="573"/>
      <c r="JYH10" s="573"/>
      <c r="JYI10" s="573"/>
      <c r="JYJ10" s="573"/>
      <c r="JYK10" s="573"/>
      <c r="JYL10" s="573"/>
      <c r="JYM10" s="573"/>
      <c r="JYN10" s="573"/>
      <c r="JYO10" s="573"/>
      <c r="JYP10" s="573"/>
      <c r="JYQ10" s="573"/>
      <c r="JYR10" s="573"/>
      <c r="JYS10" s="573"/>
      <c r="JYT10" s="573"/>
      <c r="JYU10" s="573"/>
      <c r="JYV10" s="573"/>
      <c r="JYW10" s="573"/>
      <c r="JYX10" s="573"/>
      <c r="JYY10" s="573"/>
      <c r="JYZ10" s="573"/>
      <c r="JZA10" s="573"/>
      <c r="JZB10" s="573"/>
      <c r="JZC10" s="573"/>
      <c r="JZD10" s="573"/>
      <c r="JZE10" s="573"/>
      <c r="JZF10" s="573"/>
      <c r="JZG10" s="573"/>
      <c r="JZH10" s="573"/>
      <c r="JZI10" s="573"/>
      <c r="JZJ10" s="573"/>
      <c r="JZK10" s="573"/>
      <c r="JZL10" s="573"/>
      <c r="JZM10" s="573"/>
      <c r="JZN10" s="573"/>
      <c r="JZO10" s="573"/>
      <c r="JZP10" s="573"/>
      <c r="JZQ10" s="573"/>
      <c r="JZR10" s="573"/>
      <c r="JZS10" s="573"/>
      <c r="JZT10" s="573"/>
      <c r="JZU10" s="573"/>
      <c r="JZV10" s="573"/>
      <c r="JZW10" s="573"/>
      <c r="JZX10" s="573"/>
      <c r="JZY10" s="573"/>
      <c r="JZZ10" s="573"/>
      <c r="KAA10" s="573"/>
      <c r="KAB10" s="573"/>
      <c r="KAC10" s="573"/>
      <c r="KAD10" s="573"/>
      <c r="KAE10" s="573"/>
      <c r="KAF10" s="573"/>
      <c r="KAG10" s="573"/>
      <c r="KAH10" s="573"/>
      <c r="KAI10" s="573"/>
      <c r="KAJ10" s="573"/>
      <c r="KAK10" s="573"/>
      <c r="KAL10" s="573"/>
      <c r="KAM10" s="573"/>
      <c r="KAN10" s="573"/>
      <c r="KAO10" s="573"/>
      <c r="KAP10" s="573"/>
      <c r="KAQ10" s="573"/>
      <c r="KAR10" s="573"/>
      <c r="KAS10" s="573"/>
      <c r="KAT10" s="573"/>
      <c r="KAU10" s="573"/>
      <c r="KAV10" s="573"/>
      <c r="KAW10" s="573"/>
      <c r="KAX10" s="573"/>
      <c r="KAY10" s="573"/>
      <c r="KAZ10" s="573"/>
      <c r="KBA10" s="573"/>
      <c r="KBB10" s="573"/>
      <c r="KBC10" s="573"/>
      <c r="KBD10" s="573"/>
      <c r="KBE10" s="573"/>
      <c r="KBF10" s="573"/>
      <c r="KBG10" s="573"/>
      <c r="KBH10" s="573"/>
      <c r="KBI10" s="573"/>
      <c r="KBJ10" s="573"/>
      <c r="KBK10" s="573"/>
      <c r="KBL10" s="573"/>
      <c r="KBM10" s="573"/>
      <c r="KBN10" s="573"/>
      <c r="KBO10" s="573"/>
      <c r="KBP10" s="573"/>
      <c r="KBQ10" s="573"/>
      <c r="KBR10" s="573"/>
      <c r="KBS10" s="573"/>
      <c r="KBT10" s="573"/>
      <c r="KBU10" s="573"/>
      <c r="KBV10" s="573"/>
      <c r="KBW10" s="573"/>
      <c r="KBX10" s="573"/>
      <c r="KBY10" s="573"/>
      <c r="KBZ10" s="573"/>
      <c r="KCA10" s="573"/>
      <c r="KCB10" s="573"/>
      <c r="KCC10" s="573"/>
      <c r="KCD10" s="573"/>
      <c r="KCE10" s="573"/>
      <c r="KCF10" s="573"/>
      <c r="KCG10" s="573"/>
      <c r="KCH10" s="573"/>
      <c r="KCI10" s="573"/>
      <c r="KCJ10" s="573"/>
      <c r="KCK10" s="573"/>
      <c r="KCL10" s="573"/>
      <c r="KCM10" s="573"/>
      <c r="KCN10" s="573"/>
      <c r="KCO10" s="573"/>
      <c r="KCP10" s="573"/>
      <c r="KCQ10" s="573"/>
      <c r="KCR10" s="573"/>
      <c r="KCS10" s="573"/>
      <c r="KCT10" s="573"/>
      <c r="KCU10" s="573"/>
      <c r="KCV10" s="573"/>
      <c r="KCW10" s="573"/>
      <c r="KCX10" s="573"/>
      <c r="KCY10" s="573"/>
      <c r="KCZ10" s="573"/>
      <c r="KDA10" s="573"/>
      <c r="KDB10" s="573"/>
      <c r="KDC10" s="573"/>
      <c r="KDD10" s="573"/>
      <c r="KDE10" s="573"/>
      <c r="KDF10" s="573"/>
      <c r="KDG10" s="573"/>
      <c r="KDH10" s="573"/>
      <c r="KDI10" s="573"/>
      <c r="KDJ10" s="573"/>
      <c r="KDK10" s="573"/>
      <c r="KDL10" s="573"/>
      <c r="KDM10" s="573"/>
      <c r="KDN10" s="573"/>
      <c r="KDO10" s="573"/>
      <c r="KDP10" s="573"/>
      <c r="KDQ10" s="573"/>
      <c r="KDR10" s="573"/>
      <c r="KDS10" s="573"/>
      <c r="KDT10" s="573"/>
      <c r="KDU10" s="573"/>
      <c r="KDV10" s="573"/>
      <c r="KDW10" s="573"/>
      <c r="KDX10" s="573"/>
      <c r="KDY10" s="573"/>
      <c r="KDZ10" s="573"/>
      <c r="KEA10" s="573"/>
      <c r="KEB10" s="573"/>
      <c r="KEC10" s="573"/>
      <c r="KED10" s="573"/>
      <c r="KEE10" s="573"/>
      <c r="KEF10" s="573"/>
      <c r="KEG10" s="573"/>
      <c r="KEH10" s="573"/>
      <c r="KEI10" s="573"/>
      <c r="KEJ10" s="573"/>
      <c r="KEK10" s="573"/>
      <c r="KEL10" s="573"/>
      <c r="KEM10" s="573"/>
      <c r="KEN10" s="573"/>
      <c r="KEO10" s="573"/>
      <c r="KEP10" s="573"/>
      <c r="KEQ10" s="573"/>
      <c r="KER10" s="573"/>
      <c r="KES10" s="573"/>
      <c r="KET10" s="573"/>
      <c r="KEU10" s="573"/>
      <c r="KEV10" s="573"/>
      <c r="KEW10" s="573"/>
      <c r="KEX10" s="573"/>
      <c r="KEY10" s="573"/>
      <c r="KEZ10" s="573"/>
      <c r="KFA10" s="573"/>
      <c r="KFB10" s="573"/>
      <c r="KFC10" s="573"/>
      <c r="KFD10" s="573"/>
      <c r="KFE10" s="573"/>
      <c r="KFF10" s="573"/>
      <c r="KFG10" s="573"/>
      <c r="KFH10" s="573"/>
      <c r="KFI10" s="573"/>
      <c r="KFJ10" s="573"/>
      <c r="KFK10" s="573"/>
      <c r="KFL10" s="573"/>
      <c r="KFM10" s="573"/>
      <c r="KFN10" s="573"/>
      <c r="KFO10" s="573"/>
      <c r="KFP10" s="573"/>
      <c r="KFQ10" s="573"/>
      <c r="KFR10" s="573"/>
      <c r="KFS10" s="573"/>
      <c r="KFT10" s="573"/>
      <c r="KFU10" s="573"/>
      <c r="KFV10" s="573"/>
      <c r="KFW10" s="573"/>
      <c r="KFX10" s="573"/>
      <c r="KFY10" s="573"/>
      <c r="KFZ10" s="573"/>
      <c r="KGA10" s="573"/>
      <c r="KGB10" s="573"/>
      <c r="KGC10" s="573"/>
      <c r="KGD10" s="573"/>
      <c r="KGE10" s="573"/>
      <c r="KGF10" s="573"/>
      <c r="KGG10" s="573"/>
      <c r="KGH10" s="573"/>
      <c r="KGI10" s="573"/>
      <c r="KGJ10" s="573"/>
      <c r="KGK10" s="573"/>
      <c r="KGL10" s="573"/>
      <c r="KGM10" s="573"/>
      <c r="KGN10" s="573"/>
      <c r="KGO10" s="573"/>
      <c r="KGP10" s="573"/>
      <c r="KGQ10" s="573"/>
      <c r="KGR10" s="573"/>
      <c r="KGS10" s="573"/>
      <c r="KGT10" s="573"/>
      <c r="KGU10" s="573"/>
      <c r="KGV10" s="573"/>
      <c r="KGW10" s="573"/>
      <c r="KGX10" s="573"/>
      <c r="KGY10" s="573"/>
      <c r="KGZ10" s="573"/>
      <c r="KHA10" s="573"/>
      <c r="KHB10" s="573"/>
      <c r="KHC10" s="573"/>
      <c r="KHD10" s="573"/>
      <c r="KHE10" s="573"/>
      <c r="KHF10" s="573"/>
      <c r="KHG10" s="573"/>
      <c r="KHH10" s="573"/>
      <c r="KHI10" s="573"/>
      <c r="KHJ10" s="573"/>
      <c r="KHK10" s="573"/>
      <c r="KHL10" s="573"/>
      <c r="KHM10" s="573"/>
      <c r="KHN10" s="573"/>
      <c r="KHO10" s="573"/>
      <c r="KHP10" s="573"/>
      <c r="KHQ10" s="573"/>
      <c r="KHR10" s="573"/>
      <c r="KHS10" s="573"/>
      <c r="KHT10" s="573"/>
      <c r="KHU10" s="573"/>
      <c r="KHV10" s="573"/>
      <c r="KHW10" s="573"/>
      <c r="KHX10" s="573"/>
      <c r="KHY10" s="573"/>
      <c r="KHZ10" s="573"/>
      <c r="KIA10" s="573"/>
      <c r="KIB10" s="573"/>
      <c r="KIC10" s="573"/>
      <c r="KID10" s="573"/>
      <c r="KIE10" s="573"/>
      <c r="KIF10" s="573"/>
      <c r="KIG10" s="573"/>
      <c r="KIH10" s="573"/>
      <c r="KII10" s="573"/>
      <c r="KIJ10" s="573"/>
      <c r="KIK10" s="573"/>
      <c r="KIL10" s="573"/>
      <c r="KIM10" s="573"/>
      <c r="KIN10" s="573"/>
      <c r="KIO10" s="573"/>
      <c r="KIP10" s="573"/>
      <c r="KIQ10" s="573"/>
      <c r="KIR10" s="573"/>
      <c r="KIS10" s="573"/>
      <c r="KIT10" s="573"/>
      <c r="KIU10" s="573"/>
      <c r="KIV10" s="573"/>
      <c r="KIW10" s="573"/>
      <c r="KIX10" s="573"/>
      <c r="KIY10" s="573"/>
      <c r="KIZ10" s="573"/>
      <c r="KJA10" s="573"/>
      <c r="KJB10" s="573"/>
      <c r="KJC10" s="573"/>
      <c r="KJD10" s="573"/>
      <c r="KJE10" s="573"/>
      <c r="KJF10" s="573"/>
      <c r="KJG10" s="573"/>
      <c r="KJH10" s="573"/>
      <c r="KJI10" s="573"/>
      <c r="KJJ10" s="573"/>
      <c r="KJK10" s="573"/>
      <c r="KJL10" s="573"/>
      <c r="KJM10" s="573"/>
      <c r="KJN10" s="573"/>
      <c r="KJO10" s="573"/>
      <c r="KJP10" s="573"/>
      <c r="KJQ10" s="573"/>
      <c r="KJR10" s="573"/>
      <c r="KJS10" s="573"/>
      <c r="KJT10" s="573"/>
      <c r="KJU10" s="573"/>
      <c r="KJV10" s="573"/>
      <c r="KJW10" s="573"/>
      <c r="KJX10" s="573"/>
      <c r="KJY10" s="573"/>
      <c r="KJZ10" s="573"/>
      <c r="KKA10" s="573"/>
      <c r="KKB10" s="573"/>
      <c r="KKC10" s="573"/>
      <c r="KKD10" s="573"/>
      <c r="KKE10" s="573"/>
      <c r="KKF10" s="573"/>
      <c r="KKG10" s="573"/>
      <c r="KKH10" s="573"/>
      <c r="KKI10" s="573"/>
      <c r="KKJ10" s="573"/>
      <c r="KKK10" s="573"/>
      <c r="KKL10" s="573"/>
      <c r="KKM10" s="573"/>
      <c r="KKN10" s="573"/>
      <c r="KKO10" s="573"/>
      <c r="KKP10" s="573"/>
      <c r="KKQ10" s="573"/>
      <c r="KKR10" s="573"/>
      <c r="KKS10" s="573"/>
      <c r="KKT10" s="573"/>
      <c r="KKU10" s="573"/>
      <c r="KKV10" s="573"/>
      <c r="KKW10" s="573"/>
      <c r="KKX10" s="573"/>
      <c r="KKY10" s="573"/>
      <c r="KKZ10" s="573"/>
      <c r="KLA10" s="573"/>
      <c r="KLB10" s="573"/>
      <c r="KLC10" s="573"/>
      <c r="KLD10" s="573"/>
      <c r="KLE10" s="573"/>
      <c r="KLF10" s="573"/>
      <c r="KLG10" s="573"/>
      <c r="KLH10" s="573"/>
      <c r="KLI10" s="573"/>
      <c r="KLJ10" s="573"/>
      <c r="KLK10" s="573"/>
      <c r="KLL10" s="573"/>
      <c r="KLM10" s="573"/>
      <c r="KLN10" s="573"/>
      <c r="KLO10" s="573"/>
      <c r="KLP10" s="573"/>
      <c r="KLQ10" s="573"/>
      <c r="KLR10" s="573"/>
      <c r="KLS10" s="573"/>
      <c r="KLT10" s="573"/>
      <c r="KLU10" s="573"/>
      <c r="KLV10" s="573"/>
      <c r="KLW10" s="573"/>
      <c r="KLX10" s="573"/>
      <c r="KLY10" s="573"/>
      <c r="KLZ10" s="573"/>
      <c r="KMA10" s="573"/>
      <c r="KMB10" s="573"/>
      <c r="KMC10" s="573"/>
      <c r="KMD10" s="573"/>
      <c r="KME10" s="573"/>
      <c r="KMF10" s="573"/>
      <c r="KMG10" s="573"/>
      <c r="KMH10" s="573"/>
      <c r="KMI10" s="573"/>
      <c r="KMJ10" s="573"/>
      <c r="KMK10" s="573"/>
      <c r="KML10" s="573"/>
      <c r="KMM10" s="573"/>
      <c r="KMN10" s="573"/>
      <c r="KMO10" s="573"/>
      <c r="KMP10" s="573"/>
      <c r="KMQ10" s="573"/>
      <c r="KMR10" s="573"/>
      <c r="KMS10" s="573"/>
      <c r="KMT10" s="573"/>
      <c r="KMU10" s="573"/>
      <c r="KMV10" s="573"/>
      <c r="KMW10" s="573"/>
      <c r="KMX10" s="573"/>
      <c r="KMY10" s="573"/>
      <c r="KMZ10" s="573"/>
      <c r="KNA10" s="573"/>
      <c r="KNB10" s="573"/>
      <c r="KNC10" s="573"/>
      <c r="KND10" s="573"/>
      <c r="KNE10" s="573"/>
      <c r="KNF10" s="573"/>
      <c r="KNG10" s="573"/>
      <c r="KNH10" s="573"/>
      <c r="KNI10" s="573"/>
      <c r="KNJ10" s="573"/>
      <c r="KNK10" s="573"/>
      <c r="KNL10" s="573"/>
      <c r="KNM10" s="573"/>
      <c r="KNN10" s="573"/>
      <c r="KNO10" s="573"/>
      <c r="KNP10" s="573"/>
      <c r="KNQ10" s="573"/>
      <c r="KNR10" s="573"/>
      <c r="KNS10" s="573"/>
      <c r="KNT10" s="573"/>
      <c r="KNU10" s="573"/>
      <c r="KNV10" s="573"/>
      <c r="KNW10" s="573"/>
      <c r="KNX10" s="573"/>
      <c r="KNY10" s="573"/>
      <c r="KNZ10" s="573"/>
      <c r="KOA10" s="573"/>
      <c r="KOB10" s="573"/>
      <c r="KOC10" s="573"/>
      <c r="KOD10" s="573"/>
      <c r="KOE10" s="573"/>
      <c r="KOF10" s="573"/>
      <c r="KOG10" s="573"/>
      <c r="KOH10" s="573"/>
      <c r="KOI10" s="573"/>
      <c r="KOJ10" s="573"/>
      <c r="KOK10" s="573"/>
      <c r="KOL10" s="573"/>
      <c r="KOM10" s="573"/>
      <c r="KON10" s="573"/>
      <c r="KOO10" s="573"/>
      <c r="KOP10" s="573"/>
      <c r="KOQ10" s="573"/>
      <c r="KOR10" s="573"/>
      <c r="KOS10" s="573"/>
      <c r="KOT10" s="573"/>
      <c r="KOU10" s="573"/>
      <c r="KOV10" s="573"/>
      <c r="KOW10" s="573"/>
      <c r="KOX10" s="573"/>
      <c r="KOY10" s="573"/>
      <c r="KOZ10" s="573"/>
      <c r="KPA10" s="573"/>
      <c r="KPB10" s="573"/>
      <c r="KPC10" s="573"/>
      <c r="KPD10" s="573"/>
      <c r="KPE10" s="573"/>
      <c r="KPF10" s="573"/>
      <c r="KPG10" s="573"/>
      <c r="KPH10" s="573"/>
      <c r="KPI10" s="573"/>
      <c r="KPJ10" s="573"/>
      <c r="KPK10" s="573"/>
      <c r="KPL10" s="573"/>
      <c r="KPM10" s="573"/>
      <c r="KPN10" s="573"/>
      <c r="KPO10" s="573"/>
      <c r="KPP10" s="573"/>
      <c r="KPQ10" s="573"/>
      <c r="KPR10" s="573"/>
      <c r="KPS10" s="573"/>
      <c r="KPT10" s="573"/>
      <c r="KPU10" s="573"/>
      <c r="KPV10" s="573"/>
      <c r="KPW10" s="573"/>
      <c r="KPX10" s="573"/>
      <c r="KPY10" s="573"/>
      <c r="KPZ10" s="573"/>
      <c r="KQA10" s="573"/>
      <c r="KQB10" s="573"/>
      <c r="KQC10" s="573"/>
      <c r="KQD10" s="573"/>
      <c r="KQE10" s="573"/>
      <c r="KQF10" s="573"/>
      <c r="KQG10" s="573"/>
      <c r="KQH10" s="573"/>
      <c r="KQI10" s="573"/>
      <c r="KQJ10" s="573"/>
      <c r="KQK10" s="573"/>
      <c r="KQL10" s="573"/>
      <c r="KQM10" s="573"/>
      <c r="KQN10" s="573"/>
      <c r="KQO10" s="573"/>
      <c r="KQP10" s="573"/>
      <c r="KQQ10" s="573"/>
      <c r="KQR10" s="573"/>
      <c r="KQS10" s="573"/>
      <c r="KQT10" s="573"/>
      <c r="KQU10" s="573"/>
      <c r="KQV10" s="573"/>
      <c r="KQW10" s="573"/>
      <c r="KQX10" s="573"/>
      <c r="KQY10" s="573"/>
      <c r="KQZ10" s="573"/>
      <c r="KRA10" s="573"/>
      <c r="KRB10" s="573"/>
      <c r="KRC10" s="573"/>
      <c r="KRD10" s="573"/>
      <c r="KRE10" s="573"/>
      <c r="KRF10" s="573"/>
      <c r="KRG10" s="573"/>
      <c r="KRH10" s="573"/>
      <c r="KRI10" s="573"/>
      <c r="KRJ10" s="573"/>
      <c r="KRK10" s="573"/>
      <c r="KRL10" s="573"/>
      <c r="KRM10" s="573"/>
      <c r="KRN10" s="573"/>
      <c r="KRO10" s="573"/>
      <c r="KRP10" s="573"/>
      <c r="KRQ10" s="573"/>
      <c r="KRR10" s="573"/>
      <c r="KRS10" s="573"/>
      <c r="KRT10" s="573"/>
      <c r="KRU10" s="573"/>
      <c r="KRV10" s="573"/>
      <c r="KRW10" s="573"/>
      <c r="KRX10" s="573"/>
      <c r="KRY10" s="573"/>
      <c r="KRZ10" s="573"/>
      <c r="KSA10" s="573"/>
      <c r="KSB10" s="573"/>
      <c r="KSC10" s="573"/>
      <c r="KSD10" s="573"/>
      <c r="KSE10" s="573"/>
      <c r="KSF10" s="573"/>
      <c r="KSG10" s="573"/>
      <c r="KSH10" s="573"/>
      <c r="KSI10" s="573"/>
      <c r="KSJ10" s="573"/>
      <c r="KSK10" s="573"/>
      <c r="KSL10" s="573"/>
      <c r="KSM10" s="573"/>
      <c r="KSN10" s="573"/>
      <c r="KSO10" s="573"/>
      <c r="KSP10" s="573"/>
      <c r="KSQ10" s="573"/>
      <c r="KSR10" s="573"/>
      <c r="KSS10" s="573"/>
      <c r="KST10" s="573"/>
      <c r="KSU10" s="573"/>
      <c r="KSV10" s="573"/>
      <c r="KSW10" s="573"/>
      <c r="KSX10" s="573"/>
      <c r="KSY10" s="573"/>
      <c r="KSZ10" s="573"/>
      <c r="KTA10" s="573"/>
      <c r="KTB10" s="573"/>
      <c r="KTC10" s="573"/>
      <c r="KTD10" s="573"/>
      <c r="KTE10" s="573"/>
      <c r="KTF10" s="573"/>
      <c r="KTG10" s="573"/>
      <c r="KTH10" s="573"/>
      <c r="KTI10" s="573"/>
      <c r="KTJ10" s="573"/>
      <c r="KTK10" s="573"/>
      <c r="KTL10" s="573"/>
      <c r="KTM10" s="573"/>
      <c r="KTN10" s="573"/>
      <c r="KTO10" s="573"/>
      <c r="KTP10" s="573"/>
      <c r="KTQ10" s="573"/>
      <c r="KTR10" s="573"/>
      <c r="KTS10" s="573"/>
      <c r="KTT10" s="573"/>
      <c r="KTU10" s="573"/>
      <c r="KTV10" s="573"/>
      <c r="KTW10" s="573"/>
      <c r="KTX10" s="573"/>
      <c r="KTY10" s="573"/>
      <c r="KTZ10" s="573"/>
      <c r="KUA10" s="573"/>
      <c r="KUB10" s="573"/>
      <c r="KUC10" s="573"/>
      <c r="KUD10" s="573"/>
      <c r="KUE10" s="573"/>
      <c r="KUF10" s="573"/>
      <c r="KUG10" s="573"/>
      <c r="KUH10" s="573"/>
      <c r="KUI10" s="573"/>
      <c r="KUJ10" s="573"/>
      <c r="KUK10" s="573"/>
      <c r="KUL10" s="573"/>
      <c r="KUM10" s="573"/>
      <c r="KUN10" s="573"/>
      <c r="KUO10" s="573"/>
      <c r="KUP10" s="573"/>
      <c r="KUQ10" s="573"/>
      <c r="KUR10" s="573"/>
      <c r="KUS10" s="573"/>
      <c r="KUT10" s="573"/>
      <c r="KUU10" s="573"/>
      <c r="KUV10" s="573"/>
      <c r="KUW10" s="573"/>
      <c r="KUX10" s="573"/>
      <c r="KUY10" s="573"/>
      <c r="KUZ10" s="573"/>
      <c r="KVA10" s="573"/>
      <c r="KVB10" s="573"/>
      <c r="KVC10" s="573"/>
      <c r="KVD10" s="573"/>
      <c r="KVE10" s="573"/>
      <c r="KVF10" s="573"/>
      <c r="KVG10" s="573"/>
      <c r="KVH10" s="573"/>
      <c r="KVI10" s="573"/>
      <c r="KVJ10" s="573"/>
      <c r="KVK10" s="573"/>
      <c r="KVL10" s="573"/>
      <c r="KVM10" s="573"/>
      <c r="KVN10" s="573"/>
      <c r="KVO10" s="573"/>
      <c r="KVP10" s="573"/>
      <c r="KVQ10" s="573"/>
      <c r="KVR10" s="573"/>
      <c r="KVS10" s="573"/>
      <c r="KVT10" s="573"/>
      <c r="KVU10" s="573"/>
      <c r="KVV10" s="573"/>
      <c r="KVW10" s="573"/>
      <c r="KVX10" s="573"/>
      <c r="KVY10" s="573"/>
      <c r="KVZ10" s="573"/>
      <c r="KWA10" s="573"/>
      <c r="KWB10" s="573"/>
      <c r="KWC10" s="573"/>
      <c r="KWD10" s="573"/>
      <c r="KWE10" s="573"/>
      <c r="KWF10" s="573"/>
      <c r="KWG10" s="573"/>
      <c r="KWH10" s="573"/>
      <c r="KWI10" s="573"/>
      <c r="KWJ10" s="573"/>
      <c r="KWK10" s="573"/>
      <c r="KWL10" s="573"/>
      <c r="KWM10" s="573"/>
      <c r="KWN10" s="573"/>
      <c r="KWO10" s="573"/>
      <c r="KWP10" s="573"/>
      <c r="KWQ10" s="573"/>
      <c r="KWR10" s="573"/>
      <c r="KWS10" s="573"/>
      <c r="KWT10" s="573"/>
      <c r="KWU10" s="573"/>
      <c r="KWV10" s="573"/>
      <c r="KWW10" s="573"/>
      <c r="KWX10" s="573"/>
      <c r="KWY10" s="573"/>
      <c r="KWZ10" s="573"/>
      <c r="KXA10" s="573"/>
      <c r="KXB10" s="573"/>
      <c r="KXC10" s="573"/>
      <c r="KXD10" s="573"/>
      <c r="KXE10" s="573"/>
      <c r="KXF10" s="573"/>
      <c r="KXG10" s="573"/>
      <c r="KXH10" s="573"/>
      <c r="KXI10" s="573"/>
      <c r="KXJ10" s="573"/>
      <c r="KXK10" s="573"/>
      <c r="KXL10" s="573"/>
      <c r="KXM10" s="573"/>
      <c r="KXN10" s="573"/>
      <c r="KXO10" s="573"/>
      <c r="KXP10" s="573"/>
      <c r="KXQ10" s="573"/>
      <c r="KXR10" s="573"/>
      <c r="KXS10" s="573"/>
      <c r="KXT10" s="573"/>
      <c r="KXU10" s="573"/>
      <c r="KXV10" s="573"/>
      <c r="KXW10" s="573"/>
      <c r="KXX10" s="573"/>
      <c r="KXY10" s="573"/>
      <c r="KXZ10" s="573"/>
      <c r="KYA10" s="573"/>
      <c r="KYB10" s="573"/>
      <c r="KYC10" s="573"/>
      <c r="KYD10" s="573"/>
      <c r="KYE10" s="573"/>
      <c r="KYF10" s="573"/>
      <c r="KYG10" s="573"/>
      <c r="KYH10" s="573"/>
      <c r="KYI10" s="573"/>
      <c r="KYJ10" s="573"/>
      <c r="KYK10" s="573"/>
      <c r="KYL10" s="573"/>
      <c r="KYM10" s="573"/>
      <c r="KYN10" s="573"/>
      <c r="KYO10" s="573"/>
      <c r="KYP10" s="573"/>
      <c r="KYQ10" s="573"/>
      <c r="KYR10" s="573"/>
      <c r="KYS10" s="573"/>
      <c r="KYT10" s="573"/>
      <c r="KYU10" s="573"/>
      <c r="KYV10" s="573"/>
      <c r="KYW10" s="573"/>
      <c r="KYX10" s="573"/>
      <c r="KYY10" s="573"/>
      <c r="KYZ10" s="573"/>
      <c r="KZA10" s="573"/>
      <c r="KZB10" s="573"/>
      <c r="KZC10" s="573"/>
      <c r="KZD10" s="573"/>
      <c r="KZE10" s="573"/>
      <c r="KZF10" s="573"/>
      <c r="KZG10" s="573"/>
      <c r="KZH10" s="573"/>
      <c r="KZI10" s="573"/>
      <c r="KZJ10" s="573"/>
      <c r="KZK10" s="573"/>
      <c r="KZL10" s="573"/>
      <c r="KZM10" s="573"/>
      <c r="KZN10" s="573"/>
      <c r="KZO10" s="573"/>
      <c r="KZP10" s="573"/>
      <c r="KZQ10" s="573"/>
      <c r="KZR10" s="573"/>
      <c r="KZS10" s="573"/>
      <c r="KZT10" s="573"/>
      <c r="KZU10" s="573"/>
      <c r="KZV10" s="573"/>
      <c r="KZW10" s="573"/>
      <c r="KZX10" s="573"/>
      <c r="KZY10" s="573"/>
      <c r="KZZ10" s="573"/>
      <c r="LAA10" s="573"/>
      <c r="LAB10" s="573"/>
      <c r="LAC10" s="573"/>
      <c r="LAD10" s="573"/>
      <c r="LAE10" s="573"/>
      <c r="LAF10" s="573"/>
      <c r="LAG10" s="573"/>
      <c r="LAH10" s="573"/>
      <c r="LAI10" s="573"/>
      <c r="LAJ10" s="573"/>
      <c r="LAK10" s="573"/>
      <c r="LAL10" s="573"/>
      <c r="LAM10" s="573"/>
      <c r="LAN10" s="573"/>
      <c r="LAO10" s="573"/>
      <c r="LAP10" s="573"/>
      <c r="LAQ10" s="573"/>
      <c r="LAR10" s="573"/>
      <c r="LAS10" s="573"/>
      <c r="LAT10" s="573"/>
      <c r="LAU10" s="573"/>
      <c r="LAV10" s="573"/>
      <c r="LAW10" s="573"/>
      <c r="LAX10" s="573"/>
      <c r="LAY10" s="573"/>
      <c r="LAZ10" s="573"/>
      <c r="LBA10" s="573"/>
      <c r="LBB10" s="573"/>
      <c r="LBC10" s="573"/>
      <c r="LBD10" s="573"/>
      <c r="LBE10" s="573"/>
      <c r="LBF10" s="573"/>
      <c r="LBG10" s="573"/>
      <c r="LBH10" s="573"/>
      <c r="LBI10" s="573"/>
      <c r="LBJ10" s="573"/>
      <c r="LBK10" s="573"/>
      <c r="LBL10" s="573"/>
      <c r="LBM10" s="573"/>
      <c r="LBN10" s="573"/>
      <c r="LBO10" s="573"/>
      <c r="LBP10" s="573"/>
      <c r="LBQ10" s="573"/>
      <c r="LBR10" s="573"/>
      <c r="LBS10" s="573"/>
      <c r="LBT10" s="573"/>
      <c r="LBU10" s="573"/>
      <c r="LBV10" s="573"/>
      <c r="LBW10" s="573"/>
      <c r="LBX10" s="573"/>
      <c r="LBY10" s="573"/>
      <c r="LBZ10" s="573"/>
      <c r="LCA10" s="573"/>
      <c r="LCB10" s="573"/>
      <c r="LCC10" s="573"/>
      <c r="LCD10" s="573"/>
      <c r="LCE10" s="573"/>
      <c r="LCF10" s="573"/>
      <c r="LCG10" s="573"/>
      <c r="LCH10" s="573"/>
      <c r="LCI10" s="573"/>
      <c r="LCJ10" s="573"/>
      <c r="LCK10" s="573"/>
      <c r="LCL10" s="573"/>
      <c r="LCM10" s="573"/>
      <c r="LCN10" s="573"/>
      <c r="LCO10" s="573"/>
      <c r="LCP10" s="573"/>
      <c r="LCQ10" s="573"/>
      <c r="LCR10" s="573"/>
      <c r="LCS10" s="573"/>
      <c r="LCT10" s="573"/>
      <c r="LCU10" s="573"/>
      <c r="LCV10" s="573"/>
      <c r="LCW10" s="573"/>
      <c r="LCX10" s="573"/>
      <c r="LCY10" s="573"/>
      <c r="LCZ10" s="573"/>
      <c r="LDA10" s="573"/>
      <c r="LDB10" s="573"/>
      <c r="LDC10" s="573"/>
      <c r="LDD10" s="573"/>
      <c r="LDE10" s="573"/>
      <c r="LDF10" s="573"/>
      <c r="LDG10" s="573"/>
      <c r="LDH10" s="573"/>
      <c r="LDI10" s="573"/>
      <c r="LDJ10" s="573"/>
      <c r="LDK10" s="573"/>
      <c r="LDL10" s="573"/>
      <c r="LDM10" s="573"/>
      <c r="LDN10" s="573"/>
      <c r="LDO10" s="573"/>
      <c r="LDP10" s="573"/>
      <c r="LDQ10" s="573"/>
      <c r="LDR10" s="573"/>
      <c r="LDS10" s="573"/>
      <c r="LDT10" s="573"/>
      <c r="LDU10" s="573"/>
      <c r="LDV10" s="573"/>
      <c r="LDW10" s="573"/>
      <c r="LDX10" s="573"/>
      <c r="LDY10" s="573"/>
      <c r="LDZ10" s="573"/>
      <c r="LEA10" s="573"/>
      <c r="LEB10" s="573"/>
      <c r="LEC10" s="573"/>
      <c r="LED10" s="573"/>
      <c r="LEE10" s="573"/>
      <c r="LEF10" s="573"/>
      <c r="LEG10" s="573"/>
      <c r="LEH10" s="573"/>
      <c r="LEI10" s="573"/>
      <c r="LEJ10" s="573"/>
      <c r="LEK10" s="573"/>
      <c r="LEL10" s="573"/>
      <c r="LEM10" s="573"/>
      <c r="LEN10" s="573"/>
      <c r="LEO10" s="573"/>
      <c r="LEP10" s="573"/>
      <c r="LEQ10" s="573"/>
      <c r="LER10" s="573"/>
      <c r="LES10" s="573"/>
      <c r="LET10" s="573"/>
      <c r="LEU10" s="573"/>
      <c r="LEV10" s="573"/>
      <c r="LEW10" s="573"/>
      <c r="LEX10" s="573"/>
      <c r="LEY10" s="573"/>
      <c r="LEZ10" s="573"/>
      <c r="LFA10" s="573"/>
      <c r="LFB10" s="573"/>
      <c r="LFC10" s="573"/>
      <c r="LFD10" s="573"/>
      <c r="LFE10" s="573"/>
      <c r="LFF10" s="573"/>
      <c r="LFG10" s="573"/>
      <c r="LFH10" s="573"/>
      <c r="LFI10" s="573"/>
      <c r="LFJ10" s="573"/>
      <c r="LFK10" s="573"/>
      <c r="LFL10" s="573"/>
      <c r="LFM10" s="573"/>
      <c r="LFN10" s="573"/>
      <c r="LFO10" s="573"/>
      <c r="LFP10" s="573"/>
      <c r="LFQ10" s="573"/>
      <c r="LFR10" s="573"/>
      <c r="LFS10" s="573"/>
      <c r="LFT10" s="573"/>
      <c r="LFU10" s="573"/>
      <c r="LFV10" s="573"/>
      <c r="LFW10" s="573"/>
      <c r="LFX10" s="573"/>
      <c r="LFY10" s="573"/>
      <c r="LFZ10" s="573"/>
      <c r="LGA10" s="573"/>
      <c r="LGB10" s="573"/>
      <c r="LGC10" s="573"/>
      <c r="LGD10" s="573"/>
      <c r="LGE10" s="573"/>
      <c r="LGF10" s="573"/>
      <c r="LGG10" s="573"/>
      <c r="LGH10" s="573"/>
      <c r="LGI10" s="573"/>
      <c r="LGJ10" s="573"/>
      <c r="LGK10" s="573"/>
      <c r="LGL10" s="573"/>
      <c r="LGM10" s="573"/>
      <c r="LGN10" s="573"/>
      <c r="LGO10" s="573"/>
      <c r="LGP10" s="573"/>
      <c r="LGQ10" s="573"/>
      <c r="LGR10" s="573"/>
      <c r="LGS10" s="573"/>
      <c r="LGT10" s="573"/>
      <c r="LGU10" s="573"/>
      <c r="LGV10" s="573"/>
      <c r="LGW10" s="573"/>
      <c r="LGX10" s="573"/>
      <c r="LGY10" s="573"/>
      <c r="LGZ10" s="573"/>
      <c r="LHA10" s="573"/>
      <c r="LHB10" s="573"/>
      <c r="LHC10" s="573"/>
      <c r="LHD10" s="573"/>
      <c r="LHE10" s="573"/>
      <c r="LHF10" s="573"/>
      <c r="LHG10" s="573"/>
      <c r="LHH10" s="573"/>
      <c r="LHI10" s="573"/>
      <c r="LHJ10" s="573"/>
      <c r="LHK10" s="573"/>
      <c r="LHL10" s="573"/>
      <c r="LHM10" s="573"/>
      <c r="LHN10" s="573"/>
      <c r="LHO10" s="573"/>
      <c r="LHP10" s="573"/>
      <c r="LHQ10" s="573"/>
      <c r="LHR10" s="573"/>
      <c r="LHS10" s="573"/>
      <c r="LHT10" s="573"/>
      <c r="LHU10" s="573"/>
      <c r="LHV10" s="573"/>
      <c r="LHW10" s="573"/>
      <c r="LHX10" s="573"/>
      <c r="LHY10" s="573"/>
      <c r="LHZ10" s="573"/>
      <c r="LIA10" s="573"/>
      <c r="LIB10" s="573"/>
      <c r="LIC10" s="573"/>
      <c r="LID10" s="573"/>
      <c r="LIE10" s="573"/>
      <c r="LIF10" s="573"/>
      <c r="LIG10" s="573"/>
      <c r="LIH10" s="573"/>
      <c r="LII10" s="573"/>
      <c r="LIJ10" s="573"/>
      <c r="LIK10" s="573"/>
      <c r="LIL10" s="573"/>
      <c r="LIM10" s="573"/>
      <c r="LIN10" s="573"/>
      <c r="LIO10" s="573"/>
      <c r="LIP10" s="573"/>
      <c r="LIQ10" s="573"/>
      <c r="LIR10" s="573"/>
      <c r="LIS10" s="573"/>
      <c r="LIT10" s="573"/>
      <c r="LIU10" s="573"/>
      <c r="LIV10" s="573"/>
      <c r="LIW10" s="573"/>
      <c r="LIX10" s="573"/>
      <c r="LIY10" s="573"/>
      <c r="LIZ10" s="573"/>
      <c r="LJA10" s="573"/>
      <c r="LJB10" s="573"/>
      <c r="LJC10" s="573"/>
      <c r="LJD10" s="573"/>
      <c r="LJE10" s="573"/>
      <c r="LJF10" s="573"/>
      <c r="LJG10" s="573"/>
      <c r="LJH10" s="573"/>
      <c r="LJI10" s="573"/>
      <c r="LJJ10" s="573"/>
      <c r="LJK10" s="573"/>
      <c r="LJL10" s="573"/>
      <c r="LJM10" s="573"/>
      <c r="LJN10" s="573"/>
      <c r="LJO10" s="573"/>
      <c r="LJP10" s="573"/>
      <c r="LJQ10" s="573"/>
      <c r="LJR10" s="573"/>
      <c r="LJS10" s="573"/>
      <c r="LJT10" s="573"/>
      <c r="LJU10" s="573"/>
      <c r="LJV10" s="573"/>
      <c r="LJW10" s="573"/>
      <c r="LJX10" s="573"/>
      <c r="LJY10" s="573"/>
      <c r="LJZ10" s="573"/>
      <c r="LKA10" s="573"/>
      <c r="LKB10" s="573"/>
      <c r="LKC10" s="573"/>
      <c r="LKD10" s="573"/>
      <c r="LKE10" s="573"/>
      <c r="LKF10" s="573"/>
      <c r="LKG10" s="573"/>
      <c r="LKH10" s="573"/>
      <c r="LKI10" s="573"/>
      <c r="LKJ10" s="573"/>
      <c r="LKK10" s="573"/>
      <c r="LKL10" s="573"/>
      <c r="LKM10" s="573"/>
      <c r="LKN10" s="573"/>
      <c r="LKO10" s="573"/>
      <c r="LKP10" s="573"/>
      <c r="LKQ10" s="573"/>
      <c r="LKR10" s="573"/>
      <c r="LKS10" s="573"/>
      <c r="LKT10" s="573"/>
      <c r="LKU10" s="573"/>
      <c r="LKV10" s="573"/>
      <c r="LKW10" s="573"/>
      <c r="LKX10" s="573"/>
      <c r="LKY10" s="573"/>
      <c r="LKZ10" s="573"/>
      <c r="LLA10" s="573"/>
      <c r="LLB10" s="573"/>
      <c r="LLC10" s="573"/>
      <c r="LLD10" s="573"/>
      <c r="LLE10" s="573"/>
      <c r="LLF10" s="573"/>
      <c r="LLG10" s="573"/>
      <c r="LLH10" s="573"/>
      <c r="LLI10" s="573"/>
      <c r="LLJ10" s="573"/>
      <c r="LLK10" s="573"/>
      <c r="LLL10" s="573"/>
      <c r="LLM10" s="573"/>
      <c r="LLN10" s="573"/>
      <c r="LLO10" s="573"/>
      <c r="LLP10" s="573"/>
      <c r="LLQ10" s="573"/>
      <c r="LLR10" s="573"/>
      <c r="LLS10" s="573"/>
      <c r="LLT10" s="573"/>
      <c r="LLU10" s="573"/>
      <c r="LLV10" s="573"/>
      <c r="LLW10" s="573"/>
      <c r="LLX10" s="573"/>
      <c r="LLY10" s="573"/>
      <c r="LLZ10" s="573"/>
      <c r="LMA10" s="573"/>
      <c r="LMB10" s="573"/>
      <c r="LMC10" s="573"/>
      <c r="LMD10" s="573"/>
      <c r="LME10" s="573"/>
      <c r="LMF10" s="573"/>
      <c r="LMG10" s="573"/>
      <c r="LMH10" s="573"/>
      <c r="LMI10" s="573"/>
      <c r="LMJ10" s="573"/>
      <c r="LMK10" s="573"/>
      <c r="LML10" s="573"/>
      <c r="LMM10" s="573"/>
      <c r="LMN10" s="573"/>
      <c r="LMO10" s="573"/>
      <c r="LMP10" s="573"/>
      <c r="LMQ10" s="573"/>
      <c r="LMR10" s="573"/>
      <c r="LMS10" s="573"/>
      <c r="LMT10" s="573"/>
      <c r="LMU10" s="573"/>
      <c r="LMV10" s="573"/>
      <c r="LMW10" s="573"/>
      <c r="LMX10" s="573"/>
      <c r="LMY10" s="573"/>
      <c r="LMZ10" s="573"/>
      <c r="LNA10" s="573"/>
      <c r="LNB10" s="573"/>
      <c r="LNC10" s="573"/>
      <c r="LND10" s="573"/>
      <c r="LNE10" s="573"/>
      <c r="LNF10" s="573"/>
      <c r="LNG10" s="573"/>
      <c r="LNH10" s="573"/>
      <c r="LNI10" s="573"/>
      <c r="LNJ10" s="573"/>
      <c r="LNK10" s="573"/>
      <c r="LNL10" s="573"/>
      <c r="LNM10" s="573"/>
      <c r="LNN10" s="573"/>
      <c r="LNO10" s="573"/>
      <c r="LNP10" s="573"/>
      <c r="LNQ10" s="573"/>
      <c r="LNR10" s="573"/>
      <c r="LNS10" s="573"/>
      <c r="LNT10" s="573"/>
      <c r="LNU10" s="573"/>
      <c r="LNV10" s="573"/>
      <c r="LNW10" s="573"/>
      <c r="LNX10" s="573"/>
      <c r="LNY10" s="573"/>
      <c r="LNZ10" s="573"/>
      <c r="LOA10" s="573"/>
      <c r="LOB10" s="573"/>
      <c r="LOC10" s="573"/>
      <c r="LOD10" s="573"/>
      <c r="LOE10" s="573"/>
      <c r="LOF10" s="573"/>
      <c r="LOG10" s="573"/>
      <c r="LOH10" s="573"/>
      <c r="LOI10" s="573"/>
      <c r="LOJ10" s="573"/>
      <c r="LOK10" s="573"/>
      <c r="LOL10" s="573"/>
      <c r="LOM10" s="573"/>
      <c r="LON10" s="573"/>
      <c r="LOO10" s="573"/>
      <c r="LOP10" s="573"/>
      <c r="LOQ10" s="573"/>
      <c r="LOR10" s="573"/>
      <c r="LOS10" s="573"/>
      <c r="LOT10" s="573"/>
      <c r="LOU10" s="573"/>
      <c r="LOV10" s="573"/>
      <c r="LOW10" s="573"/>
      <c r="LOX10" s="573"/>
      <c r="LOY10" s="573"/>
      <c r="LOZ10" s="573"/>
      <c r="LPA10" s="573"/>
      <c r="LPB10" s="573"/>
      <c r="LPC10" s="573"/>
      <c r="LPD10" s="573"/>
      <c r="LPE10" s="573"/>
      <c r="LPF10" s="573"/>
      <c r="LPG10" s="573"/>
      <c r="LPH10" s="573"/>
      <c r="LPI10" s="573"/>
      <c r="LPJ10" s="573"/>
      <c r="LPK10" s="573"/>
      <c r="LPL10" s="573"/>
      <c r="LPM10" s="573"/>
      <c r="LPN10" s="573"/>
      <c r="LPO10" s="573"/>
      <c r="LPP10" s="573"/>
      <c r="LPQ10" s="573"/>
      <c r="LPR10" s="573"/>
      <c r="LPS10" s="573"/>
      <c r="LPT10" s="573"/>
      <c r="LPU10" s="573"/>
      <c r="LPV10" s="573"/>
      <c r="LPW10" s="573"/>
      <c r="LPX10" s="573"/>
      <c r="LPY10" s="573"/>
      <c r="LPZ10" s="573"/>
      <c r="LQA10" s="573"/>
      <c r="LQB10" s="573"/>
      <c r="LQC10" s="573"/>
      <c r="LQD10" s="573"/>
      <c r="LQE10" s="573"/>
      <c r="LQF10" s="573"/>
      <c r="LQG10" s="573"/>
      <c r="LQH10" s="573"/>
      <c r="LQI10" s="573"/>
      <c r="LQJ10" s="573"/>
      <c r="LQK10" s="573"/>
      <c r="LQL10" s="573"/>
      <c r="LQM10" s="573"/>
      <c r="LQN10" s="573"/>
      <c r="LQO10" s="573"/>
      <c r="LQP10" s="573"/>
      <c r="LQQ10" s="573"/>
      <c r="LQR10" s="573"/>
      <c r="LQS10" s="573"/>
      <c r="LQT10" s="573"/>
      <c r="LQU10" s="573"/>
      <c r="LQV10" s="573"/>
      <c r="LQW10" s="573"/>
      <c r="LQX10" s="573"/>
      <c r="LQY10" s="573"/>
      <c r="LQZ10" s="573"/>
      <c r="LRA10" s="573"/>
      <c r="LRB10" s="573"/>
      <c r="LRC10" s="573"/>
      <c r="LRD10" s="573"/>
      <c r="LRE10" s="573"/>
      <c r="LRF10" s="573"/>
      <c r="LRG10" s="573"/>
      <c r="LRH10" s="573"/>
      <c r="LRI10" s="573"/>
      <c r="LRJ10" s="573"/>
      <c r="LRK10" s="573"/>
      <c r="LRL10" s="573"/>
      <c r="LRM10" s="573"/>
      <c r="LRN10" s="573"/>
      <c r="LRO10" s="573"/>
      <c r="LRP10" s="573"/>
      <c r="LRQ10" s="573"/>
      <c r="LRR10" s="573"/>
      <c r="LRS10" s="573"/>
      <c r="LRT10" s="573"/>
      <c r="LRU10" s="573"/>
      <c r="LRV10" s="573"/>
      <c r="LRW10" s="573"/>
      <c r="LRX10" s="573"/>
      <c r="LRY10" s="573"/>
      <c r="LRZ10" s="573"/>
      <c r="LSA10" s="573"/>
      <c r="LSB10" s="573"/>
      <c r="LSC10" s="573"/>
      <c r="LSD10" s="573"/>
      <c r="LSE10" s="573"/>
      <c r="LSF10" s="573"/>
      <c r="LSG10" s="573"/>
      <c r="LSH10" s="573"/>
      <c r="LSI10" s="573"/>
      <c r="LSJ10" s="573"/>
      <c r="LSK10" s="573"/>
      <c r="LSL10" s="573"/>
      <c r="LSM10" s="573"/>
      <c r="LSN10" s="573"/>
      <c r="LSO10" s="573"/>
      <c r="LSP10" s="573"/>
      <c r="LSQ10" s="573"/>
      <c r="LSR10" s="573"/>
      <c r="LSS10" s="573"/>
      <c r="LST10" s="573"/>
      <c r="LSU10" s="573"/>
      <c r="LSV10" s="573"/>
      <c r="LSW10" s="573"/>
      <c r="LSX10" s="573"/>
      <c r="LSY10" s="573"/>
      <c r="LSZ10" s="573"/>
      <c r="LTA10" s="573"/>
      <c r="LTB10" s="573"/>
      <c r="LTC10" s="573"/>
      <c r="LTD10" s="573"/>
      <c r="LTE10" s="573"/>
      <c r="LTF10" s="573"/>
      <c r="LTG10" s="573"/>
      <c r="LTH10" s="573"/>
      <c r="LTI10" s="573"/>
      <c r="LTJ10" s="573"/>
      <c r="LTK10" s="573"/>
      <c r="LTL10" s="573"/>
      <c r="LTM10" s="573"/>
      <c r="LTN10" s="573"/>
      <c r="LTO10" s="573"/>
      <c r="LTP10" s="573"/>
      <c r="LTQ10" s="573"/>
      <c r="LTR10" s="573"/>
      <c r="LTS10" s="573"/>
      <c r="LTT10" s="573"/>
      <c r="LTU10" s="573"/>
      <c r="LTV10" s="573"/>
      <c r="LTW10" s="573"/>
      <c r="LTX10" s="573"/>
      <c r="LTY10" s="573"/>
      <c r="LTZ10" s="573"/>
      <c r="LUA10" s="573"/>
      <c r="LUB10" s="573"/>
      <c r="LUC10" s="573"/>
      <c r="LUD10" s="573"/>
      <c r="LUE10" s="573"/>
      <c r="LUF10" s="573"/>
      <c r="LUG10" s="573"/>
      <c r="LUH10" s="573"/>
      <c r="LUI10" s="573"/>
      <c r="LUJ10" s="573"/>
      <c r="LUK10" s="573"/>
      <c r="LUL10" s="573"/>
      <c r="LUM10" s="573"/>
      <c r="LUN10" s="573"/>
      <c r="LUO10" s="573"/>
      <c r="LUP10" s="573"/>
      <c r="LUQ10" s="573"/>
      <c r="LUR10" s="573"/>
      <c r="LUS10" s="573"/>
      <c r="LUT10" s="573"/>
      <c r="LUU10" s="573"/>
      <c r="LUV10" s="573"/>
      <c r="LUW10" s="573"/>
      <c r="LUX10" s="573"/>
      <c r="LUY10" s="573"/>
      <c r="LUZ10" s="573"/>
      <c r="LVA10" s="573"/>
      <c r="LVB10" s="573"/>
      <c r="LVC10" s="573"/>
      <c r="LVD10" s="573"/>
      <c r="LVE10" s="573"/>
      <c r="LVF10" s="573"/>
      <c r="LVG10" s="573"/>
      <c r="LVH10" s="573"/>
      <c r="LVI10" s="573"/>
      <c r="LVJ10" s="573"/>
      <c r="LVK10" s="573"/>
      <c r="LVL10" s="573"/>
      <c r="LVM10" s="573"/>
      <c r="LVN10" s="573"/>
      <c r="LVO10" s="573"/>
      <c r="LVP10" s="573"/>
      <c r="LVQ10" s="573"/>
      <c r="LVR10" s="573"/>
      <c r="LVS10" s="573"/>
      <c r="LVT10" s="573"/>
      <c r="LVU10" s="573"/>
      <c r="LVV10" s="573"/>
      <c r="LVW10" s="573"/>
      <c r="LVX10" s="573"/>
      <c r="LVY10" s="573"/>
      <c r="LVZ10" s="573"/>
      <c r="LWA10" s="573"/>
      <c r="LWB10" s="573"/>
      <c r="LWC10" s="573"/>
      <c r="LWD10" s="573"/>
      <c r="LWE10" s="573"/>
      <c r="LWF10" s="573"/>
      <c r="LWG10" s="573"/>
      <c r="LWH10" s="573"/>
      <c r="LWI10" s="573"/>
      <c r="LWJ10" s="573"/>
      <c r="LWK10" s="573"/>
      <c r="LWL10" s="573"/>
      <c r="LWM10" s="573"/>
      <c r="LWN10" s="573"/>
      <c r="LWO10" s="573"/>
      <c r="LWP10" s="573"/>
      <c r="LWQ10" s="573"/>
      <c r="LWR10" s="573"/>
      <c r="LWS10" s="573"/>
      <c r="LWT10" s="573"/>
      <c r="LWU10" s="573"/>
      <c r="LWV10" s="573"/>
      <c r="LWW10" s="573"/>
      <c r="LWX10" s="573"/>
      <c r="LWY10" s="573"/>
      <c r="LWZ10" s="573"/>
      <c r="LXA10" s="573"/>
      <c r="LXB10" s="573"/>
      <c r="LXC10" s="573"/>
      <c r="LXD10" s="573"/>
      <c r="LXE10" s="573"/>
      <c r="LXF10" s="573"/>
      <c r="LXG10" s="573"/>
      <c r="LXH10" s="573"/>
      <c r="LXI10" s="573"/>
      <c r="LXJ10" s="573"/>
      <c r="LXK10" s="573"/>
      <c r="LXL10" s="573"/>
      <c r="LXM10" s="573"/>
      <c r="LXN10" s="573"/>
      <c r="LXO10" s="573"/>
      <c r="LXP10" s="573"/>
      <c r="LXQ10" s="573"/>
      <c r="LXR10" s="573"/>
      <c r="LXS10" s="573"/>
      <c r="LXT10" s="573"/>
      <c r="LXU10" s="573"/>
      <c r="LXV10" s="573"/>
      <c r="LXW10" s="573"/>
      <c r="LXX10" s="573"/>
      <c r="LXY10" s="573"/>
      <c r="LXZ10" s="573"/>
      <c r="LYA10" s="573"/>
      <c r="LYB10" s="573"/>
      <c r="LYC10" s="573"/>
      <c r="LYD10" s="573"/>
      <c r="LYE10" s="573"/>
      <c r="LYF10" s="573"/>
      <c r="LYG10" s="573"/>
      <c r="LYH10" s="573"/>
      <c r="LYI10" s="573"/>
      <c r="LYJ10" s="573"/>
      <c r="LYK10" s="573"/>
      <c r="LYL10" s="573"/>
      <c r="LYM10" s="573"/>
      <c r="LYN10" s="573"/>
      <c r="LYO10" s="573"/>
      <c r="LYP10" s="573"/>
      <c r="LYQ10" s="573"/>
      <c r="LYR10" s="573"/>
      <c r="LYS10" s="573"/>
      <c r="LYT10" s="573"/>
      <c r="LYU10" s="573"/>
      <c r="LYV10" s="573"/>
      <c r="LYW10" s="573"/>
      <c r="LYX10" s="573"/>
      <c r="LYY10" s="573"/>
      <c r="LYZ10" s="573"/>
      <c r="LZA10" s="573"/>
      <c r="LZB10" s="573"/>
      <c r="LZC10" s="573"/>
      <c r="LZD10" s="573"/>
      <c r="LZE10" s="573"/>
      <c r="LZF10" s="573"/>
      <c r="LZG10" s="573"/>
      <c r="LZH10" s="573"/>
      <c r="LZI10" s="573"/>
      <c r="LZJ10" s="573"/>
      <c r="LZK10" s="573"/>
      <c r="LZL10" s="573"/>
      <c r="LZM10" s="573"/>
      <c r="LZN10" s="573"/>
      <c r="LZO10" s="573"/>
      <c r="LZP10" s="573"/>
      <c r="LZQ10" s="573"/>
      <c r="LZR10" s="573"/>
      <c r="LZS10" s="573"/>
      <c r="LZT10" s="573"/>
      <c r="LZU10" s="573"/>
      <c r="LZV10" s="573"/>
      <c r="LZW10" s="573"/>
      <c r="LZX10" s="573"/>
      <c r="LZY10" s="573"/>
      <c r="LZZ10" s="573"/>
      <c r="MAA10" s="573"/>
      <c r="MAB10" s="573"/>
      <c r="MAC10" s="573"/>
      <c r="MAD10" s="573"/>
      <c r="MAE10" s="573"/>
      <c r="MAF10" s="573"/>
      <c r="MAG10" s="573"/>
      <c r="MAH10" s="573"/>
      <c r="MAI10" s="573"/>
      <c r="MAJ10" s="573"/>
      <c r="MAK10" s="573"/>
      <c r="MAL10" s="573"/>
      <c r="MAM10" s="573"/>
      <c r="MAN10" s="573"/>
      <c r="MAO10" s="573"/>
      <c r="MAP10" s="573"/>
      <c r="MAQ10" s="573"/>
      <c r="MAR10" s="573"/>
      <c r="MAS10" s="573"/>
      <c r="MAT10" s="573"/>
      <c r="MAU10" s="573"/>
      <c r="MAV10" s="573"/>
      <c r="MAW10" s="573"/>
      <c r="MAX10" s="573"/>
      <c r="MAY10" s="573"/>
      <c r="MAZ10" s="573"/>
      <c r="MBA10" s="573"/>
      <c r="MBB10" s="573"/>
      <c r="MBC10" s="573"/>
      <c r="MBD10" s="573"/>
      <c r="MBE10" s="573"/>
      <c r="MBF10" s="573"/>
      <c r="MBG10" s="573"/>
      <c r="MBH10" s="573"/>
      <c r="MBI10" s="573"/>
      <c r="MBJ10" s="573"/>
      <c r="MBK10" s="573"/>
      <c r="MBL10" s="573"/>
      <c r="MBM10" s="573"/>
      <c r="MBN10" s="573"/>
      <c r="MBO10" s="573"/>
      <c r="MBP10" s="573"/>
      <c r="MBQ10" s="573"/>
      <c r="MBR10" s="573"/>
      <c r="MBS10" s="573"/>
      <c r="MBT10" s="573"/>
      <c r="MBU10" s="573"/>
      <c r="MBV10" s="573"/>
      <c r="MBW10" s="573"/>
      <c r="MBX10" s="573"/>
      <c r="MBY10" s="573"/>
      <c r="MBZ10" s="573"/>
      <c r="MCA10" s="573"/>
      <c r="MCB10" s="573"/>
      <c r="MCC10" s="573"/>
      <c r="MCD10" s="573"/>
      <c r="MCE10" s="573"/>
      <c r="MCF10" s="573"/>
      <c r="MCG10" s="573"/>
      <c r="MCH10" s="573"/>
      <c r="MCI10" s="573"/>
      <c r="MCJ10" s="573"/>
      <c r="MCK10" s="573"/>
      <c r="MCL10" s="573"/>
      <c r="MCM10" s="573"/>
      <c r="MCN10" s="573"/>
      <c r="MCO10" s="573"/>
      <c r="MCP10" s="573"/>
      <c r="MCQ10" s="573"/>
      <c r="MCR10" s="573"/>
      <c r="MCS10" s="573"/>
      <c r="MCT10" s="573"/>
      <c r="MCU10" s="573"/>
      <c r="MCV10" s="573"/>
      <c r="MCW10" s="573"/>
      <c r="MCX10" s="573"/>
      <c r="MCY10" s="573"/>
      <c r="MCZ10" s="573"/>
      <c r="MDA10" s="573"/>
      <c r="MDB10" s="573"/>
      <c r="MDC10" s="573"/>
      <c r="MDD10" s="573"/>
      <c r="MDE10" s="573"/>
      <c r="MDF10" s="573"/>
      <c r="MDG10" s="573"/>
      <c r="MDH10" s="573"/>
      <c r="MDI10" s="573"/>
      <c r="MDJ10" s="573"/>
      <c r="MDK10" s="573"/>
      <c r="MDL10" s="573"/>
      <c r="MDM10" s="573"/>
      <c r="MDN10" s="573"/>
      <c r="MDO10" s="573"/>
      <c r="MDP10" s="573"/>
      <c r="MDQ10" s="573"/>
      <c r="MDR10" s="573"/>
      <c r="MDS10" s="573"/>
      <c r="MDT10" s="573"/>
      <c r="MDU10" s="573"/>
      <c r="MDV10" s="573"/>
      <c r="MDW10" s="573"/>
      <c r="MDX10" s="573"/>
      <c r="MDY10" s="573"/>
      <c r="MDZ10" s="573"/>
      <c r="MEA10" s="573"/>
      <c r="MEB10" s="573"/>
      <c r="MEC10" s="573"/>
      <c r="MED10" s="573"/>
      <c r="MEE10" s="573"/>
      <c r="MEF10" s="573"/>
      <c r="MEG10" s="573"/>
      <c r="MEH10" s="573"/>
      <c r="MEI10" s="573"/>
      <c r="MEJ10" s="573"/>
      <c r="MEK10" s="573"/>
      <c r="MEL10" s="573"/>
      <c r="MEM10" s="573"/>
      <c r="MEN10" s="573"/>
      <c r="MEO10" s="573"/>
      <c r="MEP10" s="573"/>
      <c r="MEQ10" s="573"/>
      <c r="MER10" s="573"/>
      <c r="MES10" s="573"/>
      <c r="MET10" s="573"/>
      <c r="MEU10" s="573"/>
      <c r="MEV10" s="573"/>
      <c r="MEW10" s="573"/>
      <c r="MEX10" s="573"/>
      <c r="MEY10" s="573"/>
      <c r="MEZ10" s="573"/>
      <c r="MFA10" s="573"/>
      <c r="MFB10" s="573"/>
      <c r="MFC10" s="573"/>
      <c r="MFD10" s="573"/>
      <c r="MFE10" s="573"/>
      <c r="MFF10" s="573"/>
      <c r="MFG10" s="573"/>
      <c r="MFH10" s="573"/>
      <c r="MFI10" s="573"/>
      <c r="MFJ10" s="573"/>
      <c r="MFK10" s="573"/>
      <c r="MFL10" s="573"/>
      <c r="MFM10" s="573"/>
      <c r="MFN10" s="573"/>
      <c r="MFO10" s="573"/>
      <c r="MFP10" s="573"/>
      <c r="MFQ10" s="573"/>
      <c r="MFR10" s="573"/>
      <c r="MFS10" s="573"/>
      <c r="MFT10" s="573"/>
      <c r="MFU10" s="573"/>
      <c r="MFV10" s="573"/>
      <c r="MFW10" s="573"/>
      <c r="MFX10" s="573"/>
      <c r="MFY10" s="573"/>
      <c r="MFZ10" s="573"/>
      <c r="MGA10" s="573"/>
      <c r="MGB10" s="573"/>
      <c r="MGC10" s="573"/>
      <c r="MGD10" s="573"/>
      <c r="MGE10" s="573"/>
      <c r="MGF10" s="573"/>
      <c r="MGG10" s="573"/>
      <c r="MGH10" s="573"/>
      <c r="MGI10" s="573"/>
      <c r="MGJ10" s="573"/>
      <c r="MGK10" s="573"/>
      <c r="MGL10" s="573"/>
      <c r="MGM10" s="573"/>
      <c r="MGN10" s="573"/>
      <c r="MGO10" s="573"/>
      <c r="MGP10" s="573"/>
      <c r="MGQ10" s="573"/>
      <c r="MGR10" s="573"/>
      <c r="MGS10" s="573"/>
      <c r="MGT10" s="573"/>
      <c r="MGU10" s="573"/>
      <c r="MGV10" s="573"/>
      <c r="MGW10" s="573"/>
      <c r="MGX10" s="573"/>
      <c r="MGY10" s="573"/>
      <c r="MGZ10" s="573"/>
      <c r="MHA10" s="573"/>
      <c r="MHB10" s="573"/>
      <c r="MHC10" s="573"/>
      <c r="MHD10" s="573"/>
      <c r="MHE10" s="573"/>
      <c r="MHF10" s="573"/>
      <c r="MHG10" s="573"/>
      <c r="MHH10" s="573"/>
      <c r="MHI10" s="573"/>
      <c r="MHJ10" s="573"/>
      <c r="MHK10" s="573"/>
      <c r="MHL10" s="573"/>
      <c r="MHM10" s="573"/>
      <c r="MHN10" s="573"/>
      <c r="MHO10" s="573"/>
      <c r="MHP10" s="573"/>
      <c r="MHQ10" s="573"/>
      <c r="MHR10" s="573"/>
      <c r="MHS10" s="573"/>
      <c r="MHT10" s="573"/>
      <c r="MHU10" s="573"/>
      <c r="MHV10" s="573"/>
      <c r="MHW10" s="573"/>
      <c r="MHX10" s="573"/>
      <c r="MHY10" s="573"/>
      <c r="MHZ10" s="573"/>
      <c r="MIA10" s="573"/>
      <c r="MIB10" s="573"/>
      <c r="MIC10" s="573"/>
      <c r="MID10" s="573"/>
      <c r="MIE10" s="573"/>
      <c r="MIF10" s="573"/>
      <c r="MIG10" s="573"/>
      <c r="MIH10" s="573"/>
      <c r="MII10" s="573"/>
      <c r="MIJ10" s="573"/>
      <c r="MIK10" s="573"/>
      <c r="MIL10" s="573"/>
      <c r="MIM10" s="573"/>
      <c r="MIN10" s="573"/>
      <c r="MIO10" s="573"/>
      <c r="MIP10" s="573"/>
      <c r="MIQ10" s="573"/>
      <c r="MIR10" s="573"/>
      <c r="MIS10" s="573"/>
      <c r="MIT10" s="573"/>
      <c r="MIU10" s="573"/>
      <c r="MIV10" s="573"/>
      <c r="MIW10" s="573"/>
      <c r="MIX10" s="573"/>
      <c r="MIY10" s="573"/>
      <c r="MIZ10" s="573"/>
      <c r="MJA10" s="573"/>
      <c r="MJB10" s="573"/>
      <c r="MJC10" s="573"/>
      <c r="MJD10" s="573"/>
      <c r="MJE10" s="573"/>
      <c r="MJF10" s="573"/>
      <c r="MJG10" s="573"/>
      <c r="MJH10" s="573"/>
      <c r="MJI10" s="573"/>
      <c r="MJJ10" s="573"/>
      <c r="MJK10" s="573"/>
      <c r="MJL10" s="573"/>
      <c r="MJM10" s="573"/>
      <c r="MJN10" s="573"/>
      <c r="MJO10" s="573"/>
      <c r="MJP10" s="573"/>
      <c r="MJQ10" s="573"/>
      <c r="MJR10" s="573"/>
      <c r="MJS10" s="573"/>
      <c r="MJT10" s="573"/>
      <c r="MJU10" s="573"/>
      <c r="MJV10" s="573"/>
      <c r="MJW10" s="573"/>
      <c r="MJX10" s="573"/>
      <c r="MJY10" s="573"/>
      <c r="MJZ10" s="573"/>
      <c r="MKA10" s="573"/>
      <c r="MKB10" s="573"/>
      <c r="MKC10" s="573"/>
      <c r="MKD10" s="573"/>
      <c r="MKE10" s="573"/>
      <c r="MKF10" s="573"/>
      <c r="MKG10" s="573"/>
      <c r="MKH10" s="573"/>
      <c r="MKI10" s="573"/>
      <c r="MKJ10" s="573"/>
      <c r="MKK10" s="573"/>
      <c r="MKL10" s="573"/>
      <c r="MKM10" s="573"/>
      <c r="MKN10" s="573"/>
      <c r="MKO10" s="573"/>
      <c r="MKP10" s="573"/>
      <c r="MKQ10" s="573"/>
      <c r="MKR10" s="573"/>
      <c r="MKS10" s="573"/>
      <c r="MKT10" s="573"/>
      <c r="MKU10" s="573"/>
      <c r="MKV10" s="573"/>
      <c r="MKW10" s="573"/>
      <c r="MKX10" s="573"/>
      <c r="MKY10" s="573"/>
      <c r="MKZ10" s="573"/>
      <c r="MLA10" s="573"/>
      <c r="MLB10" s="573"/>
      <c r="MLC10" s="573"/>
      <c r="MLD10" s="573"/>
      <c r="MLE10" s="573"/>
      <c r="MLF10" s="573"/>
      <c r="MLG10" s="573"/>
      <c r="MLH10" s="573"/>
      <c r="MLI10" s="573"/>
      <c r="MLJ10" s="573"/>
      <c r="MLK10" s="573"/>
      <c r="MLL10" s="573"/>
      <c r="MLM10" s="573"/>
      <c r="MLN10" s="573"/>
      <c r="MLO10" s="573"/>
      <c r="MLP10" s="573"/>
      <c r="MLQ10" s="573"/>
      <c r="MLR10" s="573"/>
      <c r="MLS10" s="573"/>
      <c r="MLT10" s="573"/>
      <c r="MLU10" s="573"/>
      <c r="MLV10" s="573"/>
      <c r="MLW10" s="573"/>
      <c r="MLX10" s="573"/>
      <c r="MLY10" s="573"/>
      <c r="MLZ10" s="573"/>
      <c r="MMA10" s="573"/>
      <c r="MMB10" s="573"/>
      <c r="MMC10" s="573"/>
      <c r="MMD10" s="573"/>
      <c r="MME10" s="573"/>
      <c r="MMF10" s="573"/>
      <c r="MMG10" s="573"/>
      <c r="MMH10" s="573"/>
      <c r="MMI10" s="573"/>
      <c r="MMJ10" s="573"/>
      <c r="MMK10" s="573"/>
      <c r="MML10" s="573"/>
      <c r="MMM10" s="573"/>
      <c r="MMN10" s="573"/>
      <c r="MMO10" s="573"/>
      <c r="MMP10" s="573"/>
      <c r="MMQ10" s="573"/>
      <c r="MMR10" s="573"/>
      <c r="MMS10" s="573"/>
      <c r="MMT10" s="573"/>
      <c r="MMU10" s="573"/>
      <c r="MMV10" s="573"/>
      <c r="MMW10" s="573"/>
      <c r="MMX10" s="573"/>
      <c r="MMY10" s="573"/>
      <c r="MMZ10" s="573"/>
      <c r="MNA10" s="573"/>
      <c r="MNB10" s="573"/>
      <c r="MNC10" s="573"/>
      <c r="MND10" s="573"/>
      <c r="MNE10" s="573"/>
      <c r="MNF10" s="573"/>
      <c r="MNG10" s="573"/>
      <c r="MNH10" s="573"/>
      <c r="MNI10" s="573"/>
      <c r="MNJ10" s="573"/>
      <c r="MNK10" s="573"/>
      <c r="MNL10" s="573"/>
      <c r="MNM10" s="573"/>
      <c r="MNN10" s="573"/>
      <c r="MNO10" s="573"/>
      <c r="MNP10" s="573"/>
      <c r="MNQ10" s="573"/>
      <c r="MNR10" s="573"/>
      <c r="MNS10" s="573"/>
      <c r="MNT10" s="573"/>
      <c r="MNU10" s="573"/>
      <c r="MNV10" s="573"/>
      <c r="MNW10" s="573"/>
      <c r="MNX10" s="573"/>
      <c r="MNY10" s="573"/>
      <c r="MNZ10" s="573"/>
      <c r="MOA10" s="573"/>
      <c r="MOB10" s="573"/>
      <c r="MOC10" s="573"/>
      <c r="MOD10" s="573"/>
      <c r="MOE10" s="573"/>
      <c r="MOF10" s="573"/>
      <c r="MOG10" s="573"/>
      <c r="MOH10" s="573"/>
      <c r="MOI10" s="573"/>
      <c r="MOJ10" s="573"/>
      <c r="MOK10" s="573"/>
      <c r="MOL10" s="573"/>
      <c r="MOM10" s="573"/>
      <c r="MON10" s="573"/>
      <c r="MOO10" s="573"/>
      <c r="MOP10" s="573"/>
      <c r="MOQ10" s="573"/>
      <c r="MOR10" s="573"/>
      <c r="MOS10" s="573"/>
      <c r="MOT10" s="573"/>
      <c r="MOU10" s="573"/>
      <c r="MOV10" s="573"/>
      <c r="MOW10" s="573"/>
      <c r="MOX10" s="573"/>
      <c r="MOY10" s="573"/>
      <c r="MOZ10" s="573"/>
      <c r="MPA10" s="573"/>
      <c r="MPB10" s="573"/>
      <c r="MPC10" s="573"/>
      <c r="MPD10" s="573"/>
      <c r="MPE10" s="573"/>
      <c r="MPF10" s="573"/>
      <c r="MPG10" s="573"/>
      <c r="MPH10" s="573"/>
      <c r="MPI10" s="573"/>
      <c r="MPJ10" s="573"/>
      <c r="MPK10" s="573"/>
      <c r="MPL10" s="573"/>
      <c r="MPM10" s="573"/>
      <c r="MPN10" s="573"/>
      <c r="MPO10" s="573"/>
      <c r="MPP10" s="573"/>
      <c r="MPQ10" s="573"/>
      <c r="MPR10" s="573"/>
      <c r="MPS10" s="573"/>
      <c r="MPT10" s="573"/>
      <c r="MPU10" s="573"/>
      <c r="MPV10" s="573"/>
      <c r="MPW10" s="573"/>
      <c r="MPX10" s="573"/>
      <c r="MPY10" s="573"/>
      <c r="MPZ10" s="573"/>
      <c r="MQA10" s="573"/>
      <c r="MQB10" s="573"/>
      <c r="MQC10" s="573"/>
      <c r="MQD10" s="573"/>
      <c r="MQE10" s="573"/>
      <c r="MQF10" s="573"/>
      <c r="MQG10" s="573"/>
      <c r="MQH10" s="573"/>
      <c r="MQI10" s="573"/>
      <c r="MQJ10" s="573"/>
      <c r="MQK10" s="573"/>
      <c r="MQL10" s="573"/>
      <c r="MQM10" s="573"/>
      <c r="MQN10" s="573"/>
      <c r="MQO10" s="573"/>
      <c r="MQP10" s="573"/>
      <c r="MQQ10" s="573"/>
      <c r="MQR10" s="573"/>
      <c r="MQS10" s="573"/>
      <c r="MQT10" s="573"/>
      <c r="MQU10" s="573"/>
      <c r="MQV10" s="573"/>
      <c r="MQW10" s="573"/>
      <c r="MQX10" s="573"/>
      <c r="MQY10" s="573"/>
      <c r="MQZ10" s="573"/>
      <c r="MRA10" s="573"/>
      <c r="MRB10" s="573"/>
      <c r="MRC10" s="573"/>
      <c r="MRD10" s="573"/>
      <c r="MRE10" s="573"/>
      <c r="MRF10" s="573"/>
      <c r="MRG10" s="573"/>
      <c r="MRH10" s="573"/>
      <c r="MRI10" s="573"/>
      <c r="MRJ10" s="573"/>
      <c r="MRK10" s="573"/>
      <c r="MRL10" s="573"/>
      <c r="MRM10" s="573"/>
      <c r="MRN10" s="573"/>
      <c r="MRO10" s="573"/>
      <c r="MRP10" s="573"/>
      <c r="MRQ10" s="573"/>
      <c r="MRR10" s="573"/>
      <c r="MRS10" s="573"/>
      <c r="MRT10" s="573"/>
      <c r="MRU10" s="573"/>
      <c r="MRV10" s="573"/>
      <c r="MRW10" s="573"/>
      <c r="MRX10" s="573"/>
      <c r="MRY10" s="573"/>
      <c r="MRZ10" s="573"/>
      <c r="MSA10" s="573"/>
      <c r="MSB10" s="573"/>
      <c r="MSC10" s="573"/>
      <c r="MSD10" s="573"/>
      <c r="MSE10" s="573"/>
      <c r="MSF10" s="573"/>
      <c r="MSG10" s="573"/>
      <c r="MSH10" s="573"/>
      <c r="MSI10" s="573"/>
      <c r="MSJ10" s="573"/>
      <c r="MSK10" s="573"/>
      <c r="MSL10" s="573"/>
      <c r="MSM10" s="573"/>
      <c r="MSN10" s="573"/>
      <c r="MSO10" s="573"/>
      <c r="MSP10" s="573"/>
      <c r="MSQ10" s="573"/>
      <c r="MSR10" s="573"/>
      <c r="MSS10" s="573"/>
      <c r="MST10" s="573"/>
      <c r="MSU10" s="573"/>
      <c r="MSV10" s="573"/>
      <c r="MSW10" s="573"/>
      <c r="MSX10" s="573"/>
      <c r="MSY10" s="573"/>
      <c r="MSZ10" s="573"/>
      <c r="MTA10" s="573"/>
      <c r="MTB10" s="573"/>
      <c r="MTC10" s="573"/>
      <c r="MTD10" s="573"/>
      <c r="MTE10" s="573"/>
      <c r="MTF10" s="573"/>
      <c r="MTG10" s="573"/>
      <c r="MTH10" s="573"/>
      <c r="MTI10" s="573"/>
      <c r="MTJ10" s="573"/>
      <c r="MTK10" s="573"/>
      <c r="MTL10" s="573"/>
      <c r="MTM10" s="573"/>
      <c r="MTN10" s="573"/>
      <c r="MTO10" s="573"/>
      <c r="MTP10" s="573"/>
      <c r="MTQ10" s="573"/>
      <c r="MTR10" s="573"/>
      <c r="MTS10" s="573"/>
      <c r="MTT10" s="573"/>
      <c r="MTU10" s="573"/>
      <c r="MTV10" s="573"/>
      <c r="MTW10" s="573"/>
      <c r="MTX10" s="573"/>
      <c r="MTY10" s="573"/>
      <c r="MTZ10" s="573"/>
      <c r="MUA10" s="573"/>
      <c r="MUB10" s="573"/>
      <c r="MUC10" s="573"/>
      <c r="MUD10" s="573"/>
      <c r="MUE10" s="573"/>
      <c r="MUF10" s="573"/>
      <c r="MUG10" s="573"/>
      <c r="MUH10" s="573"/>
      <c r="MUI10" s="573"/>
      <c r="MUJ10" s="573"/>
      <c r="MUK10" s="573"/>
      <c r="MUL10" s="573"/>
      <c r="MUM10" s="573"/>
      <c r="MUN10" s="573"/>
      <c r="MUO10" s="573"/>
      <c r="MUP10" s="573"/>
      <c r="MUQ10" s="573"/>
      <c r="MUR10" s="573"/>
      <c r="MUS10" s="573"/>
      <c r="MUT10" s="573"/>
      <c r="MUU10" s="573"/>
      <c r="MUV10" s="573"/>
      <c r="MUW10" s="573"/>
      <c r="MUX10" s="573"/>
      <c r="MUY10" s="573"/>
      <c r="MUZ10" s="573"/>
      <c r="MVA10" s="573"/>
      <c r="MVB10" s="573"/>
      <c r="MVC10" s="573"/>
      <c r="MVD10" s="573"/>
      <c r="MVE10" s="573"/>
      <c r="MVF10" s="573"/>
      <c r="MVG10" s="573"/>
      <c r="MVH10" s="573"/>
      <c r="MVI10" s="573"/>
      <c r="MVJ10" s="573"/>
      <c r="MVK10" s="573"/>
      <c r="MVL10" s="573"/>
      <c r="MVM10" s="573"/>
      <c r="MVN10" s="573"/>
      <c r="MVO10" s="573"/>
      <c r="MVP10" s="573"/>
      <c r="MVQ10" s="573"/>
      <c r="MVR10" s="573"/>
      <c r="MVS10" s="573"/>
      <c r="MVT10" s="573"/>
      <c r="MVU10" s="573"/>
      <c r="MVV10" s="573"/>
      <c r="MVW10" s="573"/>
      <c r="MVX10" s="573"/>
      <c r="MVY10" s="573"/>
      <c r="MVZ10" s="573"/>
      <c r="MWA10" s="573"/>
      <c r="MWB10" s="573"/>
      <c r="MWC10" s="573"/>
      <c r="MWD10" s="573"/>
      <c r="MWE10" s="573"/>
      <c r="MWF10" s="573"/>
      <c r="MWG10" s="573"/>
      <c r="MWH10" s="573"/>
      <c r="MWI10" s="573"/>
      <c r="MWJ10" s="573"/>
      <c r="MWK10" s="573"/>
      <c r="MWL10" s="573"/>
      <c r="MWM10" s="573"/>
      <c r="MWN10" s="573"/>
      <c r="MWO10" s="573"/>
      <c r="MWP10" s="573"/>
      <c r="MWQ10" s="573"/>
      <c r="MWR10" s="573"/>
      <c r="MWS10" s="573"/>
      <c r="MWT10" s="573"/>
      <c r="MWU10" s="573"/>
      <c r="MWV10" s="573"/>
      <c r="MWW10" s="573"/>
      <c r="MWX10" s="573"/>
      <c r="MWY10" s="573"/>
      <c r="MWZ10" s="573"/>
      <c r="MXA10" s="573"/>
      <c r="MXB10" s="573"/>
      <c r="MXC10" s="573"/>
      <c r="MXD10" s="573"/>
      <c r="MXE10" s="573"/>
      <c r="MXF10" s="573"/>
      <c r="MXG10" s="573"/>
      <c r="MXH10" s="573"/>
      <c r="MXI10" s="573"/>
      <c r="MXJ10" s="573"/>
      <c r="MXK10" s="573"/>
      <c r="MXL10" s="573"/>
      <c r="MXM10" s="573"/>
      <c r="MXN10" s="573"/>
      <c r="MXO10" s="573"/>
      <c r="MXP10" s="573"/>
      <c r="MXQ10" s="573"/>
      <c r="MXR10" s="573"/>
      <c r="MXS10" s="573"/>
      <c r="MXT10" s="573"/>
      <c r="MXU10" s="573"/>
      <c r="MXV10" s="573"/>
      <c r="MXW10" s="573"/>
      <c r="MXX10" s="573"/>
      <c r="MXY10" s="573"/>
      <c r="MXZ10" s="573"/>
      <c r="MYA10" s="573"/>
      <c r="MYB10" s="573"/>
      <c r="MYC10" s="573"/>
      <c r="MYD10" s="573"/>
      <c r="MYE10" s="573"/>
      <c r="MYF10" s="573"/>
      <c r="MYG10" s="573"/>
      <c r="MYH10" s="573"/>
      <c r="MYI10" s="573"/>
      <c r="MYJ10" s="573"/>
      <c r="MYK10" s="573"/>
      <c r="MYL10" s="573"/>
      <c r="MYM10" s="573"/>
      <c r="MYN10" s="573"/>
      <c r="MYO10" s="573"/>
      <c r="MYP10" s="573"/>
      <c r="MYQ10" s="573"/>
      <c r="MYR10" s="573"/>
      <c r="MYS10" s="573"/>
      <c r="MYT10" s="573"/>
      <c r="MYU10" s="573"/>
      <c r="MYV10" s="573"/>
      <c r="MYW10" s="573"/>
      <c r="MYX10" s="573"/>
      <c r="MYY10" s="573"/>
      <c r="MYZ10" s="573"/>
      <c r="MZA10" s="573"/>
      <c r="MZB10" s="573"/>
      <c r="MZC10" s="573"/>
      <c r="MZD10" s="573"/>
      <c r="MZE10" s="573"/>
      <c r="MZF10" s="573"/>
      <c r="MZG10" s="573"/>
      <c r="MZH10" s="573"/>
      <c r="MZI10" s="573"/>
      <c r="MZJ10" s="573"/>
      <c r="MZK10" s="573"/>
      <c r="MZL10" s="573"/>
      <c r="MZM10" s="573"/>
      <c r="MZN10" s="573"/>
      <c r="MZO10" s="573"/>
      <c r="MZP10" s="573"/>
      <c r="MZQ10" s="573"/>
      <c r="MZR10" s="573"/>
      <c r="MZS10" s="573"/>
      <c r="MZT10" s="573"/>
      <c r="MZU10" s="573"/>
      <c r="MZV10" s="573"/>
      <c r="MZW10" s="573"/>
      <c r="MZX10" s="573"/>
      <c r="MZY10" s="573"/>
      <c r="MZZ10" s="573"/>
      <c r="NAA10" s="573"/>
      <c r="NAB10" s="573"/>
      <c r="NAC10" s="573"/>
      <c r="NAD10" s="573"/>
      <c r="NAE10" s="573"/>
      <c r="NAF10" s="573"/>
      <c r="NAG10" s="573"/>
      <c r="NAH10" s="573"/>
      <c r="NAI10" s="573"/>
      <c r="NAJ10" s="573"/>
      <c r="NAK10" s="573"/>
      <c r="NAL10" s="573"/>
      <c r="NAM10" s="573"/>
      <c r="NAN10" s="573"/>
      <c r="NAO10" s="573"/>
      <c r="NAP10" s="573"/>
      <c r="NAQ10" s="573"/>
      <c r="NAR10" s="573"/>
      <c r="NAS10" s="573"/>
      <c r="NAT10" s="573"/>
      <c r="NAU10" s="573"/>
      <c r="NAV10" s="573"/>
      <c r="NAW10" s="573"/>
      <c r="NAX10" s="573"/>
      <c r="NAY10" s="573"/>
      <c r="NAZ10" s="573"/>
      <c r="NBA10" s="573"/>
      <c r="NBB10" s="573"/>
      <c r="NBC10" s="573"/>
      <c r="NBD10" s="573"/>
      <c r="NBE10" s="573"/>
      <c r="NBF10" s="573"/>
      <c r="NBG10" s="573"/>
      <c r="NBH10" s="573"/>
      <c r="NBI10" s="573"/>
      <c r="NBJ10" s="573"/>
      <c r="NBK10" s="573"/>
      <c r="NBL10" s="573"/>
      <c r="NBM10" s="573"/>
      <c r="NBN10" s="573"/>
      <c r="NBO10" s="573"/>
      <c r="NBP10" s="573"/>
      <c r="NBQ10" s="573"/>
      <c r="NBR10" s="573"/>
      <c r="NBS10" s="573"/>
      <c r="NBT10" s="573"/>
      <c r="NBU10" s="573"/>
      <c r="NBV10" s="573"/>
      <c r="NBW10" s="573"/>
      <c r="NBX10" s="573"/>
      <c r="NBY10" s="573"/>
      <c r="NBZ10" s="573"/>
      <c r="NCA10" s="573"/>
      <c r="NCB10" s="573"/>
      <c r="NCC10" s="573"/>
      <c r="NCD10" s="573"/>
      <c r="NCE10" s="573"/>
      <c r="NCF10" s="573"/>
      <c r="NCG10" s="573"/>
      <c r="NCH10" s="573"/>
      <c r="NCI10" s="573"/>
      <c r="NCJ10" s="573"/>
      <c r="NCK10" s="573"/>
      <c r="NCL10" s="573"/>
      <c r="NCM10" s="573"/>
      <c r="NCN10" s="573"/>
      <c r="NCO10" s="573"/>
      <c r="NCP10" s="573"/>
      <c r="NCQ10" s="573"/>
      <c r="NCR10" s="573"/>
      <c r="NCS10" s="573"/>
      <c r="NCT10" s="573"/>
      <c r="NCU10" s="573"/>
      <c r="NCV10" s="573"/>
      <c r="NCW10" s="573"/>
      <c r="NCX10" s="573"/>
      <c r="NCY10" s="573"/>
      <c r="NCZ10" s="573"/>
      <c r="NDA10" s="573"/>
      <c r="NDB10" s="573"/>
      <c r="NDC10" s="573"/>
      <c r="NDD10" s="573"/>
      <c r="NDE10" s="573"/>
      <c r="NDF10" s="573"/>
      <c r="NDG10" s="573"/>
      <c r="NDH10" s="573"/>
      <c r="NDI10" s="573"/>
      <c r="NDJ10" s="573"/>
      <c r="NDK10" s="573"/>
      <c r="NDL10" s="573"/>
      <c r="NDM10" s="573"/>
      <c r="NDN10" s="573"/>
      <c r="NDO10" s="573"/>
      <c r="NDP10" s="573"/>
      <c r="NDQ10" s="573"/>
      <c r="NDR10" s="573"/>
      <c r="NDS10" s="573"/>
      <c r="NDT10" s="573"/>
      <c r="NDU10" s="573"/>
      <c r="NDV10" s="573"/>
      <c r="NDW10" s="573"/>
      <c r="NDX10" s="573"/>
      <c r="NDY10" s="573"/>
      <c r="NDZ10" s="573"/>
      <c r="NEA10" s="573"/>
      <c r="NEB10" s="573"/>
      <c r="NEC10" s="573"/>
      <c r="NED10" s="573"/>
      <c r="NEE10" s="573"/>
      <c r="NEF10" s="573"/>
      <c r="NEG10" s="573"/>
      <c r="NEH10" s="573"/>
      <c r="NEI10" s="573"/>
      <c r="NEJ10" s="573"/>
      <c r="NEK10" s="573"/>
      <c r="NEL10" s="573"/>
      <c r="NEM10" s="573"/>
      <c r="NEN10" s="573"/>
      <c r="NEO10" s="573"/>
      <c r="NEP10" s="573"/>
      <c r="NEQ10" s="573"/>
      <c r="NER10" s="573"/>
      <c r="NES10" s="573"/>
      <c r="NET10" s="573"/>
      <c r="NEU10" s="573"/>
      <c r="NEV10" s="573"/>
      <c r="NEW10" s="573"/>
      <c r="NEX10" s="573"/>
      <c r="NEY10" s="573"/>
      <c r="NEZ10" s="573"/>
      <c r="NFA10" s="573"/>
      <c r="NFB10" s="573"/>
      <c r="NFC10" s="573"/>
      <c r="NFD10" s="573"/>
      <c r="NFE10" s="573"/>
      <c r="NFF10" s="573"/>
      <c r="NFG10" s="573"/>
      <c r="NFH10" s="573"/>
      <c r="NFI10" s="573"/>
      <c r="NFJ10" s="573"/>
      <c r="NFK10" s="573"/>
      <c r="NFL10" s="573"/>
      <c r="NFM10" s="573"/>
      <c r="NFN10" s="573"/>
      <c r="NFO10" s="573"/>
      <c r="NFP10" s="573"/>
      <c r="NFQ10" s="573"/>
      <c r="NFR10" s="573"/>
      <c r="NFS10" s="573"/>
      <c r="NFT10" s="573"/>
      <c r="NFU10" s="573"/>
      <c r="NFV10" s="573"/>
      <c r="NFW10" s="573"/>
      <c r="NFX10" s="573"/>
      <c r="NFY10" s="573"/>
      <c r="NFZ10" s="573"/>
      <c r="NGA10" s="573"/>
      <c r="NGB10" s="573"/>
      <c r="NGC10" s="573"/>
      <c r="NGD10" s="573"/>
      <c r="NGE10" s="573"/>
      <c r="NGF10" s="573"/>
      <c r="NGG10" s="573"/>
      <c r="NGH10" s="573"/>
      <c r="NGI10" s="573"/>
      <c r="NGJ10" s="573"/>
      <c r="NGK10" s="573"/>
      <c r="NGL10" s="573"/>
      <c r="NGM10" s="573"/>
      <c r="NGN10" s="573"/>
      <c r="NGO10" s="573"/>
      <c r="NGP10" s="573"/>
      <c r="NGQ10" s="573"/>
      <c r="NGR10" s="573"/>
      <c r="NGS10" s="573"/>
      <c r="NGT10" s="573"/>
      <c r="NGU10" s="573"/>
      <c r="NGV10" s="573"/>
      <c r="NGW10" s="573"/>
      <c r="NGX10" s="573"/>
      <c r="NGY10" s="573"/>
      <c r="NGZ10" s="573"/>
      <c r="NHA10" s="573"/>
      <c r="NHB10" s="573"/>
      <c r="NHC10" s="573"/>
      <c r="NHD10" s="573"/>
      <c r="NHE10" s="573"/>
      <c r="NHF10" s="573"/>
      <c r="NHG10" s="573"/>
      <c r="NHH10" s="573"/>
      <c r="NHI10" s="573"/>
      <c r="NHJ10" s="573"/>
      <c r="NHK10" s="573"/>
      <c r="NHL10" s="573"/>
      <c r="NHM10" s="573"/>
      <c r="NHN10" s="573"/>
      <c r="NHO10" s="573"/>
      <c r="NHP10" s="573"/>
      <c r="NHQ10" s="573"/>
      <c r="NHR10" s="573"/>
      <c r="NHS10" s="573"/>
      <c r="NHT10" s="573"/>
      <c r="NHU10" s="573"/>
      <c r="NHV10" s="573"/>
      <c r="NHW10" s="573"/>
      <c r="NHX10" s="573"/>
      <c r="NHY10" s="573"/>
      <c r="NHZ10" s="573"/>
      <c r="NIA10" s="573"/>
      <c r="NIB10" s="573"/>
      <c r="NIC10" s="573"/>
      <c r="NID10" s="573"/>
      <c r="NIE10" s="573"/>
      <c r="NIF10" s="573"/>
      <c r="NIG10" s="573"/>
      <c r="NIH10" s="573"/>
      <c r="NII10" s="573"/>
      <c r="NIJ10" s="573"/>
      <c r="NIK10" s="573"/>
      <c r="NIL10" s="573"/>
      <c r="NIM10" s="573"/>
      <c r="NIN10" s="573"/>
      <c r="NIO10" s="573"/>
      <c r="NIP10" s="573"/>
      <c r="NIQ10" s="573"/>
      <c r="NIR10" s="573"/>
      <c r="NIS10" s="573"/>
      <c r="NIT10" s="573"/>
      <c r="NIU10" s="573"/>
      <c r="NIV10" s="573"/>
      <c r="NIW10" s="573"/>
      <c r="NIX10" s="573"/>
      <c r="NIY10" s="573"/>
      <c r="NIZ10" s="573"/>
      <c r="NJA10" s="573"/>
      <c r="NJB10" s="573"/>
      <c r="NJC10" s="573"/>
      <c r="NJD10" s="573"/>
      <c r="NJE10" s="573"/>
      <c r="NJF10" s="573"/>
      <c r="NJG10" s="573"/>
      <c r="NJH10" s="573"/>
      <c r="NJI10" s="573"/>
      <c r="NJJ10" s="573"/>
      <c r="NJK10" s="573"/>
      <c r="NJL10" s="573"/>
      <c r="NJM10" s="573"/>
      <c r="NJN10" s="573"/>
      <c r="NJO10" s="573"/>
      <c r="NJP10" s="573"/>
      <c r="NJQ10" s="573"/>
      <c r="NJR10" s="573"/>
      <c r="NJS10" s="573"/>
      <c r="NJT10" s="573"/>
      <c r="NJU10" s="573"/>
      <c r="NJV10" s="573"/>
      <c r="NJW10" s="573"/>
      <c r="NJX10" s="573"/>
      <c r="NJY10" s="573"/>
      <c r="NJZ10" s="573"/>
      <c r="NKA10" s="573"/>
      <c r="NKB10" s="573"/>
      <c r="NKC10" s="573"/>
      <c r="NKD10" s="573"/>
      <c r="NKE10" s="573"/>
      <c r="NKF10" s="573"/>
      <c r="NKG10" s="573"/>
      <c r="NKH10" s="573"/>
      <c r="NKI10" s="573"/>
      <c r="NKJ10" s="573"/>
      <c r="NKK10" s="573"/>
      <c r="NKL10" s="573"/>
      <c r="NKM10" s="573"/>
      <c r="NKN10" s="573"/>
      <c r="NKO10" s="573"/>
      <c r="NKP10" s="573"/>
      <c r="NKQ10" s="573"/>
      <c r="NKR10" s="573"/>
      <c r="NKS10" s="573"/>
      <c r="NKT10" s="573"/>
      <c r="NKU10" s="573"/>
      <c r="NKV10" s="573"/>
      <c r="NKW10" s="573"/>
      <c r="NKX10" s="573"/>
      <c r="NKY10" s="573"/>
      <c r="NKZ10" s="573"/>
      <c r="NLA10" s="573"/>
      <c r="NLB10" s="573"/>
      <c r="NLC10" s="573"/>
      <c r="NLD10" s="573"/>
      <c r="NLE10" s="573"/>
      <c r="NLF10" s="573"/>
      <c r="NLG10" s="573"/>
      <c r="NLH10" s="573"/>
      <c r="NLI10" s="573"/>
      <c r="NLJ10" s="573"/>
      <c r="NLK10" s="573"/>
      <c r="NLL10" s="573"/>
      <c r="NLM10" s="573"/>
      <c r="NLN10" s="573"/>
      <c r="NLO10" s="573"/>
      <c r="NLP10" s="573"/>
      <c r="NLQ10" s="573"/>
      <c r="NLR10" s="573"/>
      <c r="NLS10" s="573"/>
      <c r="NLT10" s="573"/>
      <c r="NLU10" s="573"/>
      <c r="NLV10" s="573"/>
      <c r="NLW10" s="573"/>
      <c r="NLX10" s="573"/>
      <c r="NLY10" s="573"/>
      <c r="NLZ10" s="573"/>
      <c r="NMA10" s="573"/>
      <c r="NMB10" s="573"/>
      <c r="NMC10" s="573"/>
      <c r="NMD10" s="573"/>
      <c r="NME10" s="573"/>
      <c r="NMF10" s="573"/>
      <c r="NMG10" s="573"/>
      <c r="NMH10" s="573"/>
      <c r="NMI10" s="573"/>
      <c r="NMJ10" s="573"/>
      <c r="NMK10" s="573"/>
      <c r="NML10" s="573"/>
      <c r="NMM10" s="573"/>
      <c r="NMN10" s="573"/>
      <c r="NMO10" s="573"/>
      <c r="NMP10" s="573"/>
      <c r="NMQ10" s="573"/>
      <c r="NMR10" s="573"/>
      <c r="NMS10" s="573"/>
      <c r="NMT10" s="573"/>
      <c r="NMU10" s="573"/>
      <c r="NMV10" s="573"/>
      <c r="NMW10" s="573"/>
      <c r="NMX10" s="573"/>
      <c r="NMY10" s="573"/>
      <c r="NMZ10" s="573"/>
      <c r="NNA10" s="573"/>
      <c r="NNB10" s="573"/>
      <c r="NNC10" s="573"/>
      <c r="NND10" s="573"/>
      <c r="NNE10" s="573"/>
      <c r="NNF10" s="573"/>
      <c r="NNG10" s="573"/>
      <c r="NNH10" s="573"/>
      <c r="NNI10" s="573"/>
      <c r="NNJ10" s="573"/>
      <c r="NNK10" s="573"/>
      <c r="NNL10" s="573"/>
      <c r="NNM10" s="573"/>
      <c r="NNN10" s="573"/>
      <c r="NNO10" s="573"/>
      <c r="NNP10" s="573"/>
      <c r="NNQ10" s="573"/>
      <c r="NNR10" s="573"/>
      <c r="NNS10" s="573"/>
      <c r="NNT10" s="573"/>
      <c r="NNU10" s="573"/>
      <c r="NNV10" s="573"/>
      <c r="NNW10" s="573"/>
      <c r="NNX10" s="573"/>
      <c r="NNY10" s="573"/>
      <c r="NNZ10" s="573"/>
      <c r="NOA10" s="573"/>
      <c r="NOB10" s="573"/>
      <c r="NOC10" s="573"/>
      <c r="NOD10" s="573"/>
      <c r="NOE10" s="573"/>
      <c r="NOF10" s="573"/>
      <c r="NOG10" s="573"/>
      <c r="NOH10" s="573"/>
      <c r="NOI10" s="573"/>
      <c r="NOJ10" s="573"/>
      <c r="NOK10" s="573"/>
      <c r="NOL10" s="573"/>
      <c r="NOM10" s="573"/>
      <c r="NON10" s="573"/>
      <c r="NOO10" s="573"/>
      <c r="NOP10" s="573"/>
      <c r="NOQ10" s="573"/>
      <c r="NOR10" s="573"/>
      <c r="NOS10" s="573"/>
      <c r="NOT10" s="573"/>
      <c r="NOU10" s="573"/>
      <c r="NOV10" s="573"/>
      <c r="NOW10" s="573"/>
      <c r="NOX10" s="573"/>
      <c r="NOY10" s="573"/>
      <c r="NOZ10" s="573"/>
      <c r="NPA10" s="573"/>
      <c r="NPB10" s="573"/>
      <c r="NPC10" s="573"/>
      <c r="NPD10" s="573"/>
      <c r="NPE10" s="573"/>
      <c r="NPF10" s="573"/>
      <c r="NPG10" s="573"/>
      <c r="NPH10" s="573"/>
      <c r="NPI10" s="573"/>
      <c r="NPJ10" s="573"/>
      <c r="NPK10" s="573"/>
      <c r="NPL10" s="573"/>
      <c r="NPM10" s="573"/>
      <c r="NPN10" s="573"/>
      <c r="NPO10" s="573"/>
      <c r="NPP10" s="573"/>
      <c r="NPQ10" s="573"/>
      <c r="NPR10" s="573"/>
      <c r="NPS10" s="573"/>
      <c r="NPT10" s="573"/>
      <c r="NPU10" s="573"/>
      <c r="NPV10" s="573"/>
      <c r="NPW10" s="573"/>
      <c r="NPX10" s="573"/>
      <c r="NPY10" s="573"/>
      <c r="NPZ10" s="573"/>
      <c r="NQA10" s="573"/>
      <c r="NQB10" s="573"/>
      <c r="NQC10" s="573"/>
      <c r="NQD10" s="573"/>
      <c r="NQE10" s="573"/>
      <c r="NQF10" s="573"/>
      <c r="NQG10" s="573"/>
      <c r="NQH10" s="573"/>
      <c r="NQI10" s="573"/>
      <c r="NQJ10" s="573"/>
      <c r="NQK10" s="573"/>
      <c r="NQL10" s="573"/>
      <c r="NQM10" s="573"/>
      <c r="NQN10" s="573"/>
      <c r="NQO10" s="573"/>
      <c r="NQP10" s="573"/>
      <c r="NQQ10" s="573"/>
      <c r="NQR10" s="573"/>
      <c r="NQS10" s="573"/>
      <c r="NQT10" s="573"/>
      <c r="NQU10" s="573"/>
      <c r="NQV10" s="573"/>
      <c r="NQW10" s="573"/>
      <c r="NQX10" s="573"/>
      <c r="NQY10" s="573"/>
      <c r="NQZ10" s="573"/>
      <c r="NRA10" s="573"/>
      <c r="NRB10" s="573"/>
      <c r="NRC10" s="573"/>
      <c r="NRD10" s="573"/>
      <c r="NRE10" s="573"/>
      <c r="NRF10" s="573"/>
      <c r="NRG10" s="573"/>
      <c r="NRH10" s="573"/>
      <c r="NRI10" s="573"/>
      <c r="NRJ10" s="573"/>
      <c r="NRK10" s="573"/>
      <c r="NRL10" s="573"/>
      <c r="NRM10" s="573"/>
      <c r="NRN10" s="573"/>
      <c r="NRO10" s="573"/>
      <c r="NRP10" s="573"/>
      <c r="NRQ10" s="573"/>
      <c r="NRR10" s="573"/>
      <c r="NRS10" s="573"/>
      <c r="NRT10" s="573"/>
      <c r="NRU10" s="573"/>
      <c r="NRV10" s="573"/>
      <c r="NRW10" s="573"/>
      <c r="NRX10" s="573"/>
      <c r="NRY10" s="573"/>
      <c r="NRZ10" s="573"/>
      <c r="NSA10" s="573"/>
      <c r="NSB10" s="573"/>
      <c r="NSC10" s="573"/>
      <c r="NSD10" s="573"/>
      <c r="NSE10" s="573"/>
      <c r="NSF10" s="573"/>
      <c r="NSG10" s="573"/>
      <c r="NSH10" s="573"/>
      <c r="NSI10" s="573"/>
      <c r="NSJ10" s="573"/>
      <c r="NSK10" s="573"/>
      <c r="NSL10" s="573"/>
      <c r="NSM10" s="573"/>
      <c r="NSN10" s="573"/>
      <c r="NSO10" s="573"/>
      <c r="NSP10" s="573"/>
      <c r="NSQ10" s="573"/>
      <c r="NSR10" s="573"/>
      <c r="NSS10" s="573"/>
      <c r="NST10" s="573"/>
      <c r="NSU10" s="573"/>
      <c r="NSV10" s="573"/>
      <c r="NSW10" s="573"/>
      <c r="NSX10" s="573"/>
      <c r="NSY10" s="573"/>
      <c r="NSZ10" s="573"/>
      <c r="NTA10" s="573"/>
      <c r="NTB10" s="573"/>
      <c r="NTC10" s="573"/>
      <c r="NTD10" s="573"/>
      <c r="NTE10" s="573"/>
      <c r="NTF10" s="573"/>
      <c r="NTG10" s="573"/>
      <c r="NTH10" s="573"/>
      <c r="NTI10" s="573"/>
      <c r="NTJ10" s="573"/>
      <c r="NTK10" s="573"/>
      <c r="NTL10" s="573"/>
      <c r="NTM10" s="573"/>
      <c r="NTN10" s="573"/>
      <c r="NTO10" s="573"/>
      <c r="NTP10" s="573"/>
      <c r="NTQ10" s="573"/>
      <c r="NTR10" s="573"/>
      <c r="NTS10" s="573"/>
      <c r="NTT10" s="573"/>
      <c r="NTU10" s="573"/>
      <c r="NTV10" s="573"/>
      <c r="NTW10" s="573"/>
      <c r="NTX10" s="573"/>
      <c r="NTY10" s="573"/>
      <c r="NTZ10" s="573"/>
      <c r="NUA10" s="573"/>
      <c r="NUB10" s="573"/>
      <c r="NUC10" s="573"/>
      <c r="NUD10" s="573"/>
      <c r="NUE10" s="573"/>
      <c r="NUF10" s="573"/>
      <c r="NUG10" s="573"/>
      <c r="NUH10" s="573"/>
      <c r="NUI10" s="573"/>
      <c r="NUJ10" s="573"/>
      <c r="NUK10" s="573"/>
      <c r="NUL10" s="573"/>
      <c r="NUM10" s="573"/>
      <c r="NUN10" s="573"/>
      <c r="NUO10" s="573"/>
      <c r="NUP10" s="573"/>
      <c r="NUQ10" s="573"/>
      <c r="NUR10" s="573"/>
      <c r="NUS10" s="573"/>
      <c r="NUT10" s="573"/>
      <c r="NUU10" s="573"/>
      <c r="NUV10" s="573"/>
      <c r="NUW10" s="573"/>
      <c r="NUX10" s="573"/>
      <c r="NUY10" s="573"/>
      <c r="NUZ10" s="573"/>
      <c r="NVA10" s="573"/>
      <c r="NVB10" s="573"/>
      <c r="NVC10" s="573"/>
      <c r="NVD10" s="573"/>
      <c r="NVE10" s="573"/>
      <c r="NVF10" s="573"/>
      <c r="NVG10" s="573"/>
      <c r="NVH10" s="573"/>
      <c r="NVI10" s="573"/>
      <c r="NVJ10" s="573"/>
      <c r="NVK10" s="573"/>
      <c r="NVL10" s="573"/>
      <c r="NVM10" s="573"/>
      <c r="NVN10" s="573"/>
      <c r="NVO10" s="573"/>
      <c r="NVP10" s="573"/>
      <c r="NVQ10" s="573"/>
      <c r="NVR10" s="573"/>
      <c r="NVS10" s="573"/>
      <c r="NVT10" s="573"/>
      <c r="NVU10" s="573"/>
      <c r="NVV10" s="573"/>
      <c r="NVW10" s="573"/>
      <c r="NVX10" s="573"/>
      <c r="NVY10" s="573"/>
      <c r="NVZ10" s="573"/>
      <c r="NWA10" s="573"/>
      <c r="NWB10" s="573"/>
      <c r="NWC10" s="573"/>
      <c r="NWD10" s="573"/>
      <c r="NWE10" s="573"/>
      <c r="NWF10" s="573"/>
      <c r="NWG10" s="573"/>
      <c r="NWH10" s="573"/>
      <c r="NWI10" s="573"/>
      <c r="NWJ10" s="573"/>
      <c r="NWK10" s="573"/>
      <c r="NWL10" s="573"/>
      <c r="NWM10" s="573"/>
      <c r="NWN10" s="573"/>
      <c r="NWO10" s="573"/>
      <c r="NWP10" s="573"/>
      <c r="NWQ10" s="573"/>
      <c r="NWR10" s="573"/>
      <c r="NWS10" s="573"/>
      <c r="NWT10" s="573"/>
      <c r="NWU10" s="573"/>
      <c r="NWV10" s="573"/>
      <c r="NWW10" s="573"/>
      <c r="NWX10" s="573"/>
      <c r="NWY10" s="573"/>
      <c r="NWZ10" s="573"/>
      <c r="NXA10" s="573"/>
      <c r="NXB10" s="573"/>
      <c r="NXC10" s="573"/>
      <c r="NXD10" s="573"/>
      <c r="NXE10" s="573"/>
      <c r="NXF10" s="573"/>
      <c r="NXG10" s="573"/>
      <c r="NXH10" s="573"/>
      <c r="NXI10" s="573"/>
      <c r="NXJ10" s="573"/>
      <c r="NXK10" s="573"/>
      <c r="NXL10" s="573"/>
      <c r="NXM10" s="573"/>
      <c r="NXN10" s="573"/>
      <c r="NXO10" s="573"/>
      <c r="NXP10" s="573"/>
      <c r="NXQ10" s="573"/>
      <c r="NXR10" s="573"/>
      <c r="NXS10" s="573"/>
      <c r="NXT10" s="573"/>
      <c r="NXU10" s="573"/>
      <c r="NXV10" s="573"/>
      <c r="NXW10" s="573"/>
      <c r="NXX10" s="573"/>
      <c r="NXY10" s="573"/>
      <c r="NXZ10" s="573"/>
      <c r="NYA10" s="573"/>
      <c r="NYB10" s="573"/>
      <c r="NYC10" s="573"/>
      <c r="NYD10" s="573"/>
      <c r="NYE10" s="573"/>
      <c r="NYF10" s="573"/>
      <c r="NYG10" s="573"/>
      <c r="NYH10" s="573"/>
      <c r="NYI10" s="573"/>
      <c r="NYJ10" s="573"/>
      <c r="NYK10" s="573"/>
      <c r="NYL10" s="573"/>
      <c r="NYM10" s="573"/>
      <c r="NYN10" s="573"/>
      <c r="NYO10" s="573"/>
      <c r="NYP10" s="573"/>
      <c r="NYQ10" s="573"/>
      <c r="NYR10" s="573"/>
      <c r="NYS10" s="573"/>
      <c r="NYT10" s="573"/>
      <c r="NYU10" s="573"/>
      <c r="NYV10" s="573"/>
      <c r="NYW10" s="573"/>
      <c r="NYX10" s="573"/>
      <c r="NYY10" s="573"/>
      <c r="NYZ10" s="573"/>
      <c r="NZA10" s="573"/>
      <c r="NZB10" s="573"/>
      <c r="NZC10" s="573"/>
      <c r="NZD10" s="573"/>
      <c r="NZE10" s="573"/>
      <c r="NZF10" s="573"/>
      <c r="NZG10" s="573"/>
      <c r="NZH10" s="573"/>
      <c r="NZI10" s="573"/>
      <c r="NZJ10" s="573"/>
      <c r="NZK10" s="573"/>
      <c r="NZL10" s="573"/>
      <c r="NZM10" s="573"/>
      <c r="NZN10" s="573"/>
      <c r="NZO10" s="573"/>
      <c r="NZP10" s="573"/>
      <c r="NZQ10" s="573"/>
      <c r="NZR10" s="573"/>
      <c r="NZS10" s="573"/>
      <c r="NZT10" s="573"/>
      <c r="NZU10" s="573"/>
      <c r="NZV10" s="573"/>
      <c r="NZW10" s="573"/>
      <c r="NZX10" s="573"/>
      <c r="NZY10" s="573"/>
      <c r="NZZ10" s="573"/>
      <c r="OAA10" s="573"/>
      <c r="OAB10" s="573"/>
      <c r="OAC10" s="573"/>
      <c r="OAD10" s="573"/>
      <c r="OAE10" s="573"/>
      <c r="OAF10" s="573"/>
      <c r="OAG10" s="573"/>
      <c r="OAH10" s="573"/>
      <c r="OAI10" s="573"/>
      <c r="OAJ10" s="573"/>
      <c r="OAK10" s="573"/>
      <c r="OAL10" s="573"/>
      <c r="OAM10" s="573"/>
      <c r="OAN10" s="573"/>
      <c r="OAO10" s="573"/>
      <c r="OAP10" s="573"/>
      <c r="OAQ10" s="573"/>
      <c r="OAR10" s="573"/>
      <c r="OAS10" s="573"/>
      <c r="OAT10" s="573"/>
      <c r="OAU10" s="573"/>
      <c r="OAV10" s="573"/>
      <c r="OAW10" s="573"/>
      <c r="OAX10" s="573"/>
      <c r="OAY10" s="573"/>
      <c r="OAZ10" s="573"/>
      <c r="OBA10" s="573"/>
      <c r="OBB10" s="573"/>
      <c r="OBC10" s="573"/>
      <c r="OBD10" s="573"/>
      <c r="OBE10" s="573"/>
      <c r="OBF10" s="573"/>
      <c r="OBG10" s="573"/>
      <c r="OBH10" s="573"/>
      <c r="OBI10" s="573"/>
      <c r="OBJ10" s="573"/>
      <c r="OBK10" s="573"/>
      <c r="OBL10" s="573"/>
      <c r="OBM10" s="573"/>
      <c r="OBN10" s="573"/>
      <c r="OBO10" s="573"/>
      <c r="OBP10" s="573"/>
      <c r="OBQ10" s="573"/>
      <c r="OBR10" s="573"/>
      <c r="OBS10" s="573"/>
      <c r="OBT10" s="573"/>
      <c r="OBU10" s="573"/>
      <c r="OBV10" s="573"/>
      <c r="OBW10" s="573"/>
      <c r="OBX10" s="573"/>
      <c r="OBY10" s="573"/>
      <c r="OBZ10" s="573"/>
      <c r="OCA10" s="573"/>
      <c r="OCB10" s="573"/>
      <c r="OCC10" s="573"/>
      <c r="OCD10" s="573"/>
      <c r="OCE10" s="573"/>
      <c r="OCF10" s="573"/>
      <c r="OCG10" s="573"/>
      <c r="OCH10" s="573"/>
      <c r="OCI10" s="573"/>
      <c r="OCJ10" s="573"/>
      <c r="OCK10" s="573"/>
      <c r="OCL10" s="573"/>
      <c r="OCM10" s="573"/>
      <c r="OCN10" s="573"/>
      <c r="OCO10" s="573"/>
      <c r="OCP10" s="573"/>
      <c r="OCQ10" s="573"/>
      <c r="OCR10" s="573"/>
      <c r="OCS10" s="573"/>
      <c r="OCT10" s="573"/>
      <c r="OCU10" s="573"/>
      <c r="OCV10" s="573"/>
      <c r="OCW10" s="573"/>
      <c r="OCX10" s="573"/>
      <c r="OCY10" s="573"/>
      <c r="OCZ10" s="573"/>
      <c r="ODA10" s="573"/>
      <c r="ODB10" s="573"/>
      <c r="ODC10" s="573"/>
      <c r="ODD10" s="573"/>
      <c r="ODE10" s="573"/>
      <c r="ODF10" s="573"/>
      <c r="ODG10" s="573"/>
      <c r="ODH10" s="573"/>
      <c r="ODI10" s="573"/>
      <c r="ODJ10" s="573"/>
      <c r="ODK10" s="573"/>
      <c r="ODL10" s="573"/>
      <c r="ODM10" s="573"/>
      <c r="ODN10" s="573"/>
      <c r="ODO10" s="573"/>
      <c r="ODP10" s="573"/>
      <c r="ODQ10" s="573"/>
      <c r="ODR10" s="573"/>
      <c r="ODS10" s="573"/>
      <c r="ODT10" s="573"/>
      <c r="ODU10" s="573"/>
      <c r="ODV10" s="573"/>
      <c r="ODW10" s="573"/>
      <c r="ODX10" s="573"/>
      <c r="ODY10" s="573"/>
      <c r="ODZ10" s="573"/>
      <c r="OEA10" s="573"/>
      <c r="OEB10" s="573"/>
      <c r="OEC10" s="573"/>
      <c r="OED10" s="573"/>
      <c r="OEE10" s="573"/>
      <c r="OEF10" s="573"/>
      <c r="OEG10" s="573"/>
      <c r="OEH10" s="573"/>
      <c r="OEI10" s="573"/>
      <c r="OEJ10" s="573"/>
      <c r="OEK10" s="573"/>
      <c r="OEL10" s="573"/>
      <c r="OEM10" s="573"/>
      <c r="OEN10" s="573"/>
      <c r="OEO10" s="573"/>
      <c r="OEP10" s="573"/>
      <c r="OEQ10" s="573"/>
      <c r="OER10" s="573"/>
      <c r="OES10" s="573"/>
      <c r="OET10" s="573"/>
      <c r="OEU10" s="573"/>
      <c r="OEV10" s="573"/>
      <c r="OEW10" s="573"/>
      <c r="OEX10" s="573"/>
      <c r="OEY10" s="573"/>
      <c r="OEZ10" s="573"/>
      <c r="OFA10" s="573"/>
      <c r="OFB10" s="573"/>
      <c r="OFC10" s="573"/>
      <c r="OFD10" s="573"/>
      <c r="OFE10" s="573"/>
      <c r="OFF10" s="573"/>
      <c r="OFG10" s="573"/>
      <c r="OFH10" s="573"/>
      <c r="OFI10" s="573"/>
      <c r="OFJ10" s="573"/>
      <c r="OFK10" s="573"/>
      <c r="OFL10" s="573"/>
      <c r="OFM10" s="573"/>
      <c r="OFN10" s="573"/>
      <c r="OFO10" s="573"/>
      <c r="OFP10" s="573"/>
      <c r="OFQ10" s="573"/>
      <c r="OFR10" s="573"/>
      <c r="OFS10" s="573"/>
      <c r="OFT10" s="573"/>
      <c r="OFU10" s="573"/>
      <c r="OFV10" s="573"/>
      <c r="OFW10" s="573"/>
      <c r="OFX10" s="573"/>
      <c r="OFY10" s="573"/>
      <c r="OFZ10" s="573"/>
      <c r="OGA10" s="573"/>
      <c r="OGB10" s="573"/>
      <c r="OGC10" s="573"/>
      <c r="OGD10" s="573"/>
      <c r="OGE10" s="573"/>
      <c r="OGF10" s="573"/>
      <c r="OGG10" s="573"/>
      <c r="OGH10" s="573"/>
      <c r="OGI10" s="573"/>
      <c r="OGJ10" s="573"/>
      <c r="OGK10" s="573"/>
      <c r="OGL10" s="573"/>
      <c r="OGM10" s="573"/>
      <c r="OGN10" s="573"/>
      <c r="OGO10" s="573"/>
      <c r="OGP10" s="573"/>
      <c r="OGQ10" s="573"/>
      <c r="OGR10" s="573"/>
      <c r="OGS10" s="573"/>
      <c r="OGT10" s="573"/>
      <c r="OGU10" s="573"/>
      <c r="OGV10" s="573"/>
      <c r="OGW10" s="573"/>
      <c r="OGX10" s="573"/>
      <c r="OGY10" s="573"/>
      <c r="OGZ10" s="573"/>
      <c r="OHA10" s="573"/>
      <c r="OHB10" s="573"/>
      <c r="OHC10" s="573"/>
      <c r="OHD10" s="573"/>
      <c r="OHE10" s="573"/>
      <c r="OHF10" s="573"/>
      <c r="OHG10" s="573"/>
      <c r="OHH10" s="573"/>
      <c r="OHI10" s="573"/>
      <c r="OHJ10" s="573"/>
      <c r="OHK10" s="573"/>
      <c r="OHL10" s="573"/>
      <c r="OHM10" s="573"/>
      <c r="OHN10" s="573"/>
      <c r="OHO10" s="573"/>
      <c r="OHP10" s="573"/>
      <c r="OHQ10" s="573"/>
      <c r="OHR10" s="573"/>
      <c r="OHS10" s="573"/>
      <c r="OHT10" s="573"/>
      <c r="OHU10" s="573"/>
      <c r="OHV10" s="573"/>
      <c r="OHW10" s="573"/>
      <c r="OHX10" s="573"/>
      <c r="OHY10" s="573"/>
      <c r="OHZ10" s="573"/>
      <c r="OIA10" s="573"/>
      <c r="OIB10" s="573"/>
      <c r="OIC10" s="573"/>
      <c r="OID10" s="573"/>
      <c r="OIE10" s="573"/>
      <c r="OIF10" s="573"/>
      <c r="OIG10" s="573"/>
      <c r="OIH10" s="573"/>
      <c r="OII10" s="573"/>
      <c r="OIJ10" s="573"/>
      <c r="OIK10" s="573"/>
      <c r="OIL10" s="573"/>
      <c r="OIM10" s="573"/>
      <c r="OIN10" s="573"/>
      <c r="OIO10" s="573"/>
      <c r="OIP10" s="573"/>
      <c r="OIQ10" s="573"/>
      <c r="OIR10" s="573"/>
      <c r="OIS10" s="573"/>
      <c r="OIT10" s="573"/>
      <c r="OIU10" s="573"/>
      <c r="OIV10" s="573"/>
      <c r="OIW10" s="573"/>
      <c r="OIX10" s="573"/>
      <c r="OIY10" s="573"/>
      <c r="OIZ10" s="573"/>
      <c r="OJA10" s="573"/>
      <c r="OJB10" s="573"/>
      <c r="OJC10" s="573"/>
      <c r="OJD10" s="573"/>
      <c r="OJE10" s="573"/>
      <c r="OJF10" s="573"/>
      <c r="OJG10" s="573"/>
      <c r="OJH10" s="573"/>
      <c r="OJI10" s="573"/>
      <c r="OJJ10" s="573"/>
      <c r="OJK10" s="573"/>
      <c r="OJL10" s="573"/>
      <c r="OJM10" s="573"/>
      <c r="OJN10" s="573"/>
      <c r="OJO10" s="573"/>
      <c r="OJP10" s="573"/>
      <c r="OJQ10" s="573"/>
      <c r="OJR10" s="573"/>
      <c r="OJS10" s="573"/>
      <c r="OJT10" s="573"/>
      <c r="OJU10" s="573"/>
      <c r="OJV10" s="573"/>
      <c r="OJW10" s="573"/>
      <c r="OJX10" s="573"/>
      <c r="OJY10" s="573"/>
      <c r="OJZ10" s="573"/>
      <c r="OKA10" s="573"/>
      <c r="OKB10" s="573"/>
      <c r="OKC10" s="573"/>
      <c r="OKD10" s="573"/>
      <c r="OKE10" s="573"/>
      <c r="OKF10" s="573"/>
      <c r="OKG10" s="573"/>
      <c r="OKH10" s="573"/>
      <c r="OKI10" s="573"/>
      <c r="OKJ10" s="573"/>
      <c r="OKK10" s="573"/>
      <c r="OKL10" s="573"/>
      <c r="OKM10" s="573"/>
      <c r="OKN10" s="573"/>
      <c r="OKO10" s="573"/>
      <c r="OKP10" s="573"/>
      <c r="OKQ10" s="573"/>
      <c r="OKR10" s="573"/>
      <c r="OKS10" s="573"/>
      <c r="OKT10" s="573"/>
      <c r="OKU10" s="573"/>
      <c r="OKV10" s="573"/>
      <c r="OKW10" s="573"/>
      <c r="OKX10" s="573"/>
      <c r="OKY10" s="573"/>
      <c r="OKZ10" s="573"/>
      <c r="OLA10" s="573"/>
      <c r="OLB10" s="573"/>
      <c r="OLC10" s="573"/>
      <c r="OLD10" s="573"/>
      <c r="OLE10" s="573"/>
      <c r="OLF10" s="573"/>
      <c r="OLG10" s="573"/>
      <c r="OLH10" s="573"/>
      <c r="OLI10" s="573"/>
      <c r="OLJ10" s="573"/>
      <c r="OLK10" s="573"/>
      <c r="OLL10" s="573"/>
      <c r="OLM10" s="573"/>
      <c r="OLN10" s="573"/>
      <c r="OLO10" s="573"/>
      <c r="OLP10" s="573"/>
      <c r="OLQ10" s="573"/>
      <c r="OLR10" s="573"/>
      <c r="OLS10" s="573"/>
      <c r="OLT10" s="573"/>
      <c r="OLU10" s="573"/>
      <c r="OLV10" s="573"/>
      <c r="OLW10" s="573"/>
      <c r="OLX10" s="573"/>
      <c r="OLY10" s="573"/>
      <c r="OLZ10" s="573"/>
      <c r="OMA10" s="573"/>
      <c r="OMB10" s="573"/>
      <c r="OMC10" s="573"/>
      <c r="OMD10" s="573"/>
      <c r="OME10" s="573"/>
      <c r="OMF10" s="573"/>
      <c r="OMG10" s="573"/>
      <c r="OMH10" s="573"/>
      <c r="OMI10" s="573"/>
      <c r="OMJ10" s="573"/>
      <c r="OMK10" s="573"/>
      <c r="OML10" s="573"/>
      <c r="OMM10" s="573"/>
      <c r="OMN10" s="573"/>
      <c r="OMO10" s="573"/>
      <c r="OMP10" s="573"/>
      <c r="OMQ10" s="573"/>
      <c r="OMR10" s="573"/>
      <c r="OMS10" s="573"/>
      <c r="OMT10" s="573"/>
      <c r="OMU10" s="573"/>
      <c r="OMV10" s="573"/>
      <c r="OMW10" s="573"/>
      <c r="OMX10" s="573"/>
      <c r="OMY10" s="573"/>
      <c r="OMZ10" s="573"/>
      <c r="ONA10" s="573"/>
      <c r="ONB10" s="573"/>
      <c r="ONC10" s="573"/>
      <c r="OND10" s="573"/>
      <c r="ONE10" s="573"/>
      <c r="ONF10" s="573"/>
      <c r="ONG10" s="573"/>
      <c r="ONH10" s="573"/>
      <c r="ONI10" s="573"/>
      <c r="ONJ10" s="573"/>
      <c r="ONK10" s="573"/>
      <c r="ONL10" s="573"/>
      <c r="ONM10" s="573"/>
      <c r="ONN10" s="573"/>
      <c r="ONO10" s="573"/>
      <c r="ONP10" s="573"/>
      <c r="ONQ10" s="573"/>
      <c r="ONR10" s="573"/>
      <c r="ONS10" s="573"/>
      <c r="ONT10" s="573"/>
      <c r="ONU10" s="573"/>
      <c r="ONV10" s="573"/>
      <c r="ONW10" s="573"/>
      <c r="ONX10" s="573"/>
      <c r="ONY10" s="573"/>
      <c r="ONZ10" s="573"/>
      <c r="OOA10" s="573"/>
      <c r="OOB10" s="573"/>
      <c r="OOC10" s="573"/>
      <c r="OOD10" s="573"/>
      <c r="OOE10" s="573"/>
      <c r="OOF10" s="573"/>
      <c r="OOG10" s="573"/>
      <c r="OOH10" s="573"/>
      <c r="OOI10" s="573"/>
      <c r="OOJ10" s="573"/>
      <c r="OOK10" s="573"/>
      <c r="OOL10" s="573"/>
      <c r="OOM10" s="573"/>
      <c r="OON10" s="573"/>
      <c r="OOO10" s="573"/>
      <c r="OOP10" s="573"/>
      <c r="OOQ10" s="573"/>
      <c r="OOR10" s="573"/>
      <c r="OOS10" s="573"/>
      <c r="OOT10" s="573"/>
      <c r="OOU10" s="573"/>
      <c r="OOV10" s="573"/>
      <c r="OOW10" s="573"/>
      <c r="OOX10" s="573"/>
      <c r="OOY10" s="573"/>
      <c r="OOZ10" s="573"/>
      <c r="OPA10" s="573"/>
      <c r="OPB10" s="573"/>
      <c r="OPC10" s="573"/>
      <c r="OPD10" s="573"/>
      <c r="OPE10" s="573"/>
      <c r="OPF10" s="573"/>
      <c r="OPG10" s="573"/>
      <c r="OPH10" s="573"/>
      <c r="OPI10" s="573"/>
      <c r="OPJ10" s="573"/>
      <c r="OPK10" s="573"/>
      <c r="OPL10" s="573"/>
      <c r="OPM10" s="573"/>
      <c r="OPN10" s="573"/>
      <c r="OPO10" s="573"/>
      <c r="OPP10" s="573"/>
      <c r="OPQ10" s="573"/>
      <c r="OPR10" s="573"/>
      <c r="OPS10" s="573"/>
      <c r="OPT10" s="573"/>
      <c r="OPU10" s="573"/>
      <c r="OPV10" s="573"/>
      <c r="OPW10" s="573"/>
      <c r="OPX10" s="573"/>
      <c r="OPY10" s="573"/>
      <c r="OPZ10" s="573"/>
      <c r="OQA10" s="573"/>
      <c r="OQB10" s="573"/>
      <c r="OQC10" s="573"/>
      <c r="OQD10" s="573"/>
      <c r="OQE10" s="573"/>
      <c r="OQF10" s="573"/>
      <c r="OQG10" s="573"/>
      <c r="OQH10" s="573"/>
      <c r="OQI10" s="573"/>
      <c r="OQJ10" s="573"/>
      <c r="OQK10" s="573"/>
      <c r="OQL10" s="573"/>
      <c r="OQM10" s="573"/>
      <c r="OQN10" s="573"/>
      <c r="OQO10" s="573"/>
      <c r="OQP10" s="573"/>
      <c r="OQQ10" s="573"/>
      <c r="OQR10" s="573"/>
      <c r="OQS10" s="573"/>
      <c r="OQT10" s="573"/>
      <c r="OQU10" s="573"/>
      <c r="OQV10" s="573"/>
      <c r="OQW10" s="573"/>
      <c r="OQX10" s="573"/>
      <c r="OQY10" s="573"/>
      <c r="OQZ10" s="573"/>
      <c r="ORA10" s="573"/>
      <c r="ORB10" s="573"/>
      <c r="ORC10" s="573"/>
      <c r="ORD10" s="573"/>
      <c r="ORE10" s="573"/>
      <c r="ORF10" s="573"/>
      <c r="ORG10" s="573"/>
      <c r="ORH10" s="573"/>
      <c r="ORI10" s="573"/>
      <c r="ORJ10" s="573"/>
      <c r="ORK10" s="573"/>
      <c r="ORL10" s="573"/>
      <c r="ORM10" s="573"/>
      <c r="ORN10" s="573"/>
      <c r="ORO10" s="573"/>
      <c r="ORP10" s="573"/>
      <c r="ORQ10" s="573"/>
      <c r="ORR10" s="573"/>
      <c r="ORS10" s="573"/>
      <c r="ORT10" s="573"/>
      <c r="ORU10" s="573"/>
      <c r="ORV10" s="573"/>
      <c r="ORW10" s="573"/>
      <c r="ORX10" s="573"/>
      <c r="ORY10" s="573"/>
      <c r="ORZ10" s="573"/>
      <c r="OSA10" s="573"/>
      <c r="OSB10" s="573"/>
      <c r="OSC10" s="573"/>
      <c r="OSD10" s="573"/>
      <c r="OSE10" s="573"/>
      <c r="OSF10" s="573"/>
      <c r="OSG10" s="573"/>
      <c r="OSH10" s="573"/>
      <c r="OSI10" s="573"/>
      <c r="OSJ10" s="573"/>
      <c r="OSK10" s="573"/>
      <c r="OSL10" s="573"/>
      <c r="OSM10" s="573"/>
      <c r="OSN10" s="573"/>
      <c r="OSO10" s="573"/>
      <c r="OSP10" s="573"/>
      <c r="OSQ10" s="573"/>
      <c r="OSR10" s="573"/>
      <c r="OSS10" s="573"/>
      <c r="OST10" s="573"/>
      <c r="OSU10" s="573"/>
      <c r="OSV10" s="573"/>
      <c r="OSW10" s="573"/>
      <c r="OSX10" s="573"/>
      <c r="OSY10" s="573"/>
      <c r="OSZ10" s="573"/>
      <c r="OTA10" s="573"/>
      <c r="OTB10" s="573"/>
      <c r="OTC10" s="573"/>
      <c r="OTD10" s="573"/>
      <c r="OTE10" s="573"/>
      <c r="OTF10" s="573"/>
      <c r="OTG10" s="573"/>
      <c r="OTH10" s="573"/>
      <c r="OTI10" s="573"/>
      <c r="OTJ10" s="573"/>
      <c r="OTK10" s="573"/>
      <c r="OTL10" s="573"/>
      <c r="OTM10" s="573"/>
      <c r="OTN10" s="573"/>
      <c r="OTO10" s="573"/>
      <c r="OTP10" s="573"/>
      <c r="OTQ10" s="573"/>
      <c r="OTR10" s="573"/>
      <c r="OTS10" s="573"/>
      <c r="OTT10" s="573"/>
      <c r="OTU10" s="573"/>
      <c r="OTV10" s="573"/>
      <c r="OTW10" s="573"/>
      <c r="OTX10" s="573"/>
      <c r="OTY10" s="573"/>
      <c r="OTZ10" s="573"/>
      <c r="OUA10" s="573"/>
      <c r="OUB10" s="573"/>
      <c r="OUC10" s="573"/>
      <c r="OUD10" s="573"/>
      <c r="OUE10" s="573"/>
      <c r="OUF10" s="573"/>
      <c r="OUG10" s="573"/>
      <c r="OUH10" s="573"/>
      <c r="OUI10" s="573"/>
      <c r="OUJ10" s="573"/>
      <c r="OUK10" s="573"/>
      <c r="OUL10" s="573"/>
      <c r="OUM10" s="573"/>
      <c r="OUN10" s="573"/>
      <c r="OUO10" s="573"/>
      <c r="OUP10" s="573"/>
      <c r="OUQ10" s="573"/>
      <c r="OUR10" s="573"/>
      <c r="OUS10" s="573"/>
      <c r="OUT10" s="573"/>
      <c r="OUU10" s="573"/>
      <c r="OUV10" s="573"/>
      <c r="OUW10" s="573"/>
      <c r="OUX10" s="573"/>
      <c r="OUY10" s="573"/>
      <c r="OUZ10" s="573"/>
      <c r="OVA10" s="573"/>
      <c r="OVB10" s="573"/>
      <c r="OVC10" s="573"/>
      <c r="OVD10" s="573"/>
      <c r="OVE10" s="573"/>
      <c r="OVF10" s="573"/>
      <c r="OVG10" s="573"/>
      <c r="OVH10" s="573"/>
      <c r="OVI10" s="573"/>
      <c r="OVJ10" s="573"/>
      <c r="OVK10" s="573"/>
      <c r="OVL10" s="573"/>
      <c r="OVM10" s="573"/>
      <c r="OVN10" s="573"/>
      <c r="OVO10" s="573"/>
      <c r="OVP10" s="573"/>
      <c r="OVQ10" s="573"/>
      <c r="OVR10" s="573"/>
      <c r="OVS10" s="573"/>
      <c r="OVT10" s="573"/>
      <c r="OVU10" s="573"/>
      <c r="OVV10" s="573"/>
      <c r="OVW10" s="573"/>
      <c r="OVX10" s="573"/>
      <c r="OVY10" s="573"/>
      <c r="OVZ10" s="573"/>
      <c r="OWA10" s="573"/>
      <c r="OWB10" s="573"/>
      <c r="OWC10" s="573"/>
      <c r="OWD10" s="573"/>
      <c r="OWE10" s="573"/>
      <c r="OWF10" s="573"/>
      <c r="OWG10" s="573"/>
      <c r="OWH10" s="573"/>
      <c r="OWI10" s="573"/>
      <c r="OWJ10" s="573"/>
      <c r="OWK10" s="573"/>
      <c r="OWL10" s="573"/>
      <c r="OWM10" s="573"/>
      <c r="OWN10" s="573"/>
      <c r="OWO10" s="573"/>
      <c r="OWP10" s="573"/>
      <c r="OWQ10" s="573"/>
      <c r="OWR10" s="573"/>
      <c r="OWS10" s="573"/>
      <c r="OWT10" s="573"/>
      <c r="OWU10" s="573"/>
      <c r="OWV10" s="573"/>
      <c r="OWW10" s="573"/>
      <c r="OWX10" s="573"/>
      <c r="OWY10" s="573"/>
      <c r="OWZ10" s="573"/>
      <c r="OXA10" s="573"/>
      <c r="OXB10" s="573"/>
      <c r="OXC10" s="573"/>
      <c r="OXD10" s="573"/>
      <c r="OXE10" s="573"/>
      <c r="OXF10" s="573"/>
      <c r="OXG10" s="573"/>
      <c r="OXH10" s="573"/>
      <c r="OXI10" s="573"/>
      <c r="OXJ10" s="573"/>
      <c r="OXK10" s="573"/>
      <c r="OXL10" s="573"/>
      <c r="OXM10" s="573"/>
      <c r="OXN10" s="573"/>
      <c r="OXO10" s="573"/>
      <c r="OXP10" s="573"/>
      <c r="OXQ10" s="573"/>
      <c r="OXR10" s="573"/>
      <c r="OXS10" s="573"/>
      <c r="OXT10" s="573"/>
      <c r="OXU10" s="573"/>
      <c r="OXV10" s="573"/>
      <c r="OXW10" s="573"/>
      <c r="OXX10" s="573"/>
      <c r="OXY10" s="573"/>
      <c r="OXZ10" s="573"/>
      <c r="OYA10" s="573"/>
      <c r="OYB10" s="573"/>
      <c r="OYC10" s="573"/>
      <c r="OYD10" s="573"/>
      <c r="OYE10" s="573"/>
      <c r="OYF10" s="573"/>
      <c r="OYG10" s="573"/>
      <c r="OYH10" s="573"/>
      <c r="OYI10" s="573"/>
      <c r="OYJ10" s="573"/>
      <c r="OYK10" s="573"/>
      <c r="OYL10" s="573"/>
      <c r="OYM10" s="573"/>
      <c r="OYN10" s="573"/>
      <c r="OYO10" s="573"/>
      <c r="OYP10" s="573"/>
      <c r="OYQ10" s="573"/>
      <c r="OYR10" s="573"/>
      <c r="OYS10" s="573"/>
      <c r="OYT10" s="573"/>
      <c r="OYU10" s="573"/>
      <c r="OYV10" s="573"/>
      <c r="OYW10" s="573"/>
      <c r="OYX10" s="573"/>
      <c r="OYY10" s="573"/>
      <c r="OYZ10" s="573"/>
      <c r="OZA10" s="573"/>
      <c r="OZB10" s="573"/>
      <c r="OZC10" s="573"/>
      <c r="OZD10" s="573"/>
      <c r="OZE10" s="573"/>
      <c r="OZF10" s="573"/>
      <c r="OZG10" s="573"/>
      <c r="OZH10" s="573"/>
      <c r="OZI10" s="573"/>
      <c r="OZJ10" s="573"/>
      <c r="OZK10" s="573"/>
      <c r="OZL10" s="573"/>
      <c r="OZM10" s="573"/>
      <c r="OZN10" s="573"/>
      <c r="OZO10" s="573"/>
      <c r="OZP10" s="573"/>
      <c r="OZQ10" s="573"/>
      <c r="OZR10" s="573"/>
      <c r="OZS10" s="573"/>
      <c r="OZT10" s="573"/>
      <c r="OZU10" s="573"/>
      <c r="OZV10" s="573"/>
      <c r="OZW10" s="573"/>
      <c r="OZX10" s="573"/>
      <c r="OZY10" s="573"/>
      <c r="OZZ10" s="573"/>
      <c r="PAA10" s="573"/>
      <c r="PAB10" s="573"/>
      <c r="PAC10" s="573"/>
      <c r="PAD10" s="573"/>
      <c r="PAE10" s="573"/>
      <c r="PAF10" s="573"/>
      <c r="PAG10" s="573"/>
      <c r="PAH10" s="573"/>
      <c r="PAI10" s="573"/>
      <c r="PAJ10" s="573"/>
      <c r="PAK10" s="573"/>
      <c r="PAL10" s="573"/>
      <c r="PAM10" s="573"/>
      <c r="PAN10" s="573"/>
      <c r="PAO10" s="573"/>
      <c r="PAP10" s="573"/>
      <c r="PAQ10" s="573"/>
      <c r="PAR10" s="573"/>
      <c r="PAS10" s="573"/>
      <c r="PAT10" s="573"/>
      <c r="PAU10" s="573"/>
      <c r="PAV10" s="573"/>
      <c r="PAW10" s="573"/>
      <c r="PAX10" s="573"/>
      <c r="PAY10" s="573"/>
      <c r="PAZ10" s="573"/>
      <c r="PBA10" s="573"/>
      <c r="PBB10" s="573"/>
      <c r="PBC10" s="573"/>
      <c r="PBD10" s="573"/>
      <c r="PBE10" s="573"/>
      <c r="PBF10" s="573"/>
      <c r="PBG10" s="573"/>
      <c r="PBH10" s="573"/>
      <c r="PBI10" s="573"/>
      <c r="PBJ10" s="573"/>
      <c r="PBK10" s="573"/>
      <c r="PBL10" s="573"/>
      <c r="PBM10" s="573"/>
      <c r="PBN10" s="573"/>
      <c r="PBO10" s="573"/>
      <c r="PBP10" s="573"/>
      <c r="PBQ10" s="573"/>
      <c r="PBR10" s="573"/>
      <c r="PBS10" s="573"/>
      <c r="PBT10" s="573"/>
      <c r="PBU10" s="573"/>
      <c r="PBV10" s="573"/>
      <c r="PBW10" s="573"/>
      <c r="PBX10" s="573"/>
      <c r="PBY10" s="573"/>
      <c r="PBZ10" s="573"/>
      <c r="PCA10" s="573"/>
      <c r="PCB10" s="573"/>
      <c r="PCC10" s="573"/>
      <c r="PCD10" s="573"/>
      <c r="PCE10" s="573"/>
      <c r="PCF10" s="573"/>
      <c r="PCG10" s="573"/>
      <c r="PCH10" s="573"/>
      <c r="PCI10" s="573"/>
      <c r="PCJ10" s="573"/>
      <c r="PCK10" s="573"/>
      <c r="PCL10" s="573"/>
      <c r="PCM10" s="573"/>
      <c r="PCN10" s="573"/>
      <c r="PCO10" s="573"/>
      <c r="PCP10" s="573"/>
      <c r="PCQ10" s="573"/>
      <c r="PCR10" s="573"/>
      <c r="PCS10" s="573"/>
      <c r="PCT10" s="573"/>
      <c r="PCU10" s="573"/>
      <c r="PCV10" s="573"/>
      <c r="PCW10" s="573"/>
      <c r="PCX10" s="573"/>
      <c r="PCY10" s="573"/>
      <c r="PCZ10" s="573"/>
      <c r="PDA10" s="573"/>
      <c r="PDB10" s="573"/>
      <c r="PDC10" s="573"/>
      <c r="PDD10" s="573"/>
      <c r="PDE10" s="573"/>
      <c r="PDF10" s="573"/>
      <c r="PDG10" s="573"/>
      <c r="PDH10" s="573"/>
      <c r="PDI10" s="573"/>
      <c r="PDJ10" s="573"/>
      <c r="PDK10" s="573"/>
      <c r="PDL10" s="573"/>
      <c r="PDM10" s="573"/>
      <c r="PDN10" s="573"/>
      <c r="PDO10" s="573"/>
      <c r="PDP10" s="573"/>
      <c r="PDQ10" s="573"/>
      <c r="PDR10" s="573"/>
      <c r="PDS10" s="573"/>
      <c r="PDT10" s="573"/>
      <c r="PDU10" s="573"/>
      <c r="PDV10" s="573"/>
      <c r="PDW10" s="573"/>
      <c r="PDX10" s="573"/>
      <c r="PDY10" s="573"/>
      <c r="PDZ10" s="573"/>
      <c r="PEA10" s="573"/>
      <c r="PEB10" s="573"/>
      <c r="PEC10" s="573"/>
      <c r="PED10" s="573"/>
      <c r="PEE10" s="573"/>
      <c r="PEF10" s="573"/>
      <c r="PEG10" s="573"/>
      <c r="PEH10" s="573"/>
      <c r="PEI10" s="573"/>
      <c r="PEJ10" s="573"/>
      <c r="PEK10" s="573"/>
      <c r="PEL10" s="573"/>
      <c r="PEM10" s="573"/>
      <c r="PEN10" s="573"/>
      <c r="PEO10" s="573"/>
      <c r="PEP10" s="573"/>
      <c r="PEQ10" s="573"/>
      <c r="PER10" s="573"/>
      <c r="PES10" s="573"/>
      <c r="PET10" s="573"/>
      <c r="PEU10" s="573"/>
      <c r="PEV10" s="573"/>
      <c r="PEW10" s="573"/>
      <c r="PEX10" s="573"/>
      <c r="PEY10" s="573"/>
      <c r="PEZ10" s="573"/>
      <c r="PFA10" s="573"/>
      <c r="PFB10" s="573"/>
      <c r="PFC10" s="573"/>
      <c r="PFD10" s="573"/>
      <c r="PFE10" s="573"/>
      <c r="PFF10" s="573"/>
      <c r="PFG10" s="573"/>
      <c r="PFH10" s="573"/>
      <c r="PFI10" s="573"/>
      <c r="PFJ10" s="573"/>
      <c r="PFK10" s="573"/>
      <c r="PFL10" s="573"/>
      <c r="PFM10" s="573"/>
      <c r="PFN10" s="573"/>
      <c r="PFO10" s="573"/>
      <c r="PFP10" s="573"/>
      <c r="PFQ10" s="573"/>
      <c r="PFR10" s="573"/>
      <c r="PFS10" s="573"/>
      <c r="PFT10" s="573"/>
      <c r="PFU10" s="573"/>
      <c r="PFV10" s="573"/>
      <c r="PFW10" s="573"/>
      <c r="PFX10" s="573"/>
      <c r="PFY10" s="573"/>
      <c r="PFZ10" s="573"/>
      <c r="PGA10" s="573"/>
      <c r="PGB10" s="573"/>
      <c r="PGC10" s="573"/>
      <c r="PGD10" s="573"/>
      <c r="PGE10" s="573"/>
      <c r="PGF10" s="573"/>
      <c r="PGG10" s="573"/>
      <c r="PGH10" s="573"/>
      <c r="PGI10" s="573"/>
      <c r="PGJ10" s="573"/>
      <c r="PGK10" s="573"/>
      <c r="PGL10" s="573"/>
      <c r="PGM10" s="573"/>
      <c r="PGN10" s="573"/>
      <c r="PGO10" s="573"/>
      <c r="PGP10" s="573"/>
      <c r="PGQ10" s="573"/>
      <c r="PGR10" s="573"/>
      <c r="PGS10" s="573"/>
      <c r="PGT10" s="573"/>
      <c r="PGU10" s="573"/>
      <c r="PGV10" s="573"/>
      <c r="PGW10" s="573"/>
      <c r="PGX10" s="573"/>
      <c r="PGY10" s="573"/>
      <c r="PGZ10" s="573"/>
      <c r="PHA10" s="573"/>
      <c r="PHB10" s="573"/>
      <c r="PHC10" s="573"/>
      <c r="PHD10" s="573"/>
      <c r="PHE10" s="573"/>
      <c r="PHF10" s="573"/>
      <c r="PHG10" s="573"/>
      <c r="PHH10" s="573"/>
      <c r="PHI10" s="573"/>
      <c r="PHJ10" s="573"/>
      <c r="PHK10" s="573"/>
      <c r="PHL10" s="573"/>
      <c r="PHM10" s="573"/>
      <c r="PHN10" s="573"/>
      <c r="PHO10" s="573"/>
      <c r="PHP10" s="573"/>
      <c r="PHQ10" s="573"/>
      <c r="PHR10" s="573"/>
      <c r="PHS10" s="573"/>
      <c r="PHT10" s="573"/>
      <c r="PHU10" s="573"/>
      <c r="PHV10" s="573"/>
      <c r="PHW10" s="573"/>
      <c r="PHX10" s="573"/>
      <c r="PHY10" s="573"/>
      <c r="PHZ10" s="573"/>
      <c r="PIA10" s="573"/>
      <c r="PIB10" s="573"/>
      <c r="PIC10" s="573"/>
      <c r="PID10" s="573"/>
      <c r="PIE10" s="573"/>
      <c r="PIF10" s="573"/>
      <c r="PIG10" s="573"/>
      <c r="PIH10" s="573"/>
      <c r="PII10" s="573"/>
      <c r="PIJ10" s="573"/>
      <c r="PIK10" s="573"/>
      <c r="PIL10" s="573"/>
      <c r="PIM10" s="573"/>
      <c r="PIN10" s="573"/>
      <c r="PIO10" s="573"/>
      <c r="PIP10" s="573"/>
      <c r="PIQ10" s="573"/>
      <c r="PIR10" s="573"/>
      <c r="PIS10" s="573"/>
      <c r="PIT10" s="573"/>
      <c r="PIU10" s="573"/>
      <c r="PIV10" s="573"/>
      <c r="PIW10" s="573"/>
      <c r="PIX10" s="573"/>
      <c r="PIY10" s="573"/>
      <c r="PIZ10" s="573"/>
      <c r="PJA10" s="573"/>
      <c r="PJB10" s="573"/>
      <c r="PJC10" s="573"/>
      <c r="PJD10" s="573"/>
      <c r="PJE10" s="573"/>
      <c r="PJF10" s="573"/>
      <c r="PJG10" s="573"/>
      <c r="PJH10" s="573"/>
      <c r="PJI10" s="573"/>
      <c r="PJJ10" s="573"/>
      <c r="PJK10" s="573"/>
      <c r="PJL10" s="573"/>
      <c r="PJM10" s="573"/>
      <c r="PJN10" s="573"/>
      <c r="PJO10" s="573"/>
      <c r="PJP10" s="573"/>
      <c r="PJQ10" s="573"/>
      <c r="PJR10" s="573"/>
      <c r="PJS10" s="573"/>
      <c r="PJT10" s="573"/>
      <c r="PJU10" s="573"/>
      <c r="PJV10" s="573"/>
      <c r="PJW10" s="573"/>
      <c r="PJX10" s="573"/>
      <c r="PJY10" s="573"/>
      <c r="PJZ10" s="573"/>
      <c r="PKA10" s="573"/>
      <c r="PKB10" s="573"/>
      <c r="PKC10" s="573"/>
      <c r="PKD10" s="573"/>
      <c r="PKE10" s="573"/>
      <c r="PKF10" s="573"/>
      <c r="PKG10" s="573"/>
      <c r="PKH10" s="573"/>
      <c r="PKI10" s="573"/>
      <c r="PKJ10" s="573"/>
      <c r="PKK10" s="573"/>
      <c r="PKL10" s="573"/>
      <c r="PKM10" s="573"/>
      <c r="PKN10" s="573"/>
      <c r="PKO10" s="573"/>
      <c r="PKP10" s="573"/>
      <c r="PKQ10" s="573"/>
      <c r="PKR10" s="573"/>
      <c r="PKS10" s="573"/>
      <c r="PKT10" s="573"/>
      <c r="PKU10" s="573"/>
      <c r="PKV10" s="573"/>
      <c r="PKW10" s="573"/>
      <c r="PKX10" s="573"/>
      <c r="PKY10" s="573"/>
      <c r="PKZ10" s="573"/>
      <c r="PLA10" s="573"/>
      <c r="PLB10" s="573"/>
      <c r="PLC10" s="573"/>
      <c r="PLD10" s="573"/>
      <c r="PLE10" s="573"/>
      <c r="PLF10" s="573"/>
      <c r="PLG10" s="573"/>
      <c r="PLH10" s="573"/>
      <c r="PLI10" s="573"/>
      <c r="PLJ10" s="573"/>
      <c r="PLK10" s="573"/>
      <c r="PLL10" s="573"/>
      <c r="PLM10" s="573"/>
      <c r="PLN10" s="573"/>
      <c r="PLO10" s="573"/>
      <c r="PLP10" s="573"/>
      <c r="PLQ10" s="573"/>
      <c r="PLR10" s="573"/>
      <c r="PLS10" s="573"/>
      <c r="PLT10" s="573"/>
      <c r="PLU10" s="573"/>
      <c r="PLV10" s="573"/>
      <c r="PLW10" s="573"/>
      <c r="PLX10" s="573"/>
      <c r="PLY10" s="573"/>
      <c r="PLZ10" s="573"/>
      <c r="PMA10" s="573"/>
      <c r="PMB10" s="573"/>
      <c r="PMC10" s="573"/>
      <c r="PMD10" s="573"/>
      <c r="PME10" s="573"/>
      <c r="PMF10" s="573"/>
      <c r="PMG10" s="573"/>
      <c r="PMH10" s="573"/>
      <c r="PMI10" s="573"/>
      <c r="PMJ10" s="573"/>
      <c r="PMK10" s="573"/>
      <c r="PML10" s="573"/>
      <c r="PMM10" s="573"/>
      <c r="PMN10" s="573"/>
      <c r="PMO10" s="573"/>
      <c r="PMP10" s="573"/>
      <c r="PMQ10" s="573"/>
      <c r="PMR10" s="573"/>
      <c r="PMS10" s="573"/>
      <c r="PMT10" s="573"/>
      <c r="PMU10" s="573"/>
      <c r="PMV10" s="573"/>
      <c r="PMW10" s="573"/>
      <c r="PMX10" s="573"/>
      <c r="PMY10" s="573"/>
      <c r="PMZ10" s="573"/>
      <c r="PNA10" s="573"/>
      <c r="PNB10" s="573"/>
      <c r="PNC10" s="573"/>
      <c r="PND10" s="573"/>
      <c r="PNE10" s="573"/>
      <c r="PNF10" s="573"/>
      <c r="PNG10" s="573"/>
      <c r="PNH10" s="573"/>
      <c r="PNI10" s="573"/>
      <c r="PNJ10" s="573"/>
      <c r="PNK10" s="573"/>
      <c r="PNL10" s="573"/>
      <c r="PNM10" s="573"/>
      <c r="PNN10" s="573"/>
      <c r="PNO10" s="573"/>
      <c r="PNP10" s="573"/>
      <c r="PNQ10" s="573"/>
      <c r="PNR10" s="573"/>
      <c r="PNS10" s="573"/>
      <c r="PNT10" s="573"/>
      <c r="PNU10" s="573"/>
      <c r="PNV10" s="573"/>
      <c r="PNW10" s="573"/>
      <c r="PNX10" s="573"/>
      <c r="PNY10" s="573"/>
      <c r="PNZ10" s="573"/>
      <c r="POA10" s="573"/>
      <c r="POB10" s="573"/>
      <c r="POC10" s="573"/>
      <c r="POD10" s="573"/>
      <c r="POE10" s="573"/>
      <c r="POF10" s="573"/>
      <c r="POG10" s="573"/>
      <c r="POH10" s="573"/>
      <c r="POI10" s="573"/>
      <c r="POJ10" s="573"/>
      <c r="POK10" s="573"/>
      <c r="POL10" s="573"/>
      <c r="POM10" s="573"/>
      <c r="PON10" s="573"/>
      <c r="POO10" s="573"/>
      <c r="POP10" s="573"/>
      <c r="POQ10" s="573"/>
      <c r="POR10" s="573"/>
      <c r="POS10" s="573"/>
      <c r="POT10" s="573"/>
      <c r="POU10" s="573"/>
      <c r="POV10" s="573"/>
      <c r="POW10" s="573"/>
      <c r="POX10" s="573"/>
      <c r="POY10" s="573"/>
      <c r="POZ10" s="573"/>
      <c r="PPA10" s="573"/>
      <c r="PPB10" s="573"/>
      <c r="PPC10" s="573"/>
      <c r="PPD10" s="573"/>
      <c r="PPE10" s="573"/>
      <c r="PPF10" s="573"/>
      <c r="PPG10" s="573"/>
      <c r="PPH10" s="573"/>
      <c r="PPI10" s="573"/>
      <c r="PPJ10" s="573"/>
      <c r="PPK10" s="573"/>
      <c r="PPL10" s="573"/>
      <c r="PPM10" s="573"/>
      <c r="PPN10" s="573"/>
      <c r="PPO10" s="573"/>
      <c r="PPP10" s="573"/>
      <c r="PPQ10" s="573"/>
      <c r="PPR10" s="573"/>
      <c r="PPS10" s="573"/>
      <c r="PPT10" s="573"/>
      <c r="PPU10" s="573"/>
      <c r="PPV10" s="573"/>
      <c r="PPW10" s="573"/>
      <c r="PPX10" s="573"/>
      <c r="PPY10" s="573"/>
      <c r="PPZ10" s="573"/>
      <c r="PQA10" s="573"/>
      <c r="PQB10" s="573"/>
      <c r="PQC10" s="573"/>
      <c r="PQD10" s="573"/>
      <c r="PQE10" s="573"/>
      <c r="PQF10" s="573"/>
      <c r="PQG10" s="573"/>
      <c r="PQH10" s="573"/>
      <c r="PQI10" s="573"/>
      <c r="PQJ10" s="573"/>
      <c r="PQK10" s="573"/>
      <c r="PQL10" s="573"/>
      <c r="PQM10" s="573"/>
      <c r="PQN10" s="573"/>
      <c r="PQO10" s="573"/>
      <c r="PQP10" s="573"/>
      <c r="PQQ10" s="573"/>
      <c r="PQR10" s="573"/>
      <c r="PQS10" s="573"/>
      <c r="PQT10" s="573"/>
      <c r="PQU10" s="573"/>
      <c r="PQV10" s="573"/>
      <c r="PQW10" s="573"/>
      <c r="PQX10" s="573"/>
      <c r="PQY10" s="573"/>
      <c r="PQZ10" s="573"/>
      <c r="PRA10" s="573"/>
      <c r="PRB10" s="573"/>
      <c r="PRC10" s="573"/>
      <c r="PRD10" s="573"/>
      <c r="PRE10" s="573"/>
      <c r="PRF10" s="573"/>
      <c r="PRG10" s="573"/>
      <c r="PRH10" s="573"/>
      <c r="PRI10" s="573"/>
      <c r="PRJ10" s="573"/>
      <c r="PRK10" s="573"/>
      <c r="PRL10" s="573"/>
      <c r="PRM10" s="573"/>
      <c r="PRN10" s="573"/>
      <c r="PRO10" s="573"/>
      <c r="PRP10" s="573"/>
      <c r="PRQ10" s="573"/>
      <c r="PRR10" s="573"/>
      <c r="PRS10" s="573"/>
      <c r="PRT10" s="573"/>
      <c r="PRU10" s="573"/>
      <c r="PRV10" s="573"/>
      <c r="PRW10" s="573"/>
      <c r="PRX10" s="573"/>
      <c r="PRY10" s="573"/>
      <c r="PRZ10" s="573"/>
      <c r="PSA10" s="573"/>
      <c r="PSB10" s="573"/>
      <c r="PSC10" s="573"/>
      <c r="PSD10" s="573"/>
      <c r="PSE10" s="573"/>
      <c r="PSF10" s="573"/>
      <c r="PSG10" s="573"/>
      <c r="PSH10" s="573"/>
      <c r="PSI10" s="573"/>
      <c r="PSJ10" s="573"/>
      <c r="PSK10" s="573"/>
      <c r="PSL10" s="573"/>
      <c r="PSM10" s="573"/>
      <c r="PSN10" s="573"/>
      <c r="PSO10" s="573"/>
      <c r="PSP10" s="573"/>
      <c r="PSQ10" s="573"/>
      <c r="PSR10" s="573"/>
      <c r="PSS10" s="573"/>
      <c r="PST10" s="573"/>
      <c r="PSU10" s="573"/>
      <c r="PSV10" s="573"/>
      <c r="PSW10" s="573"/>
      <c r="PSX10" s="573"/>
      <c r="PSY10" s="573"/>
      <c r="PSZ10" s="573"/>
      <c r="PTA10" s="573"/>
      <c r="PTB10" s="573"/>
      <c r="PTC10" s="573"/>
      <c r="PTD10" s="573"/>
      <c r="PTE10" s="573"/>
      <c r="PTF10" s="573"/>
      <c r="PTG10" s="573"/>
      <c r="PTH10" s="573"/>
      <c r="PTI10" s="573"/>
      <c r="PTJ10" s="573"/>
      <c r="PTK10" s="573"/>
      <c r="PTL10" s="573"/>
      <c r="PTM10" s="573"/>
      <c r="PTN10" s="573"/>
      <c r="PTO10" s="573"/>
      <c r="PTP10" s="573"/>
      <c r="PTQ10" s="573"/>
      <c r="PTR10" s="573"/>
      <c r="PTS10" s="573"/>
      <c r="PTT10" s="573"/>
      <c r="PTU10" s="573"/>
      <c r="PTV10" s="573"/>
      <c r="PTW10" s="573"/>
      <c r="PTX10" s="573"/>
      <c r="PTY10" s="573"/>
      <c r="PTZ10" s="573"/>
      <c r="PUA10" s="573"/>
      <c r="PUB10" s="573"/>
      <c r="PUC10" s="573"/>
      <c r="PUD10" s="573"/>
      <c r="PUE10" s="573"/>
      <c r="PUF10" s="573"/>
      <c r="PUG10" s="573"/>
      <c r="PUH10" s="573"/>
      <c r="PUI10" s="573"/>
      <c r="PUJ10" s="573"/>
      <c r="PUK10" s="573"/>
      <c r="PUL10" s="573"/>
      <c r="PUM10" s="573"/>
      <c r="PUN10" s="573"/>
      <c r="PUO10" s="573"/>
      <c r="PUP10" s="573"/>
      <c r="PUQ10" s="573"/>
      <c r="PUR10" s="573"/>
      <c r="PUS10" s="573"/>
      <c r="PUT10" s="573"/>
      <c r="PUU10" s="573"/>
      <c r="PUV10" s="573"/>
      <c r="PUW10" s="573"/>
      <c r="PUX10" s="573"/>
      <c r="PUY10" s="573"/>
      <c r="PUZ10" s="573"/>
      <c r="PVA10" s="573"/>
      <c r="PVB10" s="573"/>
      <c r="PVC10" s="573"/>
      <c r="PVD10" s="573"/>
      <c r="PVE10" s="573"/>
      <c r="PVF10" s="573"/>
      <c r="PVG10" s="573"/>
      <c r="PVH10" s="573"/>
      <c r="PVI10" s="573"/>
      <c r="PVJ10" s="573"/>
      <c r="PVK10" s="573"/>
      <c r="PVL10" s="573"/>
      <c r="PVM10" s="573"/>
      <c r="PVN10" s="573"/>
      <c r="PVO10" s="573"/>
      <c r="PVP10" s="573"/>
      <c r="PVQ10" s="573"/>
      <c r="PVR10" s="573"/>
      <c r="PVS10" s="573"/>
      <c r="PVT10" s="573"/>
      <c r="PVU10" s="573"/>
      <c r="PVV10" s="573"/>
      <c r="PVW10" s="573"/>
      <c r="PVX10" s="573"/>
      <c r="PVY10" s="573"/>
      <c r="PVZ10" s="573"/>
      <c r="PWA10" s="573"/>
      <c r="PWB10" s="573"/>
      <c r="PWC10" s="573"/>
      <c r="PWD10" s="573"/>
      <c r="PWE10" s="573"/>
      <c r="PWF10" s="573"/>
      <c r="PWG10" s="573"/>
      <c r="PWH10" s="573"/>
      <c r="PWI10" s="573"/>
      <c r="PWJ10" s="573"/>
      <c r="PWK10" s="573"/>
      <c r="PWL10" s="573"/>
      <c r="PWM10" s="573"/>
      <c r="PWN10" s="573"/>
      <c r="PWO10" s="573"/>
      <c r="PWP10" s="573"/>
      <c r="PWQ10" s="573"/>
      <c r="PWR10" s="573"/>
      <c r="PWS10" s="573"/>
      <c r="PWT10" s="573"/>
      <c r="PWU10" s="573"/>
      <c r="PWV10" s="573"/>
      <c r="PWW10" s="573"/>
      <c r="PWX10" s="573"/>
      <c r="PWY10" s="573"/>
      <c r="PWZ10" s="573"/>
      <c r="PXA10" s="573"/>
      <c r="PXB10" s="573"/>
      <c r="PXC10" s="573"/>
      <c r="PXD10" s="573"/>
      <c r="PXE10" s="573"/>
      <c r="PXF10" s="573"/>
      <c r="PXG10" s="573"/>
      <c r="PXH10" s="573"/>
      <c r="PXI10" s="573"/>
      <c r="PXJ10" s="573"/>
      <c r="PXK10" s="573"/>
      <c r="PXL10" s="573"/>
      <c r="PXM10" s="573"/>
      <c r="PXN10" s="573"/>
      <c r="PXO10" s="573"/>
      <c r="PXP10" s="573"/>
      <c r="PXQ10" s="573"/>
      <c r="PXR10" s="573"/>
      <c r="PXS10" s="573"/>
      <c r="PXT10" s="573"/>
      <c r="PXU10" s="573"/>
      <c r="PXV10" s="573"/>
      <c r="PXW10" s="573"/>
      <c r="PXX10" s="573"/>
      <c r="PXY10" s="573"/>
      <c r="PXZ10" s="573"/>
      <c r="PYA10" s="573"/>
      <c r="PYB10" s="573"/>
      <c r="PYC10" s="573"/>
      <c r="PYD10" s="573"/>
      <c r="PYE10" s="573"/>
      <c r="PYF10" s="573"/>
      <c r="PYG10" s="573"/>
      <c r="PYH10" s="573"/>
      <c r="PYI10" s="573"/>
      <c r="PYJ10" s="573"/>
      <c r="PYK10" s="573"/>
      <c r="PYL10" s="573"/>
      <c r="PYM10" s="573"/>
      <c r="PYN10" s="573"/>
      <c r="PYO10" s="573"/>
      <c r="PYP10" s="573"/>
      <c r="PYQ10" s="573"/>
      <c r="PYR10" s="573"/>
      <c r="PYS10" s="573"/>
      <c r="PYT10" s="573"/>
      <c r="PYU10" s="573"/>
      <c r="PYV10" s="573"/>
      <c r="PYW10" s="573"/>
      <c r="PYX10" s="573"/>
      <c r="PYY10" s="573"/>
      <c r="PYZ10" s="573"/>
      <c r="PZA10" s="573"/>
      <c r="PZB10" s="573"/>
      <c r="PZC10" s="573"/>
      <c r="PZD10" s="573"/>
      <c r="PZE10" s="573"/>
      <c r="PZF10" s="573"/>
      <c r="PZG10" s="573"/>
      <c r="PZH10" s="573"/>
      <c r="PZI10" s="573"/>
      <c r="PZJ10" s="573"/>
      <c r="PZK10" s="573"/>
      <c r="PZL10" s="573"/>
      <c r="PZM10" s="573"/>
      <c r="PZN10" s="573"/>
      <c r="PZO10" s="573"/>
      <c r="PZP10" s="573"/>
      <c r="PZQ10" s="573"/>
      <c r="PZR10" s="573"/>
      <c r="PZS10" s="573"/>
      <c r="PZT10" s="573"/>
      <c r="PZU10" s="573"/>
      <c r="PZV10" s="573"/>
      <c r="PZW10" s="573"/>
      <c r="PZX10" s="573"/>
      <c r="PZY10" s="573"/>
      <c r="PZZ10" s="573"/>
      <c r="QAA10" s="573"/>
      <c r="QAB10" s="573"/>
      <c r="QAC10" s="573"/>
      <c r="QAD10" s="573"/>
      <c r="QAE10" s="573"/>
      <c r="QAF10" s="573"/>
      <c r="QAG10" s="573"/>
      <c r="QAH10" s="573"/>
      <c r="QAI10" s="573"/>
      <c r="QAJ10" s="573"/>
      <c r="QAK10" s="573"/>
      <c r="QAL10" s="573"/>
      <c r="QAM10" s="573"/>
      <c r="QAN10" s="573"/>
      <c r="QAO10" s="573"/>
      <c r="QAP10" s="573"/>
      <c r="QAQ10" s="573"/>
      <c r="QAR10" s="573"/>
      <c r="QAS10" s="573"/>
      <c r="QAT10" s="573"/>
      <c r="QAU10" s="573"/>
      <c r="QAV10" s="573"/>
      <c r="QAW10" s="573"/>
      <c r="QAX10" s="573"/>
      <c r="QAY10" s="573"/>
      <c r="QAZ10" s="573"/>
      <c r="QBA10" s="573"/>
      <c r="QBB10" s="573"/>
      <c r="QBC10" s="573"/>
      <c r="QBD10" s="573"/>
      <c r="QBE10" s="573"/>
      <c r="QBF10" s="573"/>
      <c r="QBG10" s="573"/>
      <c r="QBH10" s="573"/>
      <c r="QBI10" s="573"/>
      <c r="QBJ10" s="573"/>
      <c r="QBK10" s="573"/>
      <c r="QBL10" s="573"/>
      <c r="QBM10" s="573"/>
      <c r="QBN10" s="573"/>
      <c r="QBO10" s="573"/>
      <c r="QBP10" s="573"/>
      <c r="QBQ10" s="573"/>
      <c r="QBR10" s="573"/>
      <c r="QBS10" s="573"/>
      <c r="QBT10" s="573"/>
      <c r="QBU10" s="573"/>
      <c r="QBV10" s="573"/>
      <c r="QBW10" s="573"/>
      <c r="QBX10" s="573"/>
      <c r="QBY10" s="573"/>
      <c r="QBZ10" s="573"/>
      <c r="QCA10" s="573"/>
      <c r="QCB10" s="573"/>
      <c r="QCC10" s="573"/>
      <c r="QCD10" s="573"/>
      <c r="QCE10" s="573"/>
      <c r="QCF10" s="573"/>
      <c r="QCG10" s="573"/>
      <c r="QCH10" s="573"/>
      <c r="QCI10" s="573"/>
      <c r="QCJ10" s="573"/>
      <c r="QCK10" s="573"/>
      <c r="QCL10" s="573"/>
      <c r="QCM10" s="573"/>
      <c r="QCN10" s="573"/>
      <c r="QCO10" s="573"/>
      <c r="QCP10" s="573"/>
      <c r="QCQ10" s="573"/>
      <c r="QCR10" s="573"/>
      <c r="QCS10" s="573"/>
      <c r="QCT10" s="573"/>
      <c r="QCU10" s="573"/>
      <c r="QCV10" s="573"/>
      <c r="QCW10" s="573"/>
      <c r="QCX10" s="573"/>
      <c r="QCY10" s="573"/>
      <c r="QCZ10" s="573"/>
      <c r="QDA10" s="573"/>
      <c r="QDB10" s="573"/>
      <c r="QDC10" s="573"/>
      <c r="QDD10" s="573"/>
      <c r="QDE10" s="573"/>
      <c r="QDF10" s="573"/>
      <c r="QDG10" s="573"/>
      <c r="QDH10" s="573"/>
      <c r="QDI10" s="573"/>
      <c r="QDJ10" s="573"/>
      <c r="QDK10" s="573"/>
      <c r="QDL10" s="573"/>
      <c r="QDM10" s="573"/>
      <c r="QDN10" s="573"/>
      <c r="QDO10" s="573"/>
      <c r="QDP10" s="573"/>
      <c r="QDQ10" s="573"/>
      <c r="QDR10" s="573"/>
      <c r="QDS10" s="573"/>
      <c r="QDT10" s="573"/>
      <c r="QDU10" s="573"/>
      <c r="QDV10" s="573"/>
      <c r="QDW10" s="573"/>
      <c r="QDX10" s="573"/>
      <c r="QDY10" s="573"/>
      <c r="QDZ10" s="573"/>
      <c r="QEA10" s="573"/>
      <c r="QEB10" s="573"/>
      <c r="QEC10" s="573"/>
      <c r="QED10" s="573"/>
      <c r="QEE10" s="573"/>
      <c r="QEF10" s="573"/>
      <c r="QEG10" s="573"/>
      <c r="QEH10" s="573"/>
      <c r="QEI10" s="573"/>
      <c r="QEJ10" s="573"/>
      <c r="QEK10" s="573"/>
      <c r="QEL10" s="573"/>
      <c r="QEM10" s="573"/>
      <c r="QEN10" s="573"/>
      <c r="QEO10" s="573"/>
      <c r="QEP10" s="573"/>
      <c r="QEQ10" s="573"/>
      <c r="QER10" s="573"/>
      <c r="QES10" s="573"/>
      <c r="QET10" s="573"/>
      <c r="QEU10" s="573"/>
      <c r="QEV10" s="573"/>
      <c r="QEW10" s="573"/>
      <c r="QEX10" s="573"/>
      <c r="QEY10" s="573"/>
      <c r="QEZ10" s="573"/>
      <c r="QFA10" s="573"/>
      <c r="QFB10" s="573"/>
      <c r="QFC10" s="573"/>
      <c r="QFD10" s="573"/>
      <c r="QFE10" s="573"/>
      <c r="QFF10" s="573"/>
      <c r="QFG10" s="573"/>
      <c r="QFH10" s="573"/>
      <c r="QFI10" s="573"/>
      <c r="QFJ10" s="573"/>
      <c r="QFK10" s="573"/>
      <c r="QFL10" s="573"/>
      <c r="QFM10" s="573"/>
      <c r="QFN10" s="573"/>
      <c r="QFO10" s="573"/>
      <c r="QFP10" s="573"/>
      <c r="QFQ10" s="573"/>
      <c r="QFR10" s="573"/>
      <c r="QFS10" s="573"/>
      <c r="QFT10" s="573"/>
      <c r="QFU10" s="573"/>
      <c r="QFV10" s="573"/>
      <c r="QFW10" s="573"/>
      <c r="QFX10" s="573"/>
      <c r="QFY10" s="573"/>
      <c r="QFZ10" s="573"/>
      <c r="QGA10" s="573"/>
      <c r="QGB10" s="573"/>
      <c r="QGC10" s="573"/>
      <c r="QGD10" s="573"/>
      <c r="QGE10" s="573"/>
      <c r="QGF10" s="573"/>
      <c r="QGG10" s="573"/>
      <c r="QGH10" s="573"/>
      <c r="QGI10" s="573"/>
      <c r="QGJ10" s="573"/>
      <c r="QGK10" s="573"/>
      <c r="QGL10" s="573"/>
      <c r="QGM10" s="573"/>
      <c r="QGN10" s="573"/>
      <c r="QGO10" s="573"/>
      <c r="QGP10" s="573"/>
      <c r="QGQ10" s="573"/>
      <c r="QGR10" s="573"/>
      <c r="QGS10" s="573"/>
      <c r="QGT10" s="573"/>
      <c r="QGU10" s="573"/>
      <c r="QGV10" s="573"/>
      <c r="QGW10" s="573"/>
      <c r="QGX10" s="573"/>
      <c r="QGY10" s="573"/>
      <c r="QGZ10" s="573"/>
      <c r="QHA10" s="573"/>
      <c r="QHB10" s="573"/>
      <c r="QHC10" s="573"/>
      <c r="QHD10" s="573"/>
      <c r="QHE10" s="573"/>
      <c r="QHF10" s="573"/>
      <c r="QHG10" s="573"/>
      <c r="QHH10" s="573"/>
      <c r="QHI10" s="573"/>
      <c r="QHJ10" s="573"/>
      <c r="QHK10" s="573"/>
      <c r="QHL10" s="573"/>
      <c r="QHM10" s="573"/>
      <c r="QHN10" s="573"/>
      <c r="QHO10" s="573"/>
      <c r="QHP10" s="573"/>
      <c r="QHQ10" s="573"/>
      <c r="QHR10" s="573"/>
      <c r="QHS10" s="573"/>
      <c r="QHT10" s="573"/>
      <c r="QHU10" s="573"/>
      <c r="QHV10" s="573"/>
      <c r="QHW10" s="573"/>
      <c r="QHX10" s="573"/>
      <c r="QHY10" s="573"/>
      <c r="QHZ10" s="573"/>
      <c r="QIA10" s="573"/>
      <c r="QIB10" s="573"/>
      <c r="QIC10" s="573"/>
      <c r="QID10" s="573"/>
      <c r="QIE10" s="573"/>
      <c r="QIF10" s="573"/>
      <c r="QIG10" s="573"/>
      <c r="QIH10" s="573"/>
      <c r="QII10" s="573"/>
      <c r="QIJ10" s="573"/>
      <c r="QIK10" s="573"/>
      <c r="QIL10" s="573"/>
      <c r="QIM10" s="573"/>
      <c r="QIN10" s="573"/>
      <c r="QIO10" s="573"/>
      <c r="QIP10" s="573"/>
      <c r="QIQ10" s="573"/>
      <c r="QIR10" s="573"/>
      <c r="QIS10" s="573"/>
      <c r="QIT10" s="573"/>
      <c r="QIU10" s="573"/>
      <c r="QIV10" s="573"/>
      <c r="QIW10" s="573"/>
      <c r="QIX10" s="573"/>
      <c r="QIY10" s="573"/>
      <c r="QIZ10" s="573"/>
      <c r="QJA10" s="573"/>
      <c r="QJB10" s="573"/>
      <c r="QJC10" s="573"/>
      <c r="QJD10" s="573"/>
      <c r="QJE10" s="573"/>
      <c r="QJF10" s="573"/>
      <c r="QJG10" s="573"/>
      <c r="QJH10" s="573"/>
      <c r="QJI10" s="573"/>
      <c r="QJJ10" s="573"/>
      <c r="QJK10" s="573"/>
      <c r="QJL10" s="573"/>
      <c r="QJM10" s="573"/>
      <c r="QJN10" s="573"/>
      <c r="QJO10" s="573"/>
      <c r="QJP10" s="573"/>
      <c r="QJQ10" s="573"/>
      <c r="QJR10" s="573"/>
      <c r="QJS10" s="573"/>
      <c r="QJT10" s="573"/>
      <c r="QJU10" s="573"/>
      <c r="QJV10" s="573"/>
      <c r="QJW10" s="573"/>
      <c r="QJX10" s="573"/>
      <c r="QJY10" s="573"/>
      <c r="QJZ10" s="573"/>
      <c r="QKA10" s="573"/>
      <c r="QKB10" s="573"/>
      <c r="QKC10" s="573"/>
      <c r="QKD10" s="573"/>
      <c r="QKE10" s="573"/>
      <c r="QKF10" s="573"/>
      <c r="QKG10" s="573"/>
      <c r="QKH10" s="573"/>
      <c r="QKI10" s="573"/>
      <c r="QKJ10" s="573"/>
      <c r="QKK10" s="573"/>
      <c r="QKL10" s="573"/>
      <c r="QKM10" s="573"/>
      <c r="QKN10" s="573"/>
      <c r="QKO10" s="573"/>
      <c r="QKP10" s="573"/>
      <c r="QKQ10" s="573"/>
      <c r="QKR10" s="573"/>
      <c r="QKS10" s="573"/>
      <c r="QKT10" s="573"/>
      <c r="QKU10" s="573"/>
      <c r="QKV10" s="573"/>
      <c r="QKW10" s="573"/>
      <c r="QKX10" s="573"/>
      <c r="QKY10" s="573"/>
      <c r="QKZ10" s="573"/>
      <c r="QLA10" s="573"/>
      <c r="QLB10" s="573"/>
      <c r="QLC10" s="573"/>
      <c r="QLD10" s="573"/>
      <c r="QLE10" s="573"/>
      <c r="QLF10" s="573"/>
      <c r="QLG10" s="573"/>
      <c r="QLH10" s="573"/>
      <c r="QLI10" s="573"/>
      <c r="QLJ10" s="573"/>
      <c r="QLK10" s="573"/>
      <c r="QLL10" s="573"/>
      <c r="QLM10" s="573"/>
      <c r="QLN10" s="573"/>
      <c r="QLO10" s="573"/>
      <c r="QLP10" s="573"/>
      <c r="QLQ10" s="573"/>
      <c r="QLR10" s="573"/>
      <c r="QLS10" s="573"/>
      <c r="QLT10" s="573"/>
      <c r="QLU10" s="573"/>
      <c r="QLV10" s="573"/>
      <c r="QLW10" s="573"/>
      <c r="QLX10" s="573"/>
      <c r="QLY10" s="573"/>
      <c r="QLZ10" s="573"/>
      <c r="QMA10" s="573"/>
      <c r="QMB10" s="573"/>
      <c r="QMC10" s="573"/>
      <c r="QMD10" s="573"/>
      <c r="QME10" s="573"/>
      <c r="QMF10" s="573"/>
      <c r="QMG10" s="573"/>
      <c r="QMH10" s="573"/>
      <c r="QMI10" s="573"/>
      <c r="QMJ10" s="573"/>
      <c r="QMK10" s="573"/>
      <c r="QML10" s="573"/>
      <c r="QMM10" s="573"/>
      <c r="QMN10" s="573"/>
      <c r="QMO10" s="573"/>
      <c r="QMP10" s="573"/>
      <c r="QMQ10" s="573"/>
      <c r="QMR10" s="573"/>
      <c r="QMS10" s="573"/>
      <c r="QMT10" s="573"/>
      <c r="QMU10" s="573"/>
      <c r="QMV10" s="573"/>
      <c r="QMW10" s="573"/>
      <c r="QMX10" s="573"/>
      <c r="QMY10" s="573"/>
      <c r="QMZ10" s="573"/>
      <c r="QNA10" s="573"/>
      <c r="QNB10" s="573"/>
      <c r="QNC10" s="573"/>
      <c r="QND10" s="573"/>
      <c r="QNE10" s="573"/>
      <c r="QNF10" s="573"/>
      <c r="QNG10" s="573"/>
      <c r="QNH10" s="573"/>
      <c r="QNI10" s="573"/>
      <c r="QNJ10" s="573"/>
      <c r="QNK10" s="573"/>
      <c r="QNL10" s="573"/>
      <c r="QNM10" s="573"/>
      <c r="QNN10" s="573"/>
      <c r="QNO10" s="573"/>
      <c r="QNP10" s="573"/>
      <c r="QNQ10" s="573"/>
      <c r="QNR10" s="573"/>
      <c r="QNS10" s="573"/>
      <c r="QNT10" s="573"/>
      <c r="QNU10" s="573"/>
      <c r="QNV10" s="573"/>
      <c r="QNW10" s="573"/>
      <c r="QNX10" s="573"/>
      <c r="QNY10" s="573"/>
      <c r="QNZ10" s="573"/>
      <c r="QOA10" s="573"/>
      <c r="QOB10" s="573"/>
      <c r="QOC10" s="573"/>
      <c r="QOD10" s="573"/>
      <c r="QOE10" s="573"/>
      <c r="QOF10" s="573"/>
      <c r="QOG10" s="573"/>
      <c r="QOH10" s="573"/>
      <c r="QOI10" s="573"/>
      <c r="QOJ10" s="573"/>
      <c r="QOK10" s="573"/>
      <c r="QOL10" s="573"/>
      <c r="QOM10" s="573"/>
      <c r="QON10" s="573"/>
      <c r="QOO10" s="573"/>
      <c r="QOP10" s="573"/>
      <c r="QOQ10" s="573"/>
      <c r="QOR10" s="573"/>
      <c r="QOS10" s="573"/>
      <c r="QOT10" s="573"/>
      <c r="QOU10" s="573"/>
      <c r="QOV10" s="573"/>
      <c r="QOW10" s="573"/>
      <c r="QOX10" s="573"/>
      <c r="QOY10" s="573"/>
      <c r="QOZ10" s="573"/>
      <c r="QPA10" s="573"/>
      <c r="QPB10" s="573"/>
      <c r="QPC10" s="573"/>
      <c r="QPD10" s="573"/>
      <c r="QPE10" s="573"/>
      <c r="QPF10" s="573"/>
      <c r="QPG10" s="573"/>
      <c r="QPH10" s="573"/>
      <c r="QPI10" s="573"/>
      <c r="QPJ10" s="573"/>
      <c r="QPK10" s="573"/>
      <c r="QPL10" s="573"/>
      <c r="QPM10" s="573"/>
      <c r="QPN10" s="573"/>
      <c r="QPO10" s="573"/>
      <c r="QPP10" s="573"/>
      <c r="QPQ10" s="573"/>
      <c r="QPR10" s="573"/>
      <c r="QPS10" s="573"/>
      <c r="QPT10" s="573"/>
      <c r="QPU10" s="573"/>
      <c r="QPV10" s="573"/>
      <c r="QPW10" s="573"/>
      <c r="QPX10" s="573"/>
      <c r="QPY10" s="573"/>
      <c r="QPZ10" s="573"/>
      <c r="QQA10" s="573"/>
      <c r="QQB10" s="573"/>
      <c r="QQC10" s="573"/>
      <c r="QQD10" s="573"/>
      <c r="QQE10" s="573"/>
      <c r="QQF10" s="573"/>
      <c r="QQG10" s="573"/>
      <c r="QQH10" s="573"/>
      <c r="QQI10" s="573"/>
      <c r="QQJ10" s="573"/>
      <c r="QQK10" s="573"/>
      <c r="QQL10" s="573"/>
      <c r="QQM10" s="573"/>
      <c r="QQN10" s="573"/>
      <c r="QQO10" s="573"/>
      <c r="QQP10" s="573"/>
      <c r="QQQ10" s="573"/>
      <c r="QQR10" s="573"/>
      <c r="QQS10" s="573"/>
      <c r="QQT10" s="573"/>
      <c r="QQU10" s="573"/>
      <c r="QQV10" s="573"/>
      <c r="QQW10" s="573"/>
      <c r="QQX10" s="573"/>
      <c r="QQY10" s="573"/>
      <c r="QQZ10" s="573"/>
      <c r="QRA10" s="573"/>
      <c r="QRB10" s="573"/>
      <c r="QRC10" s="573"/>
      <c r="QRD10" s="573"/>
      <c r="QRE10" s="573"/>
      <c r="QRF10" s="573"/>
      <c r="QRG10" s="573"/>
      <c r="QRH10" s="573"/>
      <c r="QRI10" s="573"/>
      <c r="QRJ10" s="573"/>
      <c r="QRK10" s="573"/>
      <c r="QRL10" s="573"/>
      <c r="QRM10" s="573"/>
      <c r="QRN10" s="573"/>
      <c r="QRO10" s="573"/>
      <c r="QRP10" s="573"/>
      <c r="QRQ10" s="573"/>
      <c r="QRR10" s="573"/>
      <c r="QRS10" s="573"/>
      <c r="QRT10" s="573"/>
      <c r="QRU10" s="573"/>
      <c r="QRV10" s="573"/>
      <c r="QRW10" s="573"/>
      <c r="QRX10" s="573"/>
      <c r="QRY10" s="573"/>
      <c r="QRZ10" s="573"/>
      <c r="QSA10" s="573"/>
      <c r="QSB10" s="573"/>
      <c r="QSC10" s="573"/>
      <c r="QSD10" s="573"/>
      <c r="QSE10" s="573"/>
      <c r="QSF10" s="573"/>
      <c r="QSG10" s="573"/>
      <c r="QSH10" s="573"/>
      <c r="QSI10" s="573"/>
      <c r="QSJ10" s="573"/>
      <c r="QSK10" s="573"/>
      <c r="QSL10" s="573"/>
      <c r="QSM10" s="573"/>
      <c r="QSN10" s="573"/>
      <c r="QSO10" s="573"/>
      <c r="QSP10" s="573"/>
      <c r="QSQ10" s="573"/>
      <c r="QSR10" s="573"/>
      <c r="QSS10" s="573"/>
      <c r="QST10" s="573"/>
      <c r="QSU10" s="573"/>
      <c r="QSV10" s="573"/>
      <c r="QSW10" s="573"/>
      <c r="QSX10" s="573"/>
      <c r="QSY10" s="573"/>
      <c r="QSZ10" s="573"/>
      <c r="QTA10" s="573"/>
      <c r="QTB10" s="573"/>
      <c r="QTC10" s="573"/>
      <c r="QTD10" s="573"/>
      <c r="QTE10" s="573"/>
      <c r="QTF10" s="573"/>
      <c r="QTG10" s="573"/>
      <c r="QTH10" s="573"/>
      <c r="QTI10" s="573"/>
      <c r="QTJ10" s="573"/>
      <c r="QTK10" s="573"/>
      <c r="QTL10" s="573"/>
      <c r="QTM10" s="573"/>
      <c r="QTN10" s="573"/>
      <c r="QTO10" s="573"/>
      <c r="QTP10" s="573"/>
      <c r="QTQ10" s="573"/>
      <c r="QTR10" s="573"/>
      <c r="QTS10" s="573"/>
      <c r="QTT10" s="573"/>
      <c r="QTU10" s="573"/>
      <c r="QTV10" s="573"/>
      <c r="QTW10" s="573"/>
      <c r="QTX10" s="573"/>
      <c r="QTY10" s="573"/>
      <c r="QTZ10" s="573"/>
      <c r="QUA10" s="573"/>
      <c r="QUB10" s="573"/>
      <c r="QUC10" s="573"/>
      <c r="QUD10" s="573"/>
      <c r="QUE10" s="573"/>
      <c r="QUF10" s="573"/>
      <c r="QUG10" s="573"/>
      <c r="QUH10" s="573"/>
      <c r="QUI10" s="573"/>
      <c r="QUJ10" s="573"/>
      <c r="QUK10" s="573"/>
      <c r="QUL10" s="573"/>
      <c r="QUM10" s="573"/>
      <c r="QUN10" s="573"/>
      <c r="QUO10" s="573"/>
      <c r="QUP10" s="573"/>
      <c r="QUQ10" s="573"/>
      <c r="QUR10" s="573"/>
      <c r="QUS10" s="573"/>
      <c r="QUT10" s="573"/>
      <c r="QUU10" s="573"/>
      <c r="QUV10" s="573"/>
      <c r="QUW10" s="573"/>
      <c r="QUX10" s="573"/>
      <c r="QUY10" s="573"/>
      <c r="QUZ10" s="573"/>
      <c r="QVA10" s="573"/>
      <c r="QVB10" s="573"/>
      <c r="QVC10" s="573"/>
      <c r="QVD10" s="573"/>
      <c r="QVE10" s="573"/>
      <c r="QVF10" s="573"/>
      <c r="QVG10" s="573"/>
      <c r="QVH10" s="573"/>
      <c r="QVI10" s="573"/>
      <c r="QVJ10" s="573"/>
      <c r="QVK10" s="573"/>
      <c r="QVL10" s="573"/>
      <c r="QVM10" s="573"/>
      <c r="QVN10" s="573"/>
      <c r="QVO10" s="573"/>
      <c r="QVP10" s="573"/>
      <c r="QVQ10" s="573"/>
      <c r="QVR10" s="573"/>
      <c r="QVS10" s="573"/>
      <c r="QVT10" s="573"/>
      <c r="QVU10" s="573"/>
      <c r="QVV10" s="573"/>
      <c r="QVW10" s="573"/>
      <c r="QVX10" s="573"/>
      <c r="QVY10" s="573"/>
      <c r="QVZ10" s="573"/>
      <c r="QWA10" s="573"/>
      <c r="QWB10" s="573"/>
      <c r="QWC10" s="573"/>
      <c r="QWD10" s="573"/>
      <c r="QWE10" s="573"/>
      <c r="QWF10" s="573"/>
      <c r="QWG10" s="573"/>
      <c r="QWH10" s="573"/>
      <c r="QWI10" s="573"/>
      <c r="QWJ10" s="573"/>
      <c r="QWK10" s="573"/>
      <c r="QWL10" s="573"/>
      <c r="QWM10" s="573"/>
      <c r="QWN10" s="573"/>
      <c r="QWO10" s="573"/>
      <c r="QWP10" s="573"/>
      <c r="QWQ10" s="573"/>
      <c r="QWR10" s="573"/>
      <c r="QWS10" s="573"/>
      <c r="QWT10" s="573"/>
      <c r="QWU10" s="573"/>
      <c r="QWV10" s="573"/>
      <c r="QWW10" s="573"/>
      <c r="QWX10" s="573"/>
      <c r="QWY10" s="573"/>
      <c r="QWZ10" s="573"/>
      <c r="QXA10" s="573"/>
      <c r="QXB10" s="573"/>
      <c r="QXC10" s="573"/>
      <c r="QXD10" s="573"/>
      <c r="QXE10" s="573"/>
      <c r="QXF10" s="573"/>
      <c r="QXG10" s="573"/>
      <c r="QXH10" s="573"/>
      <c r="QXI10" s="573"/>
      <c r="QXJ10" s="573"/>
      <c r="QXK10" s="573"/>
      <c r="QXL10" s="573"/>
      <c r="QXM10" s="573"/>
      <c r="QXN10" s="573"/>
      <c r="QXO10" s="573"/>
      <c r="QXP10" s="573"/>
      <c r="QXQ10" s="573"/>
      <c r="QXR10" s="573"/>
      <c r="QXS10" s="573"/>
      <c r="QXT10" s="573"/>
      <c r="QXU10" s="573"/>
      <c r="QXV10" s="573"/>
      <c r="QXW10" s="573"/>
      <c r="QXX10" s="573"/>
      <c r="QXY10" s="573"/>
      <c r="QXZ10" s="573"/>
      <c r="QYA10" s="573"/>
      <c r="QYB10" s="573"/>
      <c r="QYC10" s="573"/>
      <c r="QYD10" s="573"/>
      <c r="QYE10" s="573"/>
      <c r="QYF10" s="573"/>
      <c r="QYG10" s="573"/>
      <c r="QYH10" s="573"/>
      <c r="QYI10" s="573"/>
      <c r="QYJ10" s="573"/>
      <c r="QYK10" s="573"/>
      <c r="QYL10" s="573"/>
      <c r="QYM10" s="573"/>
      <c r="QYN10" s="573"/>
      <c r="QYO10" s="573"/>
      <c r="QYP10" s="573"/>
      <c r="QYQ10" s="573"/>
      <c r="QYR10" s="573"/>
      <c r="QYS10" s="573"/>
      <c r="QYT10" s="573"/>
      <c r="QYU10" s="573"/>
      <c r="QYV10" s="573"/>
      <c r="QYW10" s="573"/>
      <c r="QYX10" s="573"/>
      <c r="QYY10" s="573"/>
      <c r="QYZ10" s="573"/>
      <c r="QZA10" s="573"/>
      <c r="QZB10" s="573"/>
      <c r="QZC10" s="573"/>
      <c r="QZD10" s="573"/>
      <c r="QZE10" s="573"/>
      <c r="QZF10" s="573"/>
      <c r="QZG10" s="573"/>
      <c r="QZH10" s="573"/>
      <c r="QZI10" s="573"/>
      <c r="QZJ10" s="573"/>
      <c r="QZK10" s="573"/>
      <c r="QZL10" s="573"/>
      <c r="QZM10" s="573"/>
      <c r="QZN10" s="573"/>
      <c r="QZO10" s="573"/>
      <c r="QZP10" s="573"/>
      <c r="QZQ10" s="573"/>
      <c r="QZR10" s="573"/>
      <c r="QZS10" s="573"/>
      <c r="QZT10" s="573"/>
      <c r="QZU10" s="573"/>
      <c r="QZV10" s="573"/>
      <c r="QZW10" s="573"/>
      <c r="QZX10" s="573"/>
      <c r="QZY10" s="573"/>
      <c r="QZZ10" s="573"/>
      <c r="RAA10" s="573"/>
      <c r="RAB10" s="573"/>
      <c r="RAC10" s="573"/>
      <c r="RAD10" s="573"/>
      <c r="RAE10" s="573"/>
      <c r="RAF10" s="573"/>
      <c r="RAG10" s="573"/>
      <c r="RAH10" s="573"/>
      <c r="RAI10" s="573"/>
      <c r="RAJ10" s="573"/>
      <c r="RAK10" s="573"/>
      <c r="RAL10" s="573"/>
      <c r="RAM10" s="573"/>
      <c r="RAN10" s="573"/>
      <c r="RAO10" s="573"/>
      <c r="RAP10" s="573"/>
      <c r="RAQ10" s="573"/>
      <c r="RAR10" s="573"/>
      <c r="RAS10" s="573"/>
      <c r="RAT10" s="573"/>
      <c r="RAU10" s="573"/>
      <c r="RAV10" s="573"/>
      <c r="RAW10" s="573"/>
      <c r="RAX10" s="573"/>
      <c r="RAY10" s="573"/>
      <c r="RAZ10" s="573"/>
      <c r="RBA10" s="573"/>
      <c r="RBB10" s="573"/>
      <c r="RBC10" s="573"/>
      <c r="RBD10" s="573"/>
      <c r="RBE10" s="573"/>
      <c r="RBF10" s="573"/>
      <c r="RBG10" s="573"/>
      <c r="RBH10" s="573"/>
      <c r="RBI10" s="573"/>
      <c r="RBJ10" s="573"/>
      <c r="RBK10" s="573"/>
      <c r="RBL10" s="573"/>
      <c r="RBM10" s="573"/>
      <c r="RBN10" s="573"/>
      <c r="RBO10" s="573"/>
      <c r="RBP10" s="573"/>
      <c r="RBQ10" s="573"/>
      <c r="RBR10" s="573"/>
      <c r="RBS10" s="573"/>
      <c r="RBT10" s="573"/>
      <c r="RBU10" s="573"/>
      <c r="RBV10" s="573"/>
      <c r="RBW10" s="573"/>
      <c r="RBX10" s="573"/>
      <c r="RBY10" s="573"/>
      <c r="RBZ10" s="573"/>
      <c r="RCA10" s="573"/>
      <c r="RCB10" s="573"/>
      <c r="RCC10" s="573"/>
      <c r="RCD10" s="573"/>
      <c r="RCE10" s="573"/>
      <c r="RCF10" s="573"/>
      <c r="RCG10" s="573"/>
      <c r="RCH10" s="573"/>
      <c r="RCI10" s="573"/>
      <c r="RCJ10" s="573"/>
      <c r="RCK10" s="573"/>
      <c r="RCL10" s="573"/>
      <c r="RCM10" s="573"/>
      <c r="RCN10" s="573"/>
      <c r="RCO10" s="573"/>
      <c r="RCP10" s="573"/>
      <c r="RCQ10" s="573"/>
      <c r="RCR10" s="573"/>
      <c r="RCS10" s="573"/>
      <c r="RCT10" s="573"/>
      <c r="RCU10" s="573"/>
      <c r="RCV10" s="573"/>
      <c r="RCW10" s="573"/>
      <c r="RCX10" s="573"/>
      <c r="RCY10" s="573"/>
      <c r="RCZ10" s="573"/>
      <c r="RDA10" s="573"/>
      <c r="RDB10" s="573"/>
      <c r="RDC10" s="573"/>
      <c r="RDD10" s="573"/>
      <c r="RDE10" s="573"/>
      <c r="RDF10" s="573"/>
      <c r="RDG10" s="573"/>
      <c r="RDH10" s="573"/>
      <c r="RDI10" s="573"/>
      <c r="RDJ10" s="573"/>
      <c r="RDK10" s="573"/>
      <c r="RDL10" s="573"/>
      <c r="RDM10" s="573"/>
      <c r="RDN10" s="573"/>
      <c r="RDO10" s="573"/>
      <c r="RDP10" s="573"/>
      <c r="RDQ10" s="573"/>
      <c r="RDR10" s="573"/>
      <c r="RDS10" s="573"/>
      <c r="RDT10" s="573"/>
      <c r="RDU10" s="573"/>
      <c r="RDV10" s="573"/>
      <c r="RDW10" s="573"/>
      <c r="RDX10" s="573"/>
      <c r="RDY10" s="573"/>
      <c r="RDZ10" s="573"/>
      <c r="REA10" s="573"/>
      <c r="REB10" s="573"/>
      <c r="REC10" s="573"/>
      <c r="RED10" s="573"/>
      <c r="REE10" s="573"/>
      <c r="REF10" s="573"/>
      <c r="REG10" s="573"/>
      <c r="REH10" s="573"/>
      <c r="REI10" s="573"/>
      <c r="REJ10" s="573"/>
      <c r="REK10" s="573"/>
      <c r="REL10" s="573"/>
      <c r="REM10" s="573"/>
      <c r="REN10" s="573"/>
      <c r="REO10" s="573"/>
      <c r="REP10" s="573"/>
      <c r="REQ10" s="573"/>
      <c r="RER10" s="573"/>
      <c r="RES10" s="573"/>
      <c r="RET10" s="573"/>
      <c r="REU10" s="573"/>
      <c r="REV10" s="573"/>
      <c r="REW10" s="573"/>
      <c r="REX10" s="573"/>
      <c r="REY10" s="573"/>
      <c r="REZ10" s="573"/>
      <c r="RFA10" s="573"/>
      <c r="RFB10" s="573"/>
      <c r="RFC10" s="573"/>
      <c r="RFD10" s="573"/>
      <c r="RFE10" s="573"/>
      <c r="RFF10" s="573"/>
      <c r="RFG10" s="573"/>
      <c r="RFH10" s="573"/>
      <c r="RFI10" s="573"/>
      <c r="RFJ10" s="573"/>
      <c r="RFK10" s="573"/>
      <c r="RFL10" s="573"/>
      <c r="RFM10" s="573"/>
      <c r="RFN10" s="573"/>
      <c r="RFO10" s="573"/>
      <c r="RFP10" s="573"/>
      <c r="RFQ10" s="573"/>
      <c r="RFR10" s="573"/>
      <c r="RFS10" s="573"/>
      <c r="RFT10" s="573"/>
      <c r="RFU10" s="573"/>
      <c r="RFV10" s="573"/>
      <c r="RFW10" s="573"/>
      <c r="RFX10" s="573"/>
      <c r="RFY10" s="573"/>
      <c r="RFZ10" s="573"/>
      <c r="RGA10" s="573"/>
      <c r="RGB10" s="573"/>
      <c r="RGC10" s="573"/>
      <c r="RGD10" s="573"/>
      <c r="RGE10" s="573"/>
      <c r="RGF10" s="573"/>
      <c r="RGG10" s="573"/>
      <c r="RGH10" s="573"/>
      <c r="RGI10" s="573"/>
      <c r="RGJ10" s="573"/>
      <c r="RGK10" s="573"/>
      <c r="RGL10" s="573"/>
      <c r="RGM10" s="573"/>
      <c r="RGN10" s="573"/>
      <c r="RGO10" s="573"/>
      <c r="RGP10" s="573"/>
      <c r="RGQ10" s="573"/>
      <c r="RGR10" s="573"/>
      <c r="RGS10" s="573"/>
      <c r="RGT10" s="573"/>
      <c r="RGU10" s="573"/>
      <c r="RGV10" s="573"/>
      <c r="RGW10" s="573"/>
      <c r="RGX10" s="573"/>
      <c r="RGY10" s="573"/>
      <c r="RGZ10" s="573"/>
      <c r="RHA10" s="573"/>
      <c r="RHB10" s="573"/>
      <c r="RHC10" s="573"/>
      <c r="RHD10" s="573"/>
      <c r="RHE10" s="573"/>
      <c r="RHF10" s="573"/>
      <c r="RHG10" s="573"/>
      <c r="RHH10" s="573"/>
      <c r="RHI10" s="573"/>
      <c r="RHJ10" s="573"/>
      <c r="RHK10" s="573"/>
      <c r="RHL10" s="573"/>
      <c r="RHM10" s="573"/>
      <c r="RHN10" s="573"/>
      <c r="RHO10" s="573"/>
      <c r="RHP10" s="573"/>
      <c r="RHQ10" s="573"/>
      <c r="RHR10" s="573"/>
      <c r="RHS10" s="573"/>
      <c r="RHT10" s="573"/>
      <c r="RHU10" s="573"/>
      <c r="RHV10" s="573"/>
      <c r="RHW10" s="573"/>
      <c r="RHX10" s="573"/>
      <c r="RHY10" s="573"/>
      <c r="RHZ10" s="573"/>
      <c r="RIA10" s="573"/>
      <c r="RIB10" s="573"/>
      <c r="RIC10" s="573"/>
      <c r="RID10" s="573"/>
      <c r="RIE10" s="573"/>
      <c r="RIF10" s="573"/>
      <c r="RIG10" s="573"/>
      <c r="RIH10" s="573"/>
      <c r="RII10" s="573"/>
      <c r="RIJ10" s="573"/>
      <c r="RIK10" s="573"/>
      <c r="RIL10" s="573"/>
      <c r="RIM10" s="573"/>
      <c r="RIN10" s="573"/>
      <c r="RIO10" s="573"/>
      <c r="RIP10" s="573"/>
      <c r="RIQ10" s="573"/>
      <c r="RIR10" s="573"/>
      <c r="RIS10" s="573"/>
      <c r="RIT10" s="573"/>
      <c r="RIU10" s="573"/>
      <c r="RIV10" s="573"/>
      <c r="RIW10" s="573"/>
      <c r="RIX10" s="573"/>
      <c r="RIY10" s="573"/>
      <c r="RIZ10" s="573"/>
      <c r="RJA10" s="573"/>
      <c r="RJB10" s="573"/>
      <c r="RJC10" s="573"/>
      <c r="RJD10" s="573"/>
      <c r="RJE10" s="573"/>
      <c r="RJF10" s="573"/>
      <c r="RJG10" s="573"/>
      <c r="RJH10" s="573"/>
      <c r="RJI10" s="573"/>
      <c r="RJJ10" s="573"/>
      <c r="RJK10" s="573"/>
      <c r="RJL10" s="573"/>
      <c r="RJM10" s="573"/>
      <c r="RJN10" s="573"/>
      <c r="RJO10" s="573"/>
      <c r="RJP10" s="573"/>
      <c r="RJQ10" s="573"/>
      <c r="RJR10" s="573"/>
      <c r="RJS10" s="573"/>
      <c r="RJT10" s="573"/>
      <c r="RJU10" s="573"/>
      <c r="RJV10" s="573"/>
      <c r="RJW10" s="573"/>
      <c r="RJX10" s="573"/>
      <c r="RJY10" s="573"/>
      <c r="RJZ10" s="573"/>
      <c r="RKA10" s="573"/>
      <c r="RKB10" s="573"/>
      <c r="RKC10" s="573"/>
      <c r="RKD10" s="573"/>
      <c r="RKE10" s="573"/>
      <c r="RKF10" s="573"/>
      <c r="RKG10" s="573"/>
      <c r="RKH10" s="573"/>
      <c r="RKI10" s="573"/>
      <c r="RKJ10" s="573"/>
      <c r="RKK10" s="573"/>
      <c r="RKL10" s="573"/>
      <c r="RKM10" s="573"/>
      <c r="RKN10" s="573"/>
      <c r="RKO10" s="573"/>
      <c r="RKP10" s="573"/>
      <c r="RKQ10" s="573"/>
      <c r="RKR10" s="573"/>
      <c r="RKS10" s="573"/>
      <c r="RKT10" s="573"/>
      <c r="RKU10" s="573"/>
      <c r="RKV10" s="573"/>
      <c r="RKW10" s="573"/>
      <c r="RKX10" s="573"/>
      <c r="RKY10" s="573"/>
      <c r="RKZ10" s="573"/>
      <c r="RLA10" s="573"/>
      <c r="RLB10" s="573"/>
      <c r="RLC10" s="573"/>
      <c r="RLD10" s="573"/>
      <c r="RLE10" s="573"/>
      <c r="RLF10" s="573"/>
      <c r="RLG10" s="573"/>
      <c r="RLH10" s="573"/>
      <c r="RLI10" s="573"/>
      <c r="RLJ10" s="573"/>
      <c r="RLK10" s="573"/>
      <c r="RLL10" s="573"/>
      <c r="RLM10" s="573"/>
      <c r="RLN10" s="573"/>
      <c r="RLO10" s="573"/>
      <c r="RLP10" s="573"/>
      <c r="RLQ10" s="573"/>
      <c r="RLR10" s="573"/>
      <c r="RLS10" s="573"/>
      <c r="RLT10" s="573"/>
      <c r="RLU10" s="573"/>
      <c r="RLV10" s="573"/>
      <c r="RLW10" s="573"/>
      <c r="RLX10" s="573"/>
      <c r="RLY10" s="573"/>
      <c r="RLZ10" s="573"/>
      <c r="RMA10" s="573"/>
      <c r="RMB10" s="573"/>
      <c r="RMC10" s="573"/>
      <c r="RMD10" s="573"/>
      <c r="RME10" s="573"/>
      <c r="RMF10" s="573"/>
      <c r="RMG10" s="573"/>
      <c r="RMH10" s="573"/>
      <c r="RMI10" s="573"/>
      <c r="RMJ10" s="573"/>
      <c r="RMK10" s="573"/>
      <c r="RML10" s="573"/>
      <c r="RMM10" s="573"/>
      <c r="RMN10" s="573"/>
      <c r="RMO10" s="573"/>
      <c r="RMP10" s="573"/>
      <c r="RMQ10" s="573"/>
      <c r="RMR10" s="573"/>
      <c r="RMS10" s="573"/>
      <c r="RMT10" s="573"/>
      <c r="RMU10" s="573"/>
      <c r="RMV10" s="573"/>
      <c r="RMW10" s="573"/>
      <c r="RMX10" s="573"/>
      <c r="RMY10" s="573"/>
      <c r="RMZ10" s="573"/>
      <c r="RNA10" s="573"/>
      <c r="RNB10" s="573"/>
      <c r="RNC10" s="573"/>
      <c r="RND10" s="573"/>
      <c r="RNE10" s="573"/>
      <c r="RNF10" s="573"/>
      <c r="RNG10" s="573"/>
      <c r="RNH10" s="573"/>
      <c r="RNI10" s="573"/>
      <c r="RNJ10" s="573"/>
      <c r="RNK10" s="573"/>
      <c r="RNL10" s="573"/>
      <c r="RNM10" s="573"/>
      <c r="RNN10" s="573"/>
      <c r="RNO10" s="573"/>
      <c r="RNP10" s="573"/>
      <c r="RNQ10" s="573"/>
      <c r="RNR10" s="573"/>
      <c r="RNS10" s="573"/>
      <c r="RNT10" s="573"/>
      <c r="RNU10" s="573"/>
      <c r="RNV10" s="573"/>
      <c r="RNW10" s="573"/>
      <c r="RNX10" s="573"/>
      <c r="RNY10" s="573"/>
      <c r="RNZ10" s="573"/>
      <c r="ROA10" s="573"/>
      <c r="ROB10" s="573"/>
      <c r="ROC10" s="573"/>
      <c r="ROD10" s="573"/>
      <c r="ROE10" s="573"/>
      <c r="ROF10" s="573"/>
      <c r="ROG10" s="573"/>
      <c r="ROH10" s="573"/>
      <c r="ROI10" s="573"/>
      <c r="ROJ10" s="573"/>
      <c r="ROK10" s="573"/>
      <c r="ROL10" s="573"/>
      <c r="ROM10" s="573"/>
      <c r="RON10" s="573"/>
      <c r="ROO10" s="573"/>
      <c r="ROP10" s="573"/>
      <c r="ROQ10" s="573"/>
      <c r="ROR10" s="573"/>
      <c r="ROS10" s="573"/>
      <c r="ROT10" s="573"/>
      <c r="ROU10" s="573"/>
      <c r="ROV10" s="573"/>
      <c r="ROW10" s="573"/>
      <c r="ROX10" s="573"/>
      <c r="ROY10" s="573"/>
      <c r="ROZ10" s="573"/>
      <c r="RPA10" s="573"/>
      <c r="RPB10" s="573"/>
      <c r="RPC10" s="573"/>
      <c r="RPD10" s="573"/>
      <c r="RPE10" s="573"/>
      <c r="RPF10" s="573"/>
      <c r="RPG10" s="573"/>
      <c r="RPH10" s="573"/>
      <c r="RPI10" s="573"/>
      <c r="RPJ10" s="573"/>
      <c r="RPK10" s="573"/>
      <c r="RPL10" s="573"/>
      <c r="RPM10" s="573"/>
      <c r="RPN10" s="573"/>
      <c r="RPO10" s="573"/>
      <c r="RPP10" s="573"/>
      <c r="RPQ10" s="573"/>
      <c r="RPR10" s="573"/>
      <c r="RPS10" s="573"/>
      <c r="RPT10" s="573"/>
      <c r="RPU10" s="573"/>
      <c r="RPV10" s="573"/>
      <c r="RPW10" s="573"/>
      <c r="RPX10" s="573"/>
      <c r="RPY10" s="573"/>
      <c r="RPZ10" s="573"/>
      <c r="RQA10" s="573"/>
      <c r="RQB10" s="573"/>
      <c r="RQC10" s="573"/>
      <c r="RQD10" s="573"/>
      <c r="RQE10" s="573"/>
      <c r="RQF10" s="573"/>
      <c r="RQG10" s="573"/>
      <c r="RQH10" s="573"/>
      <c r="RQI10" s="573"/>
      <c r="RQJ10" s="573"/>
      <c r="RQK10" s="573"/>
      <c r="RQL10" s="573"/>
      <c r="RQM10" s="573"/>
      <c r="RQN10" s="573"/>
      <c r="RQO10" s="573"/>
      <c r="RQP10" s="573"/>
      <c r="RQQ10" s="573"/>
      <c r="RQR10" s="573"/>
      <c r="RQS10" s="573"/>
      <c r="RQT10" s="573"/>
      <c r="RQU10" s="573"/>
      <c r="RQV10" s="573"/>
      <c r="RQW10" s="573"/>
      <c r="RQX10" s="573"/>
      <c r="RQY10" s="573"/>
      <c r="RQZ10" s="573"/>
      <c r="RRA10" s="573"/>
      <c r="RRB10" s="573"/>
      <c r="RRC10" s="573"/>
      <c r="RRD10" s="573"/>
      <c r="RRE10" s="573"/>
      <c r="RRF10" s="573"/>
      <c r="RRG10" s="573"/>
      <c r="RRH10" s="573"/>
      <c r="RRI10" s="573"/>
      <c r="RRJ10" s="573"/>
      <c r="RRK10" s="573"/>
      <c r="RRL10" s="573"/>
      <c r="RRM10" s="573"/>
      <c r="RRN10" s="573"/>
      <c r="RRO10" s="573"/>
      <c r="RRP10" s="573"/>
      <c r="RRQ10" s="573"/>
      <c r="RRR10" s="573"/>
      <c r="RRS10" s="573"/>
      <c r="RRT10" s="573"/>
      <c r="RRU10" s="573"/>
      <c r="RRV10" s="573"/>
      <c r="RRW10" s="573"/>
      <c r="RRX10" s="573"/>
      <c r="RRY10" s="573"/>
      <c r="RRZ10" s="573"/>
      <c r="RSA10" s="573"/>
      <c r="RSB10" s="573"/>
      <c r="RSC10" s="573"/>
      <c r="RSD10" s="573"/>
      <c r="RSE10" s="573"/>
      <c r="RSF10" s="573"/>
      <c r="RSG10" s="573"/>
      <c r="RSH10" s="573"/>
      <c r="RSI10" s="573"/>
      <c r="RSJ10" s="573"/>
      <c r="RSK10" s="573"/>
      <c r="RSL10" s="573"/>
      <c r="RSM10" s="573"/>
      <c r="RSN10" s="573"/>
      <c r="RSO10" s="573"/>
      <c r="RSP10" s="573"/>
      <c r="RSQ10" s="573"/>
      <c r="RSR10" s="573"/>
      <c r="RSS10" s="573"/>
      <c r="RST10" s="573"/>
      <c r="RSU10" s="573"/>
      <c r="RSV10" s="573"/>
      <c r="RSW10" s="573"/>
      <c r="RSX10" s="573"/>
      <c r="RSY10" s="573"/>
      <c r="RSZ10" s="573"/>
      <c r="RTA10" s="573"/>
      <c r="RTB10" s="573"/>
      <c r="RTC10" s="573"/>
      <c r="RTD10" s="573"/>
      <c r="RTE10" s="573"/>
      <c r="RTF10" s="573"/>
      <c r="RTG10" s="573"/>
      <c r="RTH10" s="573"/>
      <c r="RTI10" s="573"/>
      <c r="RTJ10" s="573"/>
      <c r="RTK10" s="573"/>
      <c r="RTL10" s="573"/>
      <c r="RTM10" s="573"/>
      <c r="RTN10" s="573"/>
      <c r="RTO10" s="573"/>
      <c r="RTP10" s="573"/>
      <c r="RTQ10" s="573"/>
      <c r="RTR10" s="573"/>
      <c r="RTS10" s="573"/>
      <c r="RTT10" s="573"/>
      <c r="RTU10" s="573"/>
      <c r="RTV10" s="573"/>
      <c r="RTW10" s="573"/>
      <c r="RTX10" s="573"/>
      <c r="RTY10" s="573"/>
      <c r="RTZ10" s="573"/>
      <c r="RUA10" s="573"/>
      <c r="RUB10" s="573"/>
      <c r="RUC10" s="573"/>
      <c r="RUD10" s="573"/>
      <c r="RUE10" s="573"/>
      <c r="RUF10" s="573"/>
      <c r="RUG10" s="573"/>
      <c r="RUH10" s="573"/>
      <c r="RUI10" s="573"/>
      <c r="RUJ10" s="573"/>
      <c r="RUK10" s="573"/>
      <c r="RUL10" s="573"/>
      <c r="RUM10" s="573"/>
      <c r="RUN10" s="573"/>
      <c r="RUO10" s="573"/>
      <c r="RUP10" s="573"/>
      <c r="RUQ10" s="573"/>
      <c r="RUR10" s="573"/>
      <c r="RUS10" s="573"/>
      <c r="RUT10" s="573"/>
      <c r="RUU10" s="573"/>
      <c r="RUV10" s="573"/>
      <c r="RUW10" s="573"/>
      <c r="RUX10" s="573"/>
      <c r="RUY10" s="573"/>
      <c r="RUZ10" s="573"/>
      <c r="RVA10" s="573"/>
      <c r="RVB10" s="573"/>
      <c r="RVC10" s="573"/>
      <c r="RVD10" s="573"/>
      <c r="RVE10" s="573"/>
      <c r="RVF10" s="573"/>
      <c r="RVG10" s="573"/>
      <c r="RVH10" s="573"/>
      <c r="RVI10" s="573"/>
      <c r="RVJ10" s="573"/>
      <c r="RVK10" s="573"/>
      <c r="RVL10" s="573"/>
      <c r="RVM10" s="573"/>
      <c r="RVN10" s="573"/>
      <c r="RVO10" s="573"/>
      <c r="RVP10" s="573"/>
      <c r="RVQ10" s="573"/>
      <c r="RVR10" s="573"/>
      <c r="RVS10" s="573"/>
      <c r="RVT10" s="573"/>
      <c r="RVU10" s="573"/>
      <c r="RVV10" s="573"/>
      <c r="RVW10" s="573"/>
      <c r="RVX10" s="573"/>
      <c r="RVY10" s="573"/>
      <c r="RVZ10" s="573"/>
      <c r="RWA10" s="573"/>
      <c r="RWB10" s="573"/>
      <c r="RWC10" s="573"/>
      <c r="RWD10" s="573"/>
      <c r="RWE10" s="573"/>
      <c r="RWF10" s="573"/>
      <c r="RWG10" s="573"/>
      <c r="RWH10" s="573"/>
      <c r="RWI10" s="573"/>
      <c r="RWJ10" s="573"/>
      <c r="RWK10" s="573"/>
      <c r="RWL10" s="573"/>
      <c r="RWM10" s="573"/>
      <c r="RWN10" s="573"/>
      <c r="RWO10" s="573"/>
      <c r="RWP10" s="573"/>
      <c r="RWQ10" s="573"/>
      <c r="RWR10" s="573"/>
      <c r="RWS10" s="573"/>
      <c r="RWT10" s="573"/>
      <c r="RWU10" s="573"/>
      <c r="RWV10" s="573"/>
      <c r="RWW10" s="573"/>
      <c r="RWX10" s="573"/>
      <c r="RWY10" s="573"/>
      <c r="RWZ10" s="573"/>
      <c r="RXA10" s="573"/>
      <c r="RXB10" s="573"/>
      <c r="RXC10" s="573"/>
      <c r="RXD10" s="573"/>
      <c r="RXE10" s="573"/>
      <c r="RXF10" s="573"/>
      <c r="RXG10" s="573"/>
      <c r="RXH10" s="573"/>
      <c r="RXI10" s="573"/>
      <c r="RXJ10" s="573"/>
      <c r="RXK10" s="573"/>
      <c r="RXL10" s="573"/>
      <c r="RXM10" s="573"/>
      <c r="RXN10" s="573"/>
      <c r="RXO10" s="573"/>
      <c r="RXP10" s="573"/>
      <c r="RXQ10" s="573"/>
      <c r="RXR10" s="573"/>
      <c r="RXS10" s="573"/>
      <c r="RXT10" s="573"/>
      <c r="RXU10" s="573"/>
      <c r="RXV10" s="573"/>
      <c r="RXW10" s="573"/>
      <c r="RXX10" s="573"/>
      <c r="RXY10" s="573"/>
      <c r="RXZ10" s="573"/>
      <c r="RYA10" s="573"/>
      <c r="RYB10" s="573"/>
      <c r="RYC10" s="573"/>
      <c r="RYD10" s="573"/>
      <c r="RYE10" s="573"/>
      <c r="RYF10" s="573"/>
      <c r="RYG10" s="573"/>
      <c r="RYH10" s="573"/>
      <c r="RYI10" s="573"/>
      <c r="RYJ10" s="573"/>
      <c r="RYK10" s="573"/>
      <c r="RYL10" s="573"/>
      <c r="RYM10" s="573"/>
      <c r="RYN10" s="573"/>
      <c r="RYO10" s="573"/>
      <c r="RYP10" s="573"/>
      <c r="RYQ10" s="573"/>
      <c r="RYR10" s="573"/>
      <c r="RYS10" s="573"/>
      <c r="RYT10" s="573"/>
      <c r="RYU10" s="573"/>
      <c r="RYV10" s="573"/>
      <c r="RYW10" s="573"/>
      <c r="RYX10" s="573"/>
      <c r="RYY10" s="573"/>
      <c r="RYZ10" s="573"/>
      <c r="RZA10" s="573"/>
      <c r="RZB10" s="573"/>
      <c r="RZC10" s="573"/>
      <c r="RZD10" s="573"/>
      <c r="RZE10" s="573"/>
      <c r="RZF10" s="573"/>
      <c r="RZG10" s="573"/>
      <c r="RZH10" s="573"/>
      <c r="RZI10" s="573"/>
      <c r="RZJ10" s="573"/>
      <c r="RZK10" s="573"/>
      <c r="RZL10" s="573"/>
      <c r="RZM10" s="573"/>
      <c r="RZN10" s="573"/>
      <c r="RZO10" s="573"/>
      <c r="RZP10" s="573"/>
      <c r="RZQ10" s="573"/>
      <c r="RZR10" s="573"/>
      <c r="RZS10" s="573"/>
      <c r="RZT10" s="573"/>
      <c r="RZU10" s="573"/>
      <c r="RZV10" s="573"/>
      <c r="RZW10" s="573"/>
      <c r="RZX10" s="573"/>
      <c r="RZY10" s="573"/>
      <c r="RZZ10" s="573"/>
      <c r="SAA10" s="573"/>
      <c r="SAB10" s="573"/>
      <c r="SAC10" s="573"/>
      <c r="SAD10" s="573"/>
      <c r="SAE10" s="573"/>
      <c r="SAF10" s="573"/>
      <c r="SAG10" s="573"/>
      <c r="SAH10" s="573"/>
      <c r="SAI10" s="573"/>
      <c r="SAJ10" s="573"/>
      <c r="SAK10" s="573"/>
      <c r="SAL10" s="573"/>
      <c r="SAM10" s="573"/>
      <c r="SAN10" s="573"/>
      <c r="SAO10" s="573"/>
      <c r="SAP10" s="573"/>
      <c r="SAQ10" s="573"/>
      <c r="SAR10" s="573"/>
      <c r="SAS10" s="573"/>
      <c r="SAT10" s="573"/>
      <c r="SAU10" s="573"/>
      <c r="SAV10" s="573"/>
      <c r="SAW10" s="573"/>
      <c r="SAX10" s="573"/>
      <c r="SAY10" s="573"/>
      <c r="SAZ10" s="573"/>
      <c r="SBA10" s="573"/>
      <c r="SBB10" s="573"/>
      <c r="SBC10" s="573"/>
      <c r="SBD10" s="573"/>
      <c r="SBE10" s="573"/>
      <c r="SBF10" s="573"/>
      <c r="SBG10" s="573"/>
      <c r="SBH10" s="573"/>
      <c r="SBI10" s="573"/>
      <c r="SBJ10" s="573"/>
      <c r="SBK10" s="573"/>
      <c r="SBL10" s="573"/>
      <c r="SBM10" s="573"/>
      <c r="SBN10" s="573"/>
      <c r="SBO10" s="573"/>
      <c r="SBP10" s="573"/>
      <c r="SBQ10" s="573"/>
      <c r="SBR10" s="573"/>
      <c r="SBS10" s="573"/>
      <c r="SBT10" s="573"/>
      <c r="SBU10" s="573"/>
      <c r="SBV10" s="573"/>
      <c r="SBW10" s="573"/>
      <c r="SBX10" s="573"/>
      <c r="SBY10" s="573"/>
      <c r="SBZ10" s="573"/>
      <c r="SCA10" s="573"/>
      <c r="SCB10" s="573"/>
      <c r="SCC10" s="573"/>
      <c r="SCD10" s="573"/>
      <c r="SCE10" s="573"/>
      <c r="SCF10" s="573"/>
      <c r="SCG10" s="573"/>
      <c r="SCH10" s="573"/>
      <c r="SCI10" s="573"/>
      <c r="SCJ10" s="573"/>
      <c r="SCK10" s="573"/>
      <c r="SCL10" s="573"/>
      <c r="SCM10" s="573"/>
      <c r="SCN10" s="573"/>
      <c r="SCO10" s="573"/>
      <c r="SCP10" s="573"/>
      <c r="SCQ10" s="573"/>
      <c r="SCR10" s="573"/>
      <c r="SCS10" s="573"/>
      <c r="SCT10" s="573"/>
      <c r="SCU10" s="573"/>
      <c r="SCV10" s="573"/>
      <c r="SCW10" s="573"/>
      <c r="SCX10" s="573"/>
      <c r="SCY10" s="573"/>
      <c r="SCZ10" s="573"/>
      <c r="SDA10" s="573"/>
      <c r="SDB10" s="573"/>
      <c r="SDC10" s="573"/>
      <c r="SDD10" s="573"/>
      <c r="SDE10" s="573"/>
      <c r="SDF10" s="573"/>
      <c r="SDG10" s="573"/>
      <c r="SDH10" s="573"/>
      <c r="SDI10" s="573"/>
      <c r="SDJ10" s="573"/>
      <c r="SDK10" s="573"/>
      <c r="SDL10" s="573"/>
      <c r="SDM10" s="573"/>
      <c r="SDN10" s="573"/>
      <c r="SDO10" s="573"/>
      <c r="SDP10" s="573"/>
      <c r="SDQ10" s="573"/>
      <c r="SDR10" s="573"/>
      <c r="SDS10" s="573"/>
      <c r="SDT10" s="573"/>
      <c r="SDU10" s="573"/>
      <c r="SDV10" s="573"/>
      <c r="SDW10" s="573"/>
      <c r="SDX10" s="573"/>
      <c r="SDY10" s="573"/>
      <c r="SDZ10" s="573"/>
      <c r="SEA10" s="573"/>
      <c r="SEB10" s="573"/>
      <c r="SEC10" s="573"/>
      <c r="SED10" s="573"/>
      <c r="SEE10" s="573"/>
      <c r="SEF10" s="573"/>
      <c r="SEG10" s="573"/>
      <c r="SEH10" s="573"/>
      <c r="SEI10" s="573"/>
      <c r="SEJ10" s="573"/>
      <c r="SEK10" s="573"/>
      <c r="SEL10" s="573"/>
      <c r="SEM10" s="573"/>
      <c r="SEN10" s="573"/>
      <c r="SEO10" s="573"/>
      <c r="SEP10" s="573"/>
      <c r="SEQ10" s="573"/>
      <c r="SER10" s="573"/>
      <c r="SES10" s="573"/>
      <c r="SET10" s="573"/>
      <c r="SEU10" s="573"/>
      <c r="SEV10" s="573"/>
      <c r="SEW10" s="573"/>
      <c r="SEX10" s="573"/>
      <c r="SEY10" s="573"/>
      <c r="SEZ10" s="573"/>
      <c r="SFA10" s="573"/>
      <c r="SFB10" s="573"/>
      <c r="SFC10" s="573"/>
      <c r="SFD10" s="573"/>
      <c r="SFE10" s="573"/>
      <c r="SFF10" s="573"/>
      <c r="SFG10" s="573"/>
      <c r="SFH10" s="573"/>
      <c r="SFI10" s="573"/>
      <c r="SFJ10" s="573"/>
      <c r="SFK10" s="573"/>
      <c r="SFL10" s="573"/>
      <c r="SFM10" s="573"/>
      <c r="SFN10" s="573"/>
      <c r="SFO10" s="573"/>
      <c r="SFP10" s="573"/>
      <c r="SFQ10" s="573"/>
      <c r="SFR10" s="573"/>
      <c r="SFS10" s="573"/>
      <c r="SFT10" s="573"/>
      <c r="SFU10" s="573"/>
      <c r="SFV10" s="573"/>
      <c r="SFW10" s="573"/>
      <c r="SFX10" s="573"/>
      <c r="SFY10" s="573"/>
      <c r="SFZ10" s="573"/>
      <c r="SGA10" s="573"/>
      <c r="SGB10" s="573"/>
      <c r="SGC10" s="573"/>
      <c r="SGD10" s="573"/>
      <c r="SGE10" s="573"/>
      <c r="SGF10" s="573"/>
      <c r="SGG10" s="573"/>
      <c r="SGH10" s="573"/>
      <c r="SGI10" s="573"/>
      <c r="SGJ10" s="573"/>
      <c r="SGK10" s="573"/>
      <c r="SGL10" s="573"/>
      <c r="SGM10" s="573"/>
      <c r="SGN10" s="573"/>
      <c r="SGO10" s="573"/>
      <c r="SGP10" s="573"/>
      <c r="SGQ10" s="573"/>
      <c r="SGR10" s="573"/>
      <c r="SGS10" s="573"/>
      <c r="SGT10" s="573"/>
      <c r="SGU10" s="573"/>
      <c r="SGV10" s="573"/>
      <c r="SGW10" s="573"/>
      <c r="SGX10" s="573"/>
      <c r="SGY10" s="573"/>
      <c r="SGZ10" s="573"/>
      <c r="SHA10" s="573"/>
      <c r="SHB10" s="573"/>
      <c r="SHC10" s="573"/>
      <c r="SHD10" s="573"/>
      <c r="SHE10" s="573"/>
      <c r="SHF10" s="573"/>
      <c r="SHG10" s="573"/>
      <c r="SHH10" s="573"/>
      <c r="SHI10" s="573"/>
      <c r="SHJ10" s="573"/>
      <c r="SHK10" s="573"/>
      <c r="SHL10" s="573"/>
      <c r="SHM10" s="573"/>
      <c r="SHN10" s="573"/>
      <c r="SHO10" s="573"/>
      <c r="SHP10" s="573"/>
      <c r="SHQ10" s="573"/>
      <c r="SHR10" s="573"/>
      <c r="SHS10" s="573"/>
      <c r="SHT10" s="573"/>
      <c r="SHU10" s="573"/>
      <c r="SHV10" s="573"/>
      <c r="SHW10" s="573"/>
      <c r="SHX10" s="573"/>
      <c r="SHY10" s="573"/>
      <c r="SHZ10" s="573"/>
      <c r="SIA10" s="573"/>
      <c r="SIB10" s="573"/>
      <c r="SIC10" s="573"/>
      <c r="SID10" s="573"/>
      <c r="SIE10" s="573"/>
      <c r="SIF10" s="573"/>
      <c r="SIG10" s="573"/>
      <c r="SIH10" s="573"/>
      <c r="SII10" s="573"/>
      <c r="SIJ10" s="573"/>
      <c r="SIK10" s="573"/>
      <c r="SIL10" s="573"/>
      <c r="SIM10" s="573"/>
      <c r="SIN10" s="573"/>
      <c r="SIO10" s="573"/>
      <c r="SIP10" s="573"/>
      <c r="SIQ10" s="573"/>
      <c r="SIR10" s="573"/>
      <c r="SIS10" s="573"/>
      <c r="SIT10" s="573"/>
      <c r="SIU10" s="573"/>
      <c r="SIV10" s="573"/>
      <c r="SIW10" s="573"/>
      <c r="SIX10" s="573"/>
      <c r="SIY10" s="573"/>
      <c r="SIZ10" s="573"/>
      <c r="SJA10" s="573"/>
      <c r="SJB10" s="573"/>
      <c r="SJC10" s="573"/>
      <c r="SJD10" s="573"/>
      <c r="SJE10" s="573"/>
      <c r="SJF10" s="573"/>
      <c r="SJG10" s="573"/>
      <c r="SJH10" s="573"/>
      <c r="SJI10" s="573"/>
      <c r="SJJ10" s="573"/>
      <c r="SJK10" s="573"/>
      <c r="SJL10" s="573"/>
      <c r="SJM10" s="573"/>
      <c r="SJN10" s="573"/>
      <c r="SJO10" s="573"/>
      <c r="SJP10" s="573"/>
      <c r="SJQ10" s="573"/>
      <c r="SJR10" s="573"/>
      <c r="SJS10" s="573"/>
      <c r="SJT10" s="573"/>
      <c r="SJU10" s="573"/>
      <c r="SJV10" s="573"/>
      <c r="SJW10" s="573"/>
      <c r="SJX10" s="573"/>
      <c r="SJY10" s="573"/>
      <c r="SJZ10" s="573"/>
      <c r="SKA10" s="573"/>
      <c r="SKB10" s="573"/>
      <c r="SKC10" s="573"/>
      <c r="SKD10" s="573"/>
      <c r="SKE10" s="573"/>
      <c r="SKF10" s="573"/>
      <c r="SKG10" s="573"/>
      <c r="SKH10" s="573"/>
      <c r="SKI10" s="573"/>
      <c r="SKJ10" s="573"/>
      <c r="SKK10" s="573"/>
      <c r="SKL10" s="573"/>
      <c r="SKM10" s="573"/>
      <c r="SKN10" s="573"/>
      <c r="SKO10" s="573"/>
      <c r="SKP10" s="573"/>
      <c r="SKQ10" s="573"/>
      <c r="SKR10" s="573"/>
      <c r="SKS10" s="573"/>
      <c r="SKT10" s="573"/>
      <c r="SKU10" s="573"/>
      <c r="SKV10" s="573"/>
      <c r="SKW10" s="573"/>
      <c r="SKX10" s="573"/>
      <c r="SKY10" s="573"/>
      <c r="SKZ10" s="573"/>
      <c r="SLA10" s="573"/>
      <c r="SLB10" s="573"/>
      <c r="SLC10" s="573"/>
      <c r="SLD10" s="573"/>
      <c r="SLE10" s="573"/>
      <c r="SLF10" s="573"/>
      <c r="SLG10" s="573"/>
      <c r="SLH10" s="573"/>
      <c r="SLI10" s="573"/>
      <c r="SLJ10" s="573"/>
      <c r="SLK10" s="573"/>
      <c r="SLL10" s="573"/>
      <c r="SLM10" s="573"/>
      <c r="SLN10" s="573"/>
      <c r="SLO10" s="573"/>
      <c r="SLP10" s="573"/>
      <c r="SLQ10" s="573"/>
      <c r="SLR10" s="573"/>
      <c r="SLS10" s="573"/>
      <c r="SLT10" s="573"/>
      <c r="SLU10" s="573"/>
      <c r="SLV10" s="573"/>
      <c r="SLW10" s="573"/>
      <c r="SLX10" s="573"/>
      <c r="SLY10" s="573"/>
      <c r="SLZ10" s="573"/>
      <c r="SMA10" s="573"/>
      <c r="SMB10" s="573"/>
      <c r="SMC10" s="573"/>
      <c r="SMD10" s="573"/>
      <c r="SME10" s="573"/>
      <c r="SMF10" s="573"/>
      <c r="SMG10" s="573"/>
      <c r="SMH10" s="573"/>
      <c r="SMI10" s="573"/>
      <c r="SMJ10" s="573"/>
      <c r="SMK10" s="573"/>
      <c r="SML10" s="573"/>
      <c r="SMM10" s="573"/>
      <c r="SMN10" s="573"/>
      <c r="SMO10" s="573"/>
      <c r="SMP10" s="573"/>
      <c r="SMQ10" s="573"/>
      <c r="SMR10" s="573"/>
      <c r="SMS10" s="573"/>
      <c r="SMT10" s="573"/>
      <c r="SMU10" s="573"/>
      <c r="SMV10" s="573"/>
      <c r="SMW10" s="573"/>
      <c r="SMX10" s="573"/>
      <c r="SMY10" s="573"/>
      <c r="SMZ10" s="573"/>
      <c r="SNA10" s="573"/>
      <c r="SNB10" s="573"/>
      <c r="SNC10" s="573"/>
      <c r="SND10" s="573"/>
      <c r="SNE10" s="573"/>
      <c r="SNF10" s="573"/>
      <c r="SNG10" s="573"/>
      <c r="SNH10" s="573"/>
      <c r="SNI10" s="573"/>
      <c r="SNJ10" s="573"/>
      <c r="SNK10" s="573"/>
      <c r="SNL10" s="573"/>
      <c r="SNM10" s="573"/>
      <c r="SNN10" s="573"/>
      <c r="SNO10" s="573"/>
      <c r="SNP10" s="573"/>
      <c r="SNQ10" s="573"/>
      <c r="SNR10" s="573"/>
      <c r="SNS10" s="573"/>
      <c r="SNT10" s="573"/>
      <c r="SNU10" s="573"/>
      <c r="SNV10" s="573"/>
      <c r="SNW10" s="573"/>
      <c r="SNX10" s="573"/>
      <c r="SNY10" s="573"/>
      <c r="SNZ10" s="573"/>
      <c r="SOA10" s="573"/>
      <c r="SOB10" s="573"/>
      <c r="SOC10" s="573"/>
      <c r="SOD10" s="573"/>
      <c r="SOE10" s="573"/>
      <c r="SOF10" s="573"/>
      <c r="SOG10" s="573"/>
      <c r="SOH10" s="573"/>
      <c r="SOI10" s="573"/>
      <c r="SOJ10" s="573"/>
      <c r="SOK10" s="573"/>
      <c r="SOL10" s="573"/>
      <c r="SOM10" s="573"/>
      <c r="SON10" s="573"/>
      <c r="SOO10" s="573"/>
      <c r="SOP10" s="573"/>
      <c r="SOQ10" s="573"/>
      <c r="SOR10" s="573"/>
      <c r="SOS10" s="573"/>
      <c r="SOT10" s="573"/>
      <c r="SOU10" s="573"/>
      <c r="SOV10" s="573"/>
      <c r="SOW10" s="573"/>
      <c r="SOX10" s="573"/>
      <c r="SOY10" s="573"/>
      <c r="SOZ10" s="573"/>
      <c r="SPA10" s="573"/>
      <c r="SPB10" s="573"/>
      <c r="SPC10" s="573"/>
      <c r="SPD10" s="573"/>
      <c r="SPE10" s="573"/>
      <c r="SPF10" s="573"/>
      <c r="SPG10" s="573"/>
      <c r="SPH10" s="573"/>
      <c r="SPI10" s="573"/>
      <c r="SPJ10" s="573"/>
      <c r="SPK10" s="573"/>
      <c r="SPL10" s="573"/>
      <c r="SPM10" s="573"/>
      <c r="SPN10" s="573"/>
      <c r="SPO10" s="573"/>
      <c r="SPP10" s="573"/>
      <c r="SPQ10" s="573"/>
      <c r="SPR10" s="573"/>
      <c r="SPS10" s="573"/>
      <c r="SPT10" s="573"/>
      <c r="SPU10" s="573"/>
      <c r="SPV10" s="573"/>
      <c r="SPW10" s="573"/>
      <c r="SPX10" s="573"/>
      <c r="SPY10" s="573"/>
      <c r="SPZ10" s="573"/>
      <c r="SQA10" s="573"/>
      <c r="SQB10" s="573"/>
      <c r="SQC10" s="573"/>
      <c r="SQD10" s="573"/>
      <c r="SQE10" s="573"/>
      <c r="SQF10" s="573"/>
      <c r="SQG10" s="573"/>
      <c r="SQH10" s="573"/>
      <c r="SQI10" s="573"/>
      <c r="SQJ10" s="573"/>
      <c r="SQK10" s="573"/>
      <c r="SQL10" s="573"/>
      <c r="SQM10" s="573"/>
      <c r="SQN10" s="573"/>
      <c r="SQO10" s="573"/>
      <c r="SQP10" s="573"/>
      <c r="SQQ10" s="573"/>
      <c r="SQR10" s="573"/>
      <c r="SQS10" s="573"/>
      <c r="SQT10" s="573"/>
      <c r="SQU10" s="573"/>
      <c r="SQV10" s="573"/>
      <c r="SQW10" s="573"/>
      <c r="SQX10" s="573"/>
      <c r="SQY10" s="573"/>
      <c r="SQZ10" s="573"/>
      <c r="SRA10" s="573"/>
      <c r="SRB10" s="573"/>
      <c r="SRC10" s="573"/>
      <c r="SRD10" s="573"/>
      <c r="SRE10" s="573"/>
      <c r="SRF10" s="573"/>
      <c r="SRG10" s="573"/>
      <c r="SRH10" s="573"/>
      <c r="SRI10" s="573"/>
      <c r="SRJ10" s="573"/>
      <c r="SRK10" s="573"/>
      <c r="SRL10" s="573"/>
      <c r="SRM10" s="573"/>
      <c r="SRN10" s="573"/>
      <c r="SRO10" s="573"/>
      <c r="SRP10" s="573"/>
      <c r="SRQ10" s="573"/>
      <c r="SRR10" s="573"/>
      <c r="SRS10" s="573"/>
      <c r="SRT10" s="573"/>
      <c r="SRU10" s="573"/>
      <c r="SRV10" s="573"/>
      <c r="SRW10" s="573"/>
      <c r="SRX10" s="573"/>
      <c r="SRY10" s="573"/>
      <c r="SRZ10" s="573"/>
      <c r="SSA10" s="573"/>
      <c r="SSB10" s="573"/>
      <c r="SSC10" s="573"/>
      <c r="SSD10" s="573"/>
      <c r="SSE10" s="573"/>
      <c r="SSF10" s="573"/>
      <c r="SSG10" s="573"/>
      <c r="SSH10" s="573"/>
      <c r="SSI10" s="573"/>
      <c r="SSJ10" s="573"/>
      <c r="SSK10" s="573"/>
      <c r="SSL10" s="573"/>
      <c r="SSM10" s="573"/>
      <c r="SSN10" s="573"/>
      <c r="SSO10" s="573"/>
      <c r="SSP10" s="573"/>
      <c r="SSQ10" s="573"/>
      <c r="SSR10" s="573"/>
      <c r="SSS10" s="573"/>
      <c r="SST10" s="573"/>
      <c r="SSU10" s="573"/>
      <c r="SSV10" s="573"/>
      <c r="SSW10" s="573"/>
      <c r="SSX10" s="573"/>
      <c r="SSY10" s="573"/>
      <c r="SSZ10" s="573"/>
      <c r="STA10" s="573"/>
      <c r="STB10" s="573"/>
      <c r="STC10" s="573"/>
      <c r="STD10" s="573"/>
      <c r="STE10" s="573"/>
      <c r="STF10" s="573"/>
      <c r="STG10" s="573"/>
      <c r="STH10" s="573"/>
      <c r="STI10" s="573"/>
      <c r="STJ10" s="573"/>
      <c r="STK10" s="573"/>
      <c r="STL10" s="573"/>
      <c r="STM10" s="573"/>
      <c r="STN10" s="573"/>
      <c r="STO10" s="573"/>
      <c r="STP10" s="573"/>
      <c r="STQ10" s="573"/>
      <c r="STR10" s="573"/>
      <c r="STS10" s="573"/>
      <c r="STT10" s="573"/>
      <c r="STU10" s="573"/>
      <c r="STV10" s="573"/>
      <c r="STW10" s="573"/>
      <c r="STX10" s="573"/>
      <c r="STY10" s="573"/>
      <c r="STZ10" s="573"/>
      <c r="SUA10" s="573"/>
      <c r="SUB10" s="573"/>
      <c r="SUC10" s="573"/>
      <c r="SUD10" s="573"/>
      <c r="SUE10" s="573"/>
      <c r="SUF10" s="573"/>
      <c r="SUG10" s="573"/>
      <c r="SUH10" s="573"/>
      <c r="SUI10" s="573"/>
      <c r="SUJ10" s="573"/>
      <c r="SUK10" s="573"/>
      <c r="SUL10" s="573"/>
      <c r="SUM10" s="573"/>
      <c r="SUN10" s="573"/>
      <c r="SUO10" s="573"/>
      <c r="SUP10" s="573"/>
      <c r="SUQ10" s="573"/>
      <c r="SUR10" s="573"/>
      <c r="SUS10" s="573"/>
      <c r="SUT10" s="573"/>
      <c r="SUU10" s="573"/>
      <c r="SUV10" s="573"/>
      <c r="SUW10" s="573"/>
      <c r="SUX10" s="573"/>
      <c r="SUY10" s="573"/>
      <c r="SUZ10" s="573"/>
      <c r="SVA10" s="573"/>
      <c r="SVB10" s="573"/>
      <c r="SVC10" s="573"/>
      <c r="SVD10" s="573"/>
      <c r="SVE10" s="573"/>
      <c r="SVF10" s="573"/>
      <c r="SVG10" s="573"/>
      <c r="SVH10" s="573"/>
      <c r="SVI10" s="573"/>
      <c r="SVJ10" s="573"/>
      <c r="SVK10" s="573"/>
      <c r="SVL10" s="573"/>
      <c r="SVM10" s="573"/>
      <c r="SVN10" s="573"/>
      <c r="SVO10" s="573"/>
      <c r="SVP10" s="573"/>
      <c r="SVQ10" s="573"/>
      <c r="SVR10" s="573"/>
      <c r="SVS10" s="573"/>
      <c r="SVT10" s="573"/>
      <c r="SVU10" s="573"/>
      <c r="SVV10" s="573"/>
      <c r="SVW10" s="573"/>
      <c r="SVX10" s="573"/>
      <c r="SVY10" s="573"/>
      <c r="SVZ10" s="573"/>
      <c r="SWA10" s="573"/>
      <c r="SWB10" s="573"/>
      <c r="SWC10" s="573"/>
      <c r="SWD10" s="573"/>
      <c r="SWE10" s="573"/>
      <c r="SWF10" s="573"/>
      <c r="SWG10" s="573"/>
      <c r="SWH10" s="573"/>
      <c r="SWI10" s="573"/>
      <c r="SWJ10" s="573"/>
      <c r="SWK10" s="573"/>
      <c r="SWL10" s="573"/>
      <c r="SWM10" s="573"/>
      <c r="SWN10" s="573"/>
      <c r="SWO10" s="573"/>
      <c r="SWP10" s="573"/>
      <c r="SWQ10" s="573"/>
      <c r="SWR10" s="573"/>
      <c r="SWS10" s="573"/>
      <c r="SWT10" s="573"/>
      <c r="SWU10" s="573"/>
      <c r="SWV10" s="573"/>
      <c r="SWW10" s="573"/>
      <c r="SWX10" s="573"/>
      <c r="SWY10" s="573"/>
      <c r="SWZ10" s="573"/>
      <c r="SXA10" s="573"/>
      <c r="SXB10" s="573"/>
      <c r="SXC10" s="573"/>
      <c r="SXD10" s="573"/>
      <c r="SXE10" s="573"/>
      <c r="SXF10" s="573"/>
      <c r="SXG10" s="573"/>
      <c r="SXH10" s="573"/>
      <c r="SXI10" s="573"/>
      <c r="SXJ10" s="573"/>
      <c r="SXK10" s="573"/>
      <c r="SXL10" s="573"/>
      <c r="SXM10" s="573"/>
      <c r="SXN10" s="573"/>
      <c r="SXO10" s="573"/>
      <c r="SXP10" s="573"/>
      <c r="SXQ10" s="573"/>
      <c r="SXR10" s="573"/>
      <c r="SXS10" s="573"/>
      <c r="SXT10" s="573"/>
      <c r="SXU10" s="573"/>
      <c r="SXV10" s="573"/>
      <c r="SXW10" s="573"/>
      <c r="SXX10" s="573"/>
      <c r="SXY10" s="573"/>
      <c r="SXZ10" s="573"/>
      <c r="SYA10" s="573"/>
      <c r="SYB10" s="573"/>
      <c r="SYC10" s="573"/>
      <c r="SYD10" s="573"/>
      <c r="SYE10" s="573"/>
      <c r="SYF10" s="573"/>
      <c r="SYG10" s="573"/>
      <c r="SYH10" s="573"/>
      <c r="SYI10" s="573"/>
      <c r="SYJ10" s="573"/>
      <c r="SYK10" s="573"/>
      <c r="SYL10" s="573"/>
      <c r="SYM10" s="573"/>
      <c r="SYN10" s="573"/>
      <c r="SYO10" s="573"/>
      <c r="SYP10" s="573"/>
      <c r="SYQ10" s="573"/>
      <c r="SYR10" s="573"/>
      <c r="SYS10" s="573"/>
      <c r="SYT10" s="573"/>
      <c r="SYU10" s="573"/>
      <c r="SYV10" s="573"/>
      <c r="SYW10" s="573"/>
      <c r="SYX10" s="573"/>
      <c r="SYY10" s="573"/>
      <c r="SYZ10" s="573"/>
      <c r="SZA10" s="573"/>
      <c r="SZB10" s="573"/>
      <c r="SZC10" s="573"/>
      <c r="SZD10" s="573"/>
      <c r="SZE10" s="573"/>
      <c r="SZF10" s="573"/>
      <c r="SZG10" s="573"/>
      <c r="SZH10" s="573"/>
      <c r="SZI10" s="573"/>
      <c r="SZJ10" s="573"/>
      <c r="SZK10" s="573"/>
      <c r="SZL10" s="573"/>
      <c r="SZM10" s="573"/>
      <c r="SZN10" s="573"/>
      <c r="SZO10" s="573"/>
      <c r="SZP10" s="573"/>
      <c r="SZQ10" s="573"/>
      <c r="SZR10" s="573"/>
      <c r="SZS10" s="573"/>
      <c r="SZT10" s="573"/>
      <c r="SZU10" s="573"/>
      <c r="SZV10" s="573"/>
      <c r="SZW10" s="573"/>
      <c r="SZX10" s="573"/>
      <c r="SZY10" s="573"/>
      <c r="SZZ10" s="573"/>
      <c r="TAA10" s="573"/>
      <c r="TAB10" s="573"/>
      <c r="TAC10" s="573"/>
      <c r="TAD10" s="573"/>
      <c r="TAE10" s="573"/>
      <c r="TAF10" s="573"/>
      <c r="TAG10" s="573"/>
      <c r="TAH10" s="573"/>
      <c r="TAI10" s="573"/>
      <c r="TAJ10" s="573"/>
      <c r="TAK10" s="573"/>
      <c r="TAL10" s="573"/>
      <c r="TAM10" s="573"/>
      <c r="TAN10" s="573"/>
      <c r="TAO10" s="573"/>
      <c r="TAP10" s="573"/>
      <c r="TAQ10" s="573"/>
      <c r="TAR10" s="573"/>
      <c r="TAS10" s="573"/>
      <c r="TAT10" s="573"/>
      <c r="TAU10" s="573"/>
      <c r="TAV10" s="573"/>
      <c r="TAW10" s="573"/>
      <c r="TAX10" s="573"/>
      <c r="TAY10" s="573"/>
      <c r="TAZ10" s="573"/>
      <c r="TBA10" s="573"/>
      <c r="TBB10" s="573"/>
      <c r="TBC10" s="573"/>
      <c r="TBD10" s="573"/>
      <c r="TBE10" s="573"/>
      <c r="TBF10" s="573"/>
      <c r="TBG10" s="573"/>
      <c r="TBH10" s="573"/>
      <c r="TBI10" s="573"/>
      <c r="TBJ10" s="573"/>
      <c r="TBK10" s="573"/>
      <c r="TBL10" s="573"/>
      <c r="TBM10" s="573"/>
      <c r="TBN10" s="573"/>
      <c r="TBO10" s="573"/>
      <c r="TBP10" s="573"/>
      <c r="TBQ10" s="573"/>
      <c r="TBR10" s="573"/>
      <c r="TBS10" s="573"/>
      <c r="TBT10" s="573"/>
      <c r="TBU10" s="573"/>
      <c r="TBV10" s="573"/>
      <c r="TBW10" s="573"/>
      <c r="TBX10" s="573"/>
      <c r="TBY10" s="573"/>
      <c r="TBZ10" s="573"/>
      <c r="TCA10" s="573"/>
      <c r="TCB10" s="573"/>
      <c r="TCC10" s="573"/>
      <c r="TCD10" s="573"/>
      <c r="TCE10" s="573"/>
      <c r="TCF10" s="573"/>
      <c r="TCG10" s="573"/>
      <c r="TCH10" s="573"/>
      <c r="TCI10" s="573"/>
      <c r="TCJ10" s="573"/>
      <c r="TCK10" s="573"/>
      <c r="TCL10" s="573"/>
      <c r="TCM10" s="573"/>
      <c r="TCN10" s="573"/>
      <c r="TCO10" s="573"/>
      <c r="TCP10" s="573"/>
      <c r="TCQ10" s="573"/>
      <c r="TCR10" s="573"/>
      <c r="TCS10" s="573"/>
      <c r="TCT10" s="573"/>
      <c r="TCU10" s="573"/>
      <c r="TCV10" s="573"/>
      <c r="TCW10" s="573"/>
      <c r="TCX10" s="573"/>
      <c r="TCY10" s="573"/>
      <c r="TCZ10" s="573"/>
      <c r="TDA10" s="573"/>
      <c r="TDB10" s="573"/>
      <c r="TDC10" s="573"/>
      <c r="TDD10" s="573"/>
      <c r="TDE10" s="573"/>
      <c r="TDF10" s="573"/>
      <c r="TDG10" s="573"/>
      <c r="TDH10" s="573"/>
      <c r="TDI10" s="573"/>
      <c r="TDJ10" s="573"/>
      <c r="TDK10" s="573"/>
      <c r="TDL10" s="573"/>
      <c r="TDM10" s="573"/>
      <c r="TDN10" s="573"/>
      <c r="TDO10" s="573"/>
      <c r="TDP10" s="573"/>
      <c r="TDQ10" s="573"/>
      <c r="TDR10" s="573"/>
      <c r="TDS10" s="573"/>
      <c r="TDT10" s="573"/>
      <c r="TDU10" s="573"/>
      <c r="TDV10" s="573"/>
      <c r="TDW10" s="573"/>
      <c r="TDX10" s="573"/>
      <c r="TDY10" s="573"/>
      <c r="TDZ10" s="573"/>
      <c r="TEA10" s="573"/>
      <c r="TEB10" s="573"/>
      <c r="TEC10" s="573"/>
      <c r="TED10" s="573"/>
      <c r="TEE10" s="573"/>
      <c r="TEF10" s="573"/>
      <c r="TEG10" s="573"/>
      <c r="TEH10" s="573"/>
      <c r="TEI10" s="573"/>
      <c r="TEJ10" s="573"/>
      <c r="TEK10" s="573"/>
      <c r="TEL10" s="573"/>
      <c r="TEM10" s="573"/>
      <c r="TEN10" s="573"/>
      <c r="TEO10" s="573"/>
      <c r="TEP10" s="573"/>
      <c r="TEQ10" s="573"/>
      <c r="TER10" s="573"/>
      <c r="TES10" s="573"/>
      <c r="TET10" s="573"/>
      <c r="TEU10" s="573"/>
      <c r="TEV10" s="573"/>
      <c r="TEW10" s="573"/>
      <c r="TEX10" s="573"/>
      <c r="TEY10" s="573"/>
      <c r="TEZ10" s="573"/>
      <c r="TFA10" s="573"/>
      <c r="TFB10" s="573"/>
      <c r="TFC10" s="573"/>
      <c r="TFD10" s="573"/>
      <c r="TFE10" s="573"/>
      <c r="TFF10" s="573"/>
      <c r="TFG10" s="573"/>
      <c r="TFH10" s="573"/>
      <c r="TFI10" s="573"/>
      <c r="TFJ10" s="573"/>
      <c r="TFK10" s="573"/>
      <c r="TFL10" s="573"/>
      <c r="TFM10" s="573"/>
      <c r="TFN10" s="573"/>
      <c r="TFO10" s="573"/>
      <c r="TFP10" s="573"/>
      <c r="TFQ10" s="573"/>
      <c r="TFR10" s="573"/>
      <c r="TFS10" s="573"/>
      <c r="TFT10" s="573"/>
      <c r="TFU10" s="573"/>
      <c r="TFV10" s="573"/>
      <c r="TFW10" s="573"/>
      <c r="TFX10" s="573"/>
      <c r="TFY10" s="573"/>
      <c r="TFZ10" s="573"/>
      <c r="TGA10" s="573"/>
      <c r="TGB10" s="573"/>
      <c r="TGC10" s="573"/>
      <c r="TGD10" s="573"/>
      <c r="TGE10" s="573"/>
      <c r="TGF10" s="573"/>
      <c r="TGG10" s="573"/>
      <c r="TGH10" s="573"/>
      <c r="TGI10" s="573"/>
      <c r="TGJ10" s="573"/>
      <c r="TGK10" s="573"/>
      <c r="TGL10" s="573"/>
      <c r="TGM10" s="573"/>
      <c r="TGN10" s="573"/>
      <c r="TGO10" s="573"/>
      <c r="TGP10" s="573"/>
      <c r="TGQ10" s="573"/>
      <c r="TGR10" s="573"/>
      <c r="TGS10" s="573"/>
      <c r="TGT10" s="573"/>
      <c r="TGU10" s="573"/>
      <c r="TGV10" s="573"/>
      <c r="TGW10" s="573"/>
      <c r="TGX10" s="573"/>
      <c r="TGY10" s="573"/>
      <c r="TGZ10" s="573"/>
      <c r="THA10" s="573"/>
      <c r="THB10" s="573"/>
      <c r="THC10" s="573"/>
      <c r="THD10" s="573"/>
      <c r="THE10" s="573"/>
      <c r="THF10" s="573"/>
      <c r="THG10" s="573"/>
      <c r="THH10" s="573"/>
      <c r="THI10" s="573"/>
      <c r="THJ10" s="573"/>
      <c r="THK10" s="573"/>
      <c r="THL10" s="573"/>
      <c r="THM10" s="573"/>
      <c r="THN10" s="573"/>
      <c r="THO10" s="573"/>
      <c r="THP10" s="573"/>
      <c r="THQ10" s="573"/>
      <c r="THR10" s="573"/>
      <c r="THS10" s="573"/>
      <c r="THT10" s="573"/>
      <c r="THU10" s="573"/>
      <c r="THV10" s="573"/>
      <c r="THW10" s="573"/>
      <c r="THX10" s="573"/>
      <c r="THY10" s="573"/>
      <c r="THZ10" s="573"/>
      <c r="TIA10" s="573"/>
      <c r="TIB10" s="573"/>
      <c r="TIC10" s="573"/>
      <c r="TID10" s="573"/>
      <c r="TIE10" s="573"/>
      <c r="TIF10" s="573"/>
      <c r="TIG10" s="573"/>
      <c r="TIH10" s="573"/>
      <c r="TII10" s="573"/>
      <c r="TIJ10" s="573"/>
      <c r="TIK10" s="573"/>
      <c r="TIL10" s="573"/>
      <c r="TIM10" s="573"/>
      <c r="TIN10" s="573"/>
      <c r="TIO10" s="573"/>
      <c r="TIP10" s="573"/>
      <c r="TIQ10" s="573"/>
      <c r="TIR10" s="573"/>
      <c r="TIS10" s="573"/>
      <c r="TIT10" s="573"/>
      <c r="TIU10" s="573"/>
      <c r="TIV10" s="573"/>
      <c r="TIW10" s="573"/>
      <c r="TIX10" s="573"/>
      <c r="TIY10" s="573"/>
      <c r="TIZ10" s="573"/>
      <c r="TJA10" s="573"/>
      <c r="TJB10" s="573"/>
      <c r="TJC10" s="573"/>
      <c r="TJD10" s="573"/>
      <c r="TJE10" s="573"/>
      <c r="TJF10" s="573"/>
      <c r="TJG10" s="573"/>
      <c r="TJH10" s="573"/>
      <c r="TJI10" s="573"/>
      <c r="TJJ10" s="573"/>
      <c r="TJK10" s="573"/>
      <c r="TJL10" s="573"/>
      <c r="TJM10" s="573"/>
      <c r="TJN10" s="573"/>
      <c r="TJO10" s="573"/>
      <c r="TJP10" s="573"/>
      <c r="TJQ10" s="573"/>
      <c r="TJR10" s="573"/>
      <c r="TJS10" s="573"/>
      <c r="TJT10" s="573"/>
      <c r="TJU10" s="573"/>
      <c r="TJV10" s="573"/>
      <c r="TJW10" s="573"/>
      <c r="TJX10" s="573"/>
      <c r="TJY10" s="573"/>
      <c r="TJZ10" s="573"/>
      <c r="TKA10" s="573"/>
      <c r="TKB10" s="573"/>
      <c r="TKC10" s="573"/>
      <c r="TKD10" s="573"/>
      <c r="TKE10" s="573"/>
      <c r="TKF10" s="573"/>
      <c r="TKG10" s="573"/>
      <c r="TKH10" s="573"/>
      <c r="TKI10" s="573"/>
      <c r="TKJ10" s="573"/>
      <c r="TKK10" s="573"/>
      <c r="TKL10" s="573"/>
      <c r="TKM10" s="573"/>
      <c r="TKN10" s="573"/>
      <c r="TKO10" s="573"/>
      <c r="TKP10" s="573"/>
      <c r="TKQ10" s="573"/>
      <c r="TKR10" s="573"/>
      <c r="TKS10" s="573"/>
      <c r="TKT10" s="573"/>
      <c r="TKU10" s="573"/>
      <c r="TKV10" s="573"/>
      <c r="TKW10" s="573"/>
      <c r="TKX10" s="573"/>
      <c r="TKY10" s="573"/>
      <c r="TKZ10" s="573"/>
      <c r="TLA10" s="573"/>
      <c r="TLB10" s="573"/>
      <c r="TLC10" s="573"/>
      <c r="TLD10" s="573"/>
      <c r="TLE10" s="573"/>
      <c r="TLF10" s="573"/>
      <c r="TLG10" s="573"/>
      <c r="TLH10" s="573"/>
      <c r="TLI10" s="573"/>
      <c r="TLJ10" s="573"/>
      <c r="TLK10" s="573"/>
      <c r="TLL10" s="573"/>
      <c r="TLM10" s="573"/>
      <c r="TLN10" s="573"/>
      <c r="TLO10" s="573"/>
      <c r="TLP10" s="573"/>
      <c r="TLQ10" s="573"/>
      <c r="TLR10" s="573"/>
      <c r="TLS10" s="573"/>
      <c r="TLT10" s="573"/>
      <c r="TLU10" s="573"/>
      <c r="TLV10" s="573"/>
      <c r="TLW10" s="573"/>
      <c r="TLX10" s="573"/>
      <c r="TLY10" s="573"/>
      <c r="TLZ10" s="573"/>
      <c r="TMA10" s="573"/>
      <c r="TMB10" s="573"/>
      <c r="TMC10" s="573"/>
      <c r="TMD10" s="573"/>
      <c r="TME10" s="573"/>
      <c r="TMF10" s="573"/>
      <c r="TMG10" s="573"/>
      <c r="TMH10" s="573"/>
      <c r="TMI10" s="573"/>
      <c r="TMJ10" s="573"/>
      <c r="TMK10" s="573"/>
      <c r="TML10" s="573"/>
      <c r="TMM10" s="573"/>
      <c r="TMN10" s="573"/>
      <c r="TMO10" s="573"/>
      <c r="TMP10" s="573"/>
      <c r="TMQ10" s="573"/>
      <c r="TMR10" s="573"/>
      <c r="TMS10" s="573"/>
      <c r="TMT10" s="573"/>
      <c r="TMU10" s="573"/>
      <c r="TMV10" s="573"/>
      <c r="TMW10" s="573"/>
      <c r="TMX10" s="573"/>
      <c r="TMY10" s="573"/>
      <c r="TMZ10" s="573"/>
      <c r="TNA10" s="573"/>
      <c r="TNB10" s="573"/>
      <c r="TNC10" s="573"/>
      <c r="TND10" s="573"/>
      <c r="TNE10" s="573"/>
      <c r="TNF10" s="573"/>
      <c r="TNG10" s="573"/>
      <c r="TNH10" s="573"/>
      <c r="TNI10" s="573"/>
      <c r="TNJ10" s="573"/>
      <c r="TNK10" s="573"/>
      <c r="TNL10" s="573"/>
      <c r="TNM10" s="573"/>
      <c r="TNN10" s="573"/>
      <c r="TNO10" s="573"/>
      <c r="TNP10" s="573"/>
      <c r="TNQ10" s="573"/>
      <c r="TNR10" s="573"/>
      <c r="TNS10" s="573"/>
      <c r="TNT10" s="573"/>
      <c r="TNU10" s="573"/>
      <c r="TNV10" s="573"/>
      <c r="TNW10" s="573"/>
      <c r="TNX10" s="573"/>
      <c r="TNY10" s="573"/>
      <c r="TNZ10" s="573"/>
      <c r="TOA10" s="573"/>
      <c r="TOB10" s="573"/>
      <c r="TOC10" s="573"/>
      <c r="TOD10" s="573"/>
      <c r="TOE10" s="573"/>
      <c r="TOF10" s="573"/>
      <c r="TOG10" s="573"/>
      <c r="TOH10" s="573"/>
      <c r="TOI10" s="573"/>
      <c r="TOJ10" s="573"/>
      <c r="TOK10" s="573"/>
      <c r="TOL10" s="573"/>
      <c r="TOM10" s="573"/>
      <c r="TON10" s="573"/>
      <c r="TOO10" s="573"/>
      <c r="TOP10" s="573"/>
      <c r="TOQ10" s="573"/>
      <c r="TOR10" s="573"/>
      <c r="TOS10" s="573"/>
      <c r="TOT10" s="573"/>
      <c r="TOU10" s="573"/>
      <c r="TOV10" s="573"/>
      <c r="TOW10" s="573"/>
      <c r="TOX10" s="573"/>
      <c r="TOY10" s="573"/>
      <c r="TOZ10" s="573"/>
      <c r="TPA10" s="573"/>
      <c r="TPB10" s="573"/>
      <c r="TPC10" s="573"/>
      <c r="TPD10" s="573"/>
      <c r="TPE10" s="573"/>
      <c r="TPF10" s="573"/>
      <c r="TPG10" s="573"/>
      <c r="TPH10" s="573"/>
      <c r="TPI10" s="573"/>
      <c r="TPJ10" s="573"/>
      <c r="TPK10" s="573"/>
      <c r="TPL10" s="573"/>
      <c r="TPM10" s="573"/>
      <c r="TPN10" s="573"/>
      <c r="TPO10" s="573"/>
      <c r="TPP10" s="573"/>
      <c r="TPQ10" s="573"/>
      <c r="TPR10" s="573"/>
      <c r="TPS10" s="573"/>
      <c r="TPT10" s="573"/>
      <c r="TPU10" s="573"/>
      <c r="TPV10" s="573"/>
      <c r="TPW10" s="573"/>
      <c r="TPX10" s="573"/>
      <c r="TPY10" s="573"/>
      <c r="TPZ10" s="573"/>
      <c r="TQA10" s="573"/>
      <c r="TQB10" s="573"/>
      <c r="TQC10" s="573"/>
      <c r="TQD10" s="573"/>
      <c r="TQE10" s="573"/>
      <c r="TQF10" s="573"/>
      <c r="TQG10" s="573"/>
      <c r="TQH10" s="573"/>
      <c r="TQI10" s="573"/>
      <c r="TQJ10" s="573"/>
      <c r="TQK10" s="573"/>
      <c r="TQL10" s="573"/>
      <c r="TQM10" s="573"/>
      <c r="TQN10" s="573"/>
      <c r="TQO10" s="573"/>
      <c r="TQP10" s="573"/>
      <c r="TQQ10" s="573"/>
      <c r="TQR10" s="573"/>
      <c r="TQS10" s="573"/>
      <c r="TQT10" s="573"/>
      <c r="TQU10" s="573"/>
      <c r="TQV10" s="573"/>
      <c r="TQW10" s="573"/>
      <c r="TQX10" s="573"/>
      <c r="TQY10" s="573"/>
      <c r="TQZ10" s="573"/>
      <c r="TRA10" s="573"/>
      <c r="TRB10" s="573"/>
      <c r="TRC10" s="573"/>
      <c r="TRD10" s="573"/>
      <c r="TRE10" s="573"/>
      <c r="TRF10" s="573"/>
      <c r="TRG10" s="573"/>
      <c r="TRH10" s="573"/>
      <c r="TRI10" s="573"/>
      <c r="TRJ10" s="573"/>
      <c r="TRK10" s="573"/>
      <c r="TRL10" s="573"/>
      <c r="TRM10" s="573"/>
      <c r="TRN10" s="573"/>
      <c r="TRO10" s="573"/>
      <c r="TRP10" s="573"/>
      <c r="TRQ10" s="573"/>
      <c r="TRR10" s="573"/>
      <c r="TRS10" s="573"/>
      <c r="TRT10" s="573"/>
      <c r="TRU10" s="573"/>
      <c r="TRV10" s="573"/>
      <c r="TRW10" s="573"/>
      <c r="TRX10" s="573"/>
      <c r="TRY10" s="573"/>
      <c r="TRZ10" s="573"/>
      <c r="TSA10" s="573"/>
      <c r="TSB10" s="573"/>
      <c r="TSC10" s="573"/>
      <c r="TSD10" s="573"/>
      <c r="TSE10" s="573"/>
      <c r="TSF10" s="573"/>
      <c r="TSG10" s="573"/>
      <c r="TSH10" s="573"/>
      <c r="TSI10" s="573"/>
      <c r="TSJ10" s="573"/>
      <c r="TSK10" s="573"/>
      <c r="TSL10" s="573"/>
      <c r="TSM10" s="573"/>
      <c r="TSN10" s="573"/>
      <c r="TSO10" s="573"/>
      <c r="TSP10" s="573"/>
      <c r="TSQ10" s="573"/>
      <c r="TSR10" s="573"/>
      <c r="TSS10" s="573"/>
      <c r="TST10" s="573"/>
      <c r="TSU10" s="573"/>
      <c r="TSV10" s="573"/>
      <c r="TSW10" s="573"/>
      <c r="TSX10" s="573"/>
      <c r="TSY10" s="573"/>
      <c r="TSZ10" s="573"/>
      <c r="TTA10" s="573"/>
      <c r="TTB10" s="573"/>
      <c r="TTC10" s="573"/>
      <c r="TTD10" s="573"/>
      <c r="TTE10" s="573"/>
      <c r="TTF10" s="573"/>
      <c r="TTG10" s="573"/>
      <c r="TTH10" s="573"/>
      <c r="TTI10" s="573"/>
      <c r="TTJ10" s="573"/>
      <c r="TTK10" s="573"/>
      <c r="TTL10" s="573"/>
      <c r="TTM10" s="573"/>
      <c r="TTN10" s="573"/>
      <c r="TTO10" s="573"/>
      <c r="TTP10" s="573"/>
      <c r="TTQ10" s="573"/>
      <c r="TTR10" s="573"/>
      <c r="TTS10" s="573"/>
      <c r="TTT10" s="573"/>
      <c r="TTU10" s="573"/>
      <c r="TTV10" s="573"/>
      <c r="TTW10" s="573"/>
      <c r="TTX10" s="573"/>
      <c r="TTY10" s="573"/>
      <c r="TTZ10" s="573"/>
      <c r="TUA10" s="573"/>
      <c r="TUB10" s="573"/>
      <c r="TUC10" s="573"/>
      <c r="TUD10" s="573"/>
      <c r="TUE10" s="573"/>
      <c r="TUF10" s="573"/>
      <c r="TUG10" s="573"/>
      <c r="TUH10" s="573"/>
      <c r="TUI10" s="573"/>
      <c r="TUJ10" s="573"/>
      <c r="TUK10" s="573"/>
      <c r="TUL10" s="573"/>
      <c r="TUM10" s="573"/>
      <c r="TUN10" s="573"/>
      <c r="TUO10" s="573"/>
      <c r="TUP10" s="573"/>
      <c r="TUQ10" s="573"/>
      <c r="TUR10" s="573"/>
      <c r="TUS10" s="573"/>
      <c r="TUT10" s="573"/>
      <c r="TUU10" s="573"/>
      <c r="TUV10" s="573"/>
      <c r="TUW10" s="573"/>
      <c r="TUX10" s="573"/>
      <c r="TUY10" s="573"/>
      <c r="TUZ10" s="573"/>
      <c r="TVA10" s="573"/>
      <c r="TVB10" s="573"/>
      <c r="TVC10" s="573"/>
      <c r="TVD10" s="573"/>
      <c r="TVE10" s="573"/>
      <c r="TVF10" s="573"/>
      <c r="TVG10" s="573"/>
      <c r="TVH10" s="573"/>
      <c r="TVI10" s="573"/>
      <c r="TVJ10" s="573"/>
      <c r="TVK10" s="573"/>
      <c r="TVL10" s="573"/>
      <c r="TVM10" s="573"/>
      <c r="TVN10" s="573"/>
      <c r="TVO10" s="573"/>
      <c r="TVP10" s="573"/>
      <c r="TVQ10" s="573"/>
      <c r="TVR10" s="573"/>
      <c r="TVS10" s="573"/>
      <c r="TVT10" s="573"/>
      <c r="TVU10" s="573"/>
      <c r="TVV10" s="573"/>
      <c r="TVW10" s="573"/>
      <c r="TVX10" s="573"/>
      <c r="TVY10" s="573"/>
      <c r="TVZ10" s="573"/>
      <c r="TWA10" s="573"/>
      <c r="TWB10" s="573"/>
      <c r="TWC10" s="573"/>
      <c r="TWD10" s="573"/>
      <c r="TWE10" s="573"/>
      <c r="TWF10" s="573"/>
      <c r="TWG10" s="573"/>
      <c r="TWH10" s="573"/>
      <c r="TWI10" s="573"/>
      <c r="TWJ10" s="573"/>
      <c r="TWK10" s="573"/>
      <c r="TWL10" s="573"/>
      <c r="TWM10" s="573"/>
      <c r="TWN10" s="573"/>
      <c r="TWO10" s="573"/>
      <c r="TWP10" s="573"/>
      <c r="TWQ10" s="573"/>
      <c r="TWR10" s="573"/>
      <c r="TWS10" s="573"/>
      <c r="TWT10" s="573"/>
      <c r="TWU10" s="573"/>
      <c r="TWV10" s="573"/>
      <c r="TWW10" s="573"/>
      <c r="TWX10" s="573"/>
      <c r="TWY10" s="573"/>
      <c r="TWZ10" s="573"/>
      <c r="TXA10" s="573"/>
      <c r="TXB10" s="573"/>
      <c r="TXC10" s="573"/>
      <c r="TXD10" s="573"/>
      <c r="TXE10" s="573"/>
      <c r="TXF10" s="573"/>
      <c r="TXG10" s="573"/>
      <c r="TXH10" s="573"/>
      <c r="TXI10" s="573"/>
      <c r="TXJ10" s="573"/>
      <c r="TXK10" s="573"/>
      <c r="TXL10" s="573"/>
      <c r="TXM10" s="573"/>
      <c r="TXN10" s="573"/>
      <c r="TXO10" s="573"/>
      <c r="TXP10" s="573"/>
      <c r="TXQ10" s="573"/>
      <c r="TXR10" s="573"/>
      <c r="TXS10" s="573"/>
      <c r="TXT10" s="573"/>
      <c r="TXU10" s="573"/>
      <c r="TXV10" s="573"/>
      <c r="TXW10" s="573"/>
      <c r="TXX10" s="573"/>
      <c r="TXY10" s="573"/>
      <c r="TXZ10" s="573"/>
      <c r="TYA10" s="573"/>
      <c r="TYB10" s="573"/>
      <c r="TYC10" s="573"/>
      <c r="TYD10" s="573"/>
      <c r="TYE10" s="573"/>
      <c r="TYF10" s="573"/>
      <c r="TYG10" s="573"/>
      <c r="TYH10" s="573"/>
      <c r="TYI10" s="573"/>
      <c r="TYJ10" s="573"/>
      <c r="TYK10" s="573"/>
      <c r="TYL10" s="573"/>
      <c r="TYM10" s="573"/>
      <c r="TYN10" s="573"/>
      <c r="TYO10" s="573"/>
      <c r="TYP10" s="573"/>
      <c r="TYQ10" s="573"/>
      <c r="TYR10" s="573"/>
      <c r="TYS10" s="573"/>
      <c r="TYT10" s="573"/>
      <c r="TYU10" s="573"/>
      <c r="TYV10" s="573"/>
      <c r="TYW10" s="573"/>
      <c r="TYX10" s="573"/>
      <c r="TYY10" s="573"/>
      <c r="TYZ10" s="573"/>
      <c r="TZA10" s="573"/>
      <c r="TZB10" s="573"/>
      <c r="TZC10" s="573"/>
      <c r="TZD10" s="573"/>
      <c r="TZE10" s="573"/>
      <c r="TZF10" s="573"/>
      <c r="TZG10" s="573"/>
      <c r="TZH10" s="573"/>
      <c r="TZI10" s="573"/>
      <c r="TZJ10" s="573"/>
      <c r="TZK10" s="573"/>
      <c r="TZL10" s="573"/>
      <c r="TZM10" s="573"/>
      <c r="TZN10" s="573"/>
      <c r="TZO10" s="573"/>
      <c r="TZP10" s="573"/>
      <c r="TZQ10" s="573"/>
      <c r="TZR10" s="573"/>
      <c r="TZS10" s="573"/>
      <c r="TZT10" s="573"/>
      <c r="TZU10" s="573"/>
      <c r="TZV10" s="573"/>
      <c r="TZW10" s="573"/>
      <c r="TZX10" s="573"/>
      <c r="TZY10" s="573"/>
      <c r="TZZ10" s="573"/>
      <c r="UAA10" s="573"/>
      <c r="UAB10" s="573"/>
      <c r="UAC10" s="573"/>
      <c r="UAD10" s="573"/>
      <c r="UAE10" s="573"/>
      <c r="UAF10" s="573"/>
      <c r="UAG10" s="573"/>
      <c r="UAH10" s="573"/>
      <c r="UAI10" s="573"/>
      <c r="UAJ10" s="573"/>
      <c r="UAK10" s="573"/>
      <c r="UAL10" s="573"/>
      <c r="UAM10" s="573"/>
      <c r="UAN10" s="573"/>
      <c r="UAO10" s="573"/>
      <c r="UAP10" s="573"/>
      <c r="UAQ10" s="573"/>
      <c r="UAR10" s="573"/>
      <c r="UAS10" s="573"/>
      <c r="UAT10" s="573"/>
      <c r="UAU10" s="573"/>
      <c r="UAV10" s="573"/>
      <c r="UAW10" s="573"/>
      <c r="UAX10" s="573"/>
      <c r="UAY10" s="573"/>
      <c r="UAZ10" s="573"/>
      <c r="UBA10" s="573"/>
      <c r="UBB10" s="573"/>
      <c r="UBC10" s="573"/>
      <c r="UBD10" s="573"/>
      <c r="UBE10" s="573"/>
      <c r="UBF10" s="573"/>
      <c r="UBG10" s="573"/>
      <c r="UBH10" s="573"/>
      <c r="UBI10" s="573"/>
      <c r="UBJ10" s="573"/>
      <c r="UBK10" s="573"/>
      <c r="UBL10" s="573"/>
      <c r="UBM10" s="573"/>
      <c r="UBN10" s="573"/>
      <c r="UBO10" s="573"/>
      <c r="UBP10" s="573"/>
      <c r="UBQ10" s="573"/>
      <c r="UBR10" s="573"/>
      <c r="UBS10" s="573"/>
      <c r="UBT10" s="573"/>
      <c r="UBU10" s="573"/>
      <c r="UBV10" s="573"/>
      <c r="UBW10" s="573"/>
      <c r="UBX10" s="573"/>
      <c r="UBY10" s="573"/>
      <c r="UBZ10" s="573"/>
      <c r="UCA10" s="573"/>
      <c r="UCB10" s="573"/>
      <c r="UCC10" s="573"/>
      <c r="UCD10" s="573"/>
      <c r="UCE10" s="573"/>
      <c r="UCF10" s="573"/>
      <c r="UCG10" s="573"/>
      <c r="UCH10" s="573"/>
      <c r="UCI10" s="573"/>
      <c r="UCJ10" s="573"/>
      <c r="UCK10" s="573"/>
      <c r="UCL10" s="573"/>
      <c r="UCM10" s="573"/>
      <c r="UCN10" s="573"/>
      <c r="UCO10" s="573"/>
      <c r="UCP10" s="573"/>
      <c r="UCQ10" s="573"/>
      <c r="UCR10" s="573"/>
      <c r="UCS10" s="573"/>
      <c r="UCT10" s="573"/>
      <c r="UCU10" s="573"/>
      <c r="UCV10" s="573"/>
      <c r="UCW10" s="573"/>
      <c r="UCX10" s="573"/>
      <c r="UCY10" s="573"/>
      <c r="UCZ10" s="573"/>
      <c r="UDA10" s="573"/>
      <c r="UDB10" s="573"/>
      <c r="UDC10" s="573"/>
      <c r="UDD10" s="573"/>
      <c r="UDE10" s="573"/>
      <c r="UDF10" s="573"/>
      <c r="UDG10" s="573"/>
      <c r="UDH10" s="573"/>
      <c r="UDI10" s="573"/>
      <c r="UDJ10" s="573"/>
      <c r="UDK10" s="573"/>
      <c r="UDL10" s="573"/>
      <c r="UDM10" s="573"/>
      <c r="UDN10" s="573"/>
      <c r="UDO10" s="573"/>
      <c r="UDP10" s="573"/>
      <c r="UDQ10" s="573"/>
      <c r="UDR10" s="573"/>
      <c r="UDS10" s="573"/>
      <c r="UDT10" s="573"/>
      <c r="UDU10" s="573"/>
      <c r="UDV10" s="573"/>
      <c r="UDW10" s="573"/>
      <c r="UDX10" s="573"/>
      <c r="UDY10" s="573"/>
      <c r="UDZ10" s="573"/>
      <c r="UEA10" s="573"/>
      <c r="UEB10" s="573"/>
      <c r="UEC10" s="573"/>
      <c r="UED10" s="573"/>
      <c r="UEE10" s="573"/>
      <c r="UEF10" s="573"/>
      <c r="UEG10" s="573"/>
      <c r="UEH10" s="573"/>
      <c r="UEI10" s="573"/>
      <c r="UEJ10" s="573"/>
      <c r="UEK10" s="573"/>
      <c r="UEL10" s="573"/>
      <c r="UEM10" s="573"/>
      <c r="UEN10" s="573"/>
      <c r="UEO10" s="573"/>
      <c r="UEP10" s="573"/>
      <c r="UEQ10" s="573"/>
      <c r="UER10" s="573"/>
      <c r="UES10" s="573"/>
      <c r="UET10" s="573"/>
      <c r="UEU10" s="573"/>
      <c r="UEV10" s="573"/>
      <c r="UEW10" s="573"/>
      <c r="UEX10" s="573"/>
      <c r="UEY10" s="573"/>
      <c r="UEZ10" s="573"/>
      <c r="UFA10" s="573"/>
      <c r="UFB10" s="573"/>
      <c r="UFC10" s="573"/>
      <c r="UFD10" s="573"/>
      <c r="UFE10" s="573"/>
      <c r="UFF10" s="573"/>
      <c r="UFG10" s="573"/>
      <c r="UFH10" s="573"/>
      <c r="UFI10" s="573"/>
      <c r="UFJ10" s="573"/>
      <c r="UFK10" s="573"/>
      <c r="UFL10" s="573"/>
      <c r="UFM10" s="573"/>
      <c r="UFN10" s="573"/>
      <c r="UFO10" s="573"/>
      <c r="UFP10" s="573"/>
      <c r="UFQ10" s="573"/>
      <c r="UFR10" s="573"/>
      <c r="UFS10" s="573"/>
      <c r="UFT10" s="573"/>
      <c r="UFU10" s="573"/>
      <c r="UFV10" s="573"/>
      <c r="UFW10" s="573"/>
      <c r="UFX10" s="573"/>
      <c r="UFY10" s="573"/>
      <c r="UFZ10" s="573"/>
      <c r="UGA10" s="573"/>
      <c r="UGB10" s="573"/>
      <c r="UGC10" s="573"/>
      <c r="UGD10" s="573"/>
      <c r="UGE10" s="573"/>
      <c r="UGF10" s="573"/>
      <c r="UGG10" s="573"/>
      <c r="UGH10" s="573"/>
      <c r="UGI10" s="573"/>
      <c r="UGJ10" s="573"/>
      <c r="UGK10" s="573"/>
      <c r="UGL10" s="573"/>
      <c r="UGM10" s="573"/>
      <c r="UGN10" s="573"/>
      <c r="UGO10" s="573"/>
      <c r="UGP10" s="573"/>
      <c r="UGQ10" s="573"/>
      <c r="UGR10" s="573"/>
      <c r="UGS10" s="573"/>
      <c r="UGT10" s="573"/>
      <c r="UGU10" s="573"/>
      <c r="UGV10" s="573"/>
      <c r="UGW10" s="573"/>
      <c r="UGX10" s="573"/>
      <c r="UGY10" s="573"/>
      <c r="UGZ10" s="573"/>
      <c r="UHA10" s="573"/>
      <c r="UHB10" s="573"/>
      <c r="UHC10" s="573"/>
      <c r="UHD10" s="573"/>
      <c r="UHE10" s="573"/>
      <c r="UHF10" s="573"/>
      <c r="UHG10" s="573"/>
      <c r="UHH10" s="573"/>
      <c r="UHI10" s="573"/>
      <c r="UHJ10" s="573"/>
      <c r="UHK10" s="573"/>
      <c r="UHL10" s="573"/>
      <c r="UHM10" s="573"/>
      <c r="UHN10" s="573"/>
      <c r="UHO10" s="573"/>
      <c r="UHP10" s="573"/>
      <c r="UHQ10" s="573"/>
      <c r="UHR10" s="573"/>
      <c r="UHS10" s="573"/>
      <c r="UHT10" s="573"/>
      <c r="UHU10" s="573"/>
      <c r="UHV10" s="573"/>
      <c r="UHW10" s="573"/>
      <c r="UHX10" s="573"/>
      <c r="UHY10" s="573"/>
      <c r="UHZ10" s="573"/>
      <c r="UIA10" s="573"/>
      <c r="UIB10" s="573"/>
      <c r="UIC10" s="573"/>
      <c r="UID10" s="573"/>
      <c r="UIE10" s="573"/>
      <c r="UIF10" s="573"/>
      <c r="UIG10" s="573"/>
      <c r="UIH10" s="573"/>
      <c r="UII10" s="573"/>
      <c r="UIJ10" s="573"/>
      <c r="UIK10" s="573"/>
      <c r="UIL10" s="573"/>
      <c r="UIM10" s="573"/>
      <c r="UIN10" s="573"/>
      <c r="UIO10" s="573"/>
      <c r="UIP10" s="573"/>
      <c r="UIQ10" s="573"/>
      <c r="UIR10" s="573"/>
      <c r="UIS10" s="573"/>
      <c r="UIT10" s="573"/>
      <c r="UIU10" s="573"/>
      <c r="UIV10" s="573"/>
      <c r="UIW10" s="573"/>
      <c r="UIX10" s="573"/>
      <c r="UIY10" s="573"/>
      <c r="UIZ10" s="573"/>
      <c r="UJA10" s="573"/>
      <c r="UJB10" s="573"/>
      <c r="UJC10" s="573"/>
      <c r="UJD10" s="573"/>
      <c r="UJE10" s="573"/>
      <c r="UJF10" s="573"/>
      <c r="UJG10" s="573"/>
      <c r="UJH10" s="573"/>
      <c r="UJI10" s="573"/>
      <c r="UJJ10" s="573"/>
      <c r="UJK10" s="573"/>
      <c r="UJL10" s="573"/>
      <c r="UJM10" s="573"/>
      <c r="UJN10" s="573"/>
      <c r="UJO10" s="573"/>
      <c r="UJP10" s="573"/>
      <c r="UJQ10" s="573"/>
      <c r="UJR10" s="573"/>
      <c r="UJS10" s="573"/>
      <c r="UJT10" s="573"/>
      <c r="UJU10" s="573"/>
      <c r="UJV10" s="573"/>
      <c r="UJW10" s="573"/>
      <c r="UJX10" s="573"/>
      <c r="UJY10" s="573"/>
      <c r="UJZ10" s="573"/>
      <c r="UKA10" s="573"/>
      <c r="UKB10" s="573"/>
      <c r="UKC10" s="573"/>
      <c r="UKD10" s="573"/>
      <c r="UKE10" s="573"/>
      <c r="UKF10" s="573"/>
      <c r="UKG10" s="573"/>
      <c r="UKH10" s="573"/>
      <c r="UKI10" s="573"/>
      <c r="UKJ10" s="573"/>
      <c r="UKK10" s="573"/>
      <c r="UKL10" s="573"/>
      <c r="UKM10" s="573"/>
      <c r="UKN10" s="573"/>
      <c r="UKO10" s="573"/>
      <c r="UKP10" s="573"/>
      <c r="UKQ10" s="573"/>
      <c r="UKR10" s="573"/>
      <c r="UKS10" s="573"/>
      <c r="UKT10" s="573"/>
      <c r="UKU10" s="573"/>
      <c r="UKV10" s="573"/>
      <c r="UKW10" s="573"/>
      <c r="UKX10" s="573"/>
      <c r="UKY10" s="573"/>
      <c r="UKZ10" s="573"/>
      <c r="ULA10" s="573"/>
      <c r="ULB10" s="573"/>
      <c r="ULC10" s="573"/>
      <c r="ULD10" s="573"/>
      <c r="ULE10" s="573"/>
      <c r="ULF10" s="573"/>
      <c r="ULG10" s="573"/>
      <c r="ULH10" s="573"/>
      <c r="ULI10" s="573"/>
      <c r="ULJ10" s="573"/>
      <c r="ULK10" s="573"/>
      <c r="ULL10" s="573"/>
      <c r="ULM10" s="573"/>
      <c r="ULN10" s="573"/>
      <c r="ULO10" s="573"/>
      <c r="ULP10" s="573"/>
      <c r="ULQ10" s="573"/>
      <c r="ULR10" s="573"/>
      <c r="ULS10" s="573"/>
      <c r="ULT10" s="573"/>
      <c r="ULU10" s="573"/>
      <c r="ULV10" s="573"/>
      <c r="ULW10" s="573"/>
      <c r="ULX10" s="573"/>
      <c r="ULY10" s="573"/>
      <c r="ULZ10" s="573"/>
      <c r="UMA10" s="573"/>
      <c r="UMB10" s="573"/>
      <c r="UMC10" s="573"/>
      <c r="UMD10" s="573"/>
      <c r="UME10" s="573"/>
      <c r="UMF10" s="573"/>
      <c r="UMG10" s="573"/>
      <c r="UMH10" s="573"/>
      <c r="UMI10" s="573"/>
      <c r="UMJ10" s="573"/>
      <c r="UMK10" s="573"/>
      <c r="UML10" s="573"/>
      <c r="UMM10" s="573"/>
      <c r="UMN10" s="573"/>
      <c r="UMO10" s="573"/>
      <c r="UMP10" s="573"/>
      <c r="UMQ10" s="573"/>
      <c r="UMR10" s="573"/>
      <c r="UMS10" s="573"/>
      <c r="UMT10" s="573"/>
      <c r="UMU10" s="573"/>
      <c r="UMV10" s="573"/>
      <c r="UMW10" s="573"/>
      <c r="UMX10" s="573"/>
      <c r="UMY10" s="573"/>
      <c r="UMZ10" s="573"/>
      <c r="UNA10" s="573"/>
      <c r="UNB10" s="573"/>
      <c r="UNC10" s="573"/>
      <c r="UND10" s="573"/>
      <c r="UNE10" s="573"/>
      <c r="UNF10" s="573"/>
      <c r="UNG10" s="573"/>
      <c r="UNH10" s="573"/>
      <c r="UNI10" s="573"/>
      <c r="UNJ10" s="573"/>
      <c r="UNK10" s="573"/>
      <c r="UNL10" s="573"/>
      <c r="UNM10" s="573"/>
      <c r="UNN10" s="573"/>
      <c r="UNO10" s="573"/>
      <c r="UNP10" s="573"/>
      <c r="UNQ10" s="573"/>
      <c r="UNR10" s="573"/>
      <c r="UNS10" s="573"/>
      <c r="UNT10" s="573"/>
      <c r="UNU10" s="573"/>
      <c r="UNV10" s="573"/>
      <c r="UNW10" s="573"/>
      <c r="UNX10" s="573"/>
      <c r="UNY10" s="573"/>
      <c r="UNZ10" s="573"/>
      <c r="UOA10" s="573"/>
      <c r="UOB10" s="573"/>
      <c r="UOC10" s="573"/>
      <c r="UOD10" s="573"/>
      <c r="UOE10" s="573"/>
      <c r="UOF10" s="573"/>
      <c r="UOG10" s="573"/>
      <c r="UOH10" s="573"/>
      <c r="UOI10" s="573"/>
      <c r="UOJ10" s="573"/>
      <c r="UOK10" s="573"/>
      <c r="UOL10" s="573"/>
      <c r="UOM10" s="573"/>
      <c r="UON10" s="573"/>
      <c r="UOO10" s="573"/>
      <c r="UOP10" s="573"/>
      <c r="UOQ10" s="573"/>
      <c r="UOR10" s="573"/>
      <c r="UOS10" s="573"/>
      <c r="UOT10" s="573"/>
      <c r="UOU10" s="573"/>
      <c r="UOV10" s="573"/>
      <c r="UOW10" s="573"/>
      <c r="UOX10" s="573"/>
      <c r="UOY10" s="573"/>
      <c r="UOZ10" s="573"/>
      <c r="UPA10" s="573"/>
      <c r="UPB10" s="573"/>
      <c r="UPC10" s="573"/>
      <c r="UPD10" s="573"/>
      <c r="UPE10" s="573"/>
      <c r="UPF10" s="573"/>
      <c r="UPG10" s="573"/>
      <c r="UPH10" s="573"/>
      <c r="UPI10" s="573"/>
      <c r="UPJ10" s="573"/>
      <c r="UPK10" s="573"/>
      <c r="UPL10" s="573"/>
      <c r="UPM10" s="573"/>
      <c r="UPN10" s="573"/>
      <c r="UPO10" s="573"/>
      <c r="UPP10" s="573"/>
      <c r="UPQ10" s="573"/>
      <c r="UPR10" s="573"/>
      <c r="UPS10" s="573"/>
      <c r="UPT10" s="573"/>
      <c r="UPU10" s="573"/>
      <c r="UPV10" s="573"/>
      <c r="UPW10" s="573"/>
      <c r="UPX10" s="573"/>
      <c r="UPY10" s="573"/>
      <c r="UPZ10" s="573"/>
      <c r="UQA10" s="573"/>
      <c r="UQB10" s="573"/>
      <c r="UQC10" s="573"/>
      <c r="UQD10" s="573"/>
      <c r="UQE10" s="573"/>
      <c r="UQF10" s="573"/>
      <c r="UQG10" s="573"/>
      <c r="UQH10" s="573"/>
      <c r="UQI10" s="573"/>
      <c r="UQJ10" s="573"/>
      <c r="UQK10" s="573"/>
      <c r="UQL10" s="573"/>
      <c r="UQM10" s="573"/>
      <c r="UQN10" s="573"/>
      <c r="UQO10" s="573"/>
      <c r="UQP10" s="573"/>
      <c r="UQQ10" s="573"/>
      <c r="UQR10" s="573"/>
      <c r="UQS10" s="573"/>
      <c r="UQT10" s="573"/>
      <c r="UQU10" s="573"/>
      <c r="UQV10" s="573"/>
      <c r="UQW10" s="573"/>
      <c r="UQX10" s="573"/>
      <c r="UQY10" s="573"/>
      <c r="UQZ10" s="573"/>
      <c r="URA10" s="573"/>
      <c r="URB10" s="573"/>
      <c r="URC10" s="573"/>
      <c r="URD10" s="573"/>
      <c r="URE10" s="573"/>
      <c r="URF10" s="573"/>
      <c r="URG10" s="573"/>
      <c r="URH10" s="573"/>
      <c r="URI10" s="573"/>
      <c r="URJ10" s="573"/>
      <c r="URK10" s="573"/>
      <c r="URL10" s="573"/>
      <c r="URM10" s="573"/>
      <c r="URN10" s="573"/>
      <c r="URO10" s="573"/>
      <c r="URP10" s="573"/>
      <c r="URQ10" s="573"/>
      <c r="URR10" s="573"/>
      <c r="URS10" s="573"/>
      <c r="URT10" s="573"/>
      <c r="URU10" s="573"/>
      <c r="URV10" s="573"/>
      <c r="URW10" s="573"/>
      <c r="URX10" s="573"/>
      <c r="URY10" s="573"/>
      <c r="URZ10" s="573"/>
      <c r="USA10" s="573"/>
      <c r="USB10" s="573"/>
      <c r="USC10" s="573"/>
      <c r="USD10" s="573"/>
      <c r="USE10" s="573"/>
      <c r="USF10" s="573"/>
      <c r="USG10" s="573"/>
      <c r="USH10" s="573"/>
      <c r="USI10" s="573"/>
      <c r="USJ10" s="573"/>
      <c r="USK10" s="573"/>
      <c r="USL10" s="573"/>
      <c r="USM10" s="573"/>
      <c r="USN10" s="573"/>
      <c r="USO10" s="573"/>
      <c r="USP10" s="573"/>
      <c r="USQ10" s="573"/>
      <c r="USR10" s="573"/>
      <c r="USS10" s="573"/>
      <c r="UST10" s="573"/>
      <c r="USU10" s="573"/>
      <c r="USV10" s="573"/>
      <c r="USW10" s="573"/>
      <c r="USX10" s="573"/>
      <c r="USY10" s="573"/>
      <c r="USZ10" s="573"/>
      <c r="UTA10" s="573"/>
      <c r="UTB10" s="573"/>
      <c r="UTC10" s="573"/>
      <c r="UTD10" s="573"/>
      <c r="UTE10" s="573"/>
      <c r="UTF10" s="573"/>
      <c r="UTG10" s="573"/>
      <c r="UTH10" s="573"/>
      <c r="UTI10" s="573"/>
      <c r="UTJ10" s="573"/>
      <c r="UTK10" s="573"/>
      <c r="UTL10" s="573"/>
      <c r="UTM10" s="573"/>
      <c r="UTN10" s="573"/>
      <c r="UTO10" s="573"/>
      <c r="UTP10" s="573"/>
      <c r="UTQ10" s="573"/>
      <c r="UTR10" s="573"/>
      <c r="UTS10" s="573"/>
      <c r="UTT10" s="573"/>
      <c r="UTU10" s="573"/>
      <c r="UTV10" s="573"/>
      <c r="UTW10" s="573"/>
      <c r="UTX10" s="573"/>
      <c r="UTY10" s="573"/>
      <c r="UTZ10" s="573"/>
      <c r="UUA10" s="573"/>
      <c r="UUB10" s="573"/>
      <c r="UUC10" s="573"/>
      <c r="UUD10" s="573"/>
      <c r="UUE10" s="573"/>
      <c r="UUF10" s="573"/>
      <c r="UUG10" s="573"/>
      <c r="UUH10" s="573"/>
      <c r="UUI10" s="573"/>
      <c r="UUJ10" s="573"/>
      <c r="UUK10" s="573"/>
      <c r="UUL10" s="573"/>
      <c r="UUM10" s="573"/>
      <c r="UUN10" s="573"/>
      <c r="UUO10" s="573"/>
      <c r="UUP10" s="573"/>
      <c r="UUQ10" s="573"/>
      <c r="UUR10" s="573"/>
      <c r="UUS10" s="573"/>
      <c r="UUT10" s="573"/>
      <c r="UUU10" s="573"/>
      <c r="UUV10" s="573"/>
      <c r="UUW10" s="573"/>
      <c r="UUX10" s="573"/>
      <c r="UUY10" s="573"/>
      <c r="UUZ10" s="573"/>
      <c r="UVA10" s="573"/>
      <c r="UVB10" s="573"/>
      <c r="UVC10" s="573"/>
      <c r="UVD10" s="573"/>
      <c r="UVE10" s="573"/>
      <c r="UVF10" s="573"/>
      <c r="UVG10" s="573"/>
      <c r="UVH10" s="573"/>
      <c r="UVI10" s="573"/>
      <c r="UVJ10" s="573"/>
      <c r="UVK10" s="573"/>
      <c r="UVL10" s="573"/>
      <c r="UVM10" s="573"/>
      <c r="UVN10" s="573"/>
      <c r="UVO10" s="573"/>
      <c r="UVP10" s="573"/>
      <c r="UVQ10" s="573"/>
      <c r="UVR10" s="573"/>
      <c r="UVS10" s="573"/>
      <c r="UVT10" s="573"/>
      <c r="UVU10" s="573"/>
      <c r="UVV10" s="573"/>
      <c r="UVW10" s="573"/>
      <c r="UVX10" s="573"/>
      <c r="UVY10" s="573"/>
      <c r="UVZ10" s="573"/>
      <c r="UWA10" s="573"/>
      <c r="UWB10" s="573"/>
      <c r="UWC10" s="573"/>
      <c r="UWD10" s="573"/>
      <c r="UWE10" s="573"/>
      <c r="UWF10" s="573"/>
      <c r="UWG10" s="573"/>
      <c r="UWH10" s="573"/>
      <c r="UWI10" s="573"/>
      <c r="UWJ10" s="573"/>
      <c r="UWK10" s="573"/>
      <c r="UWL10" s="573"/>
      <c r="UWM10" s="573"/>
      <c r="UWN10" s="573"/>
      <c r="UWO10" s="573"/>
      <c r="UWP10" s="573"/>
      <c r="UWQ10" s="573"/>
      <c r="UWR10" s="573"/>
      <c r="UWS10" s="573"/>
      <c r="UWT10" s="573"/>
      <c r="UWU10" s="573"/>
      <c r="UWV10" s="573"/>
      <c r="UWW10" s="573"/>
      <c r="UWX10" s="573"/>
      <c r="UWY10" s="573"/>
      <c r="UWZ10" s="573"/>
      <c r="UXA10" s="573"/>
      <c r="UXB10" s="573"/>
      <c r="UXC10" s="573"/>
      <c r="UXD10" s="573"/>
      <c r="UXE10" s="573"/>
      <c r="UXF10" s="573"/>
      <c r="UXG10" s="573"/>
      <c r="UXH10" s="573"/>
      <c r="UXI10" s="573"/>
      <c r="UXJ10" s="573"/>
      <c r="UXK10" s="573"/>
      <c r="UXL10" s="573"/>
      <c r="UXM10" s="573"/>
      <c r="UXN10" s="573"/>
      <c r="UXO10" s="573"/>
      <c r="UXP10" s="573"/>
      <c r="UXQ10" s="573"/>
      <c r="UXR10" s="573"/>
      <c r="UXS10" s="573"/>
      <c r="UXT10" s="573"/>
      <c r="UXU10" s="573"/>
      <c r="UXV10" s="573"/>
      <c r="UXW10" s="573"/>
      <c r="UXX10" s="573"/>
      <c r="UXY10" s="573"/>
      <c r="UXZ10" s="573"/>
      <c r="UYA10" s="573"/>
      <c r="UYB10" s="573"/>
      <c r="UYC10" s="573"/>
      <c r="UYD10" s="573"/>
      <c r="UYE10" s="573"/>
      <c r="UYF10" s="573"/>
      <c r="UYG10" s="573"/>
      <c r="UYH10" s="573"/>
      <c r="UYI10" s="573"/>
      <c r="UYJ10" s="573"/>
      <c r="UYK10" s="573"/>
      <c r="UYL10" s="573"/>
      <c r="UYM10" s="573"/>
      <c r="UYN10" s="573"/>
      <c r="UYO10" s="573"/>
      <c r="UYP10" s="573"/>
      <c r="UYQ10" s="573"/>
      <c r="UYR10" s="573"/>
      <c r="UYS10" s="573"/>
      <c r="UYT10" s="573"/>
      <c r="UYU10" s="573"/>
      <c r="UYV10" s="573"/>
      <c r="UYW10" s="573"/>
      <c r="UYX10" s="573"/>
      <c r="UYY10" s="573"/>
      <c r="UYZ10" s="573"/>
      <c r="UZA10" s="573"/>
      <c r="UZB10" s="573"/>
      <c r="UZC10" s="573"/>
      <c r="UZD10" s="573"/>
      <c r="UZE10" s="573"/>
      <c r="UZF10" s="573"/>
      <c r="UZG10" s="573"/>
      <c r="UZH10" s="573"/>
      <c r="UZI10" s="573"/>
      <c r="UZJ10" s="573"/>
      <c r="UZK10" s="573"/>
      <c r="UZL10" s="573"/>
      <c r="UZM10" s="573"/>
      <c r="UZN10" s="573"/>
      <c r="UZO10" s="573"/>
      <c r="UZP10" s="573"/>
      <c r="UZQ10" s="573"/>
      <c r="UZR10" s="573"/>
      <c r="UZS10" s="573"/>
      <c r="UZT10" s="573"/>
      <c r="UZU10" s="573"/>
      <c r="UZV10" s="573"/>
      <c r="UZW10" s="573"/>
      <c r="UZX10" s="573"/>
      <c r="UZY10" s="573"/>
      <c r="UZZ10" s="573"/>
      <c r="VAA10" s="573"/>
      <c r="VAB10" s="573"/>
      <c r="VAC10" s="573"/>
      <c r="VAD10" s="573"/>
      <c r="VAE10" s="573"/>
      <c r="VAF10" s="573"/>
      <c r="VAG10" s="573"/>
      <c r="VAH10" s="573"/>
      <c r="VAI10" s="573"/>
      <c r="VAJ10" s="573"/>
      <c r="VAK10" s="573"/>
      <c r="VAL10" s="573"/>
      <c r="VAM10" s="573"/>
      <c r="VAN10" s="573"/>
      <c r="VAO10" s="573"/>
      <c r="VAP10" s="573"/>
      <c r="VAQ10" s="573"/>
      <c r="VAR10" s="573"/>
      <c r="VAS10" s="573"/>
      <c r="VAT10" s="573"/>
      <c r="VAU10" s="573"/>
      <c r="VAV10" s="573"/>
      <c r="VAW10" s="573"/>
      <c r="VAX10" s="573"/>
      <c r="VAY10" s="573"/>
      <c r="VAZ10" s="573"/>
      <c r="VBA10" s="573"/>
      <c r="VBB10" s="573"/>
      <c r="VBC10" s="573"/>
      <c r="VBD10" s="573"/>
      <c r="VBE10" s="573"/>
      <c r="VBF10" s="573"/>
      <c r="VBG10" s="573"/>
      <c r="VBH10" s="573"/>
      <c r="VBI10" s="573"/>
      <c r="VBJ10" s="573"/>
      <c r="VBK10" s="573"/>
      <c r="VBL10" s="573"/>
      <c r="VBM10" s="573"/>
      <c r="VBN10" s="573"/>
      <c r="VBO10" s="573"/>
      <c r="VBP10" s="573"/>
      <c r="VBQ10" s="573"/>
      <c r="VBR10" s="573"/>
      <c r="VBS10" s="573"/>
      <c r="VBT10" s="573"/>
      <c r="VBU10" s="573"/>
      <c r="VBV10" s="573"/>
      <c r="VBW10" s="573"/>
      <c r="VBX10" s="573"/>
      <c r="VBY10" s="573"/>
      <c r="VBZ10" s="573"/>
      <c r="VCA10" s="573"/>
      <c r="VCB10" s="573"/>
      <c r="VCC10" s="573"/>
      <c r="VCD10" s="573"/>
      <c r="VCE10" s="573"/>
      <c r="VCF10" s="573"/>
      <c r="VCG10" s="573"/>
      <c r="VCH10" s="573"/>
      <c r="VCI10" s="573"/>
      <c r="VCJ10" s="573"/>
      <c r="VCK10" s="573"/>
      <c r="VCL10" s="573"/>
      <c r="VCM10" s="573"/>
      <c r="VCN10" s="573"/>
      <c r="VCO10" s="573"/>
      <c r="VCP10" s="573"/>
      <c r="VCQ10" s="573"/>
      <c r="VCR10" s="573"/>
      <c r="VCS10" s="573"/>
      <c r="VCT10" s="573"/>
      <c r="VCU10" s="573"/>
      <c r="VCV10" s="573"/>
      <c r="VCW10" s="573"/>
      <c r="VCX10" s="573"/>
      <c r="VCY10" s="573"/>
      <c r="VCZ10" s="573"/>
      <c r="VDA10" s="573"/>
      <c r="VDB10" s="573"/>
      <c r="VDC10" s="573"/>
      <c r="VDD10" s="573"/>
      <c r="VDE10" s="573"/>
      <c r="VDF10" s="573"/>
      <c r="VDG10" s="573"/>
      <c r="VDH10" s="573"/>
      <c r="VDI10" s="573"/>
      <c r="VDJ10" s="573"/>
      <c r="VDK10" s="573"/>
      <c r="VDL10" s="573"/>
      <c r="VDM10" s="573"/>
      <c r="VDN10" s="573"/>
      <c r="VDO10" s="573"/>
      <c r="VDP10" s="573"/>
      <c r="VDQ10" s="573"/>
      <c r="VDR10" s="573"/>
      <c r="VDS10" s="573"/>
      <c r="VDT10" s="573"/>
      <c r="VDU10" s="573"/>
      <c r="VDV10" s="573"/>
      <c r="VDW10" s="573"/>
      <c r="VDX10" s="573"/>
      <c r="VDY10" s="573"/>
      <c r="VDZ10" s="573"/>
      <c r="VEA10" s="573"/>
      <c r="VEB10" s="573"/>
      <c r="VEC10" s="573"/>
      <c r="VED10" s="573"/>
      <c r="VEE10" s="573"/>
      <c r="VEF10" s="573"/>
      <c r="VEG10" s="573"/>
      <c r="VEH10" s="573"/>
      <c r="VEI10" s="573"/>
      <c r="VEJ10" s="573"/>
      <c r="VEK10" s="573"/>
      <c r="VEL10" s="573"/>
      <c r="VEM10" s="573"/>
      <c r="VEN10" s="573"/>
      <c r="VEO10" s="573"/>
      <c r="VEP10" s="573"/>
      <c r="VEQ10" s="573"/>
      <c r="VER10" s="573"/>
      <c r="VES10" s="573"/>
      <c r="VET10" s="573"/>
      <c r="VEU10" s="573"/>
      <c r="VEV10" s="573"/>
      <c r="VEW10" s="573"/>
      <c r="VEX10" s="573"/>
      <c r="VEY10" s="573"/>
      <c r="VEZ10" s="573"/>
      <c r="VFA10" s="573"/>
      <c r="VFB10" s="573"/>
      <c r="VFC10" s="573"/>
      <c r="VFD10" s="573"/>
      <c r="VFE10" s="573"/>
      <c r="VFF10" s="573"/>
      <c r="VFG10" s="573"/>
      <c r="VFH10" s="573"/>
      <c r="VFI10" s="573"/>
      <c r="VFJ10" s="573"/>
      <c r="VFK10" s="573"/>
      <c r="VFL10" s="573"/>
      <c r="VFM10" s="573"/>
      <c r="VFN10" s="573"/>
      <c r="VFO10" s="573"/>
      <c r="VFP10" s="573"/>
      <c r="VFQ10" s="573"/>
      <c r="VFR10" s="573"/>
      <c r="VFS10" s="573"/>
      <c r="VFT10" s="573"/>
      <c r="VFU10" s="573"/>
      <c r="VFV10" s="573"/>
      <c r="VFW10" s="573"/>
      <c r="VFX10" s="573"/>
      <c r="VFY10" s="573"/>
      <c r="VFZ10" s="573"/>
      <c r="VGA10" s="573"/>
      <c r="VGB10" s="573"/>
      <c r="VGC10" s="573"/>
      <c r="VGD10" s="573"/>
      <c r="VGE10" s="573"/>
      <c r="VGF10" s="573"/>
      <c r="VGG10" s="573"/>
      <c r="VGH10" s="573"/>
      <c r="VGI10" s="573"/>
      <c r="VGJ10" s="573"/>
      <c r="VGK10" s="573"/>
      <c r="VGL10" s="573"/>
      <c r="VGM10" s="573"/>
      <c r="VGN10" s="573"/>
      <c r="VGO10" s="573"/>
      <c r="VGP10" s="573"/>
      <c r="VGQ10" s="573"/>
      <c r="VGR10" s="573"/>
      <c r="VGS10" s="573"/>
      <c r="VGT10" s="573"/>
      <c r="VGU10" s="573"/>
      <c r="VGV10" s="573"/>
      <c r="VGW10" s="573"/>
      <c r="VGX10" s="573"/>
      <c r="VGY10" s="573"/>
      <c r="VGZ10" s="573"/>
      <c r="VHA10" s="573"/>
      <c r="VHB10" s="573"/>
      <c r="VHC10" s="573"/>
      <c r="VHD10" s="573"/>
      <c r="VHE10" s="573"/>
      <c r="VHF10" s="573"/>
      <c r="VHG10" s="573"/>
      <c r="VHH10" s="573"/>
      <c r="VHI10" s="573"/>
      <c r="VHJ10" s="573"/>
      <c r="VHK10" s="573"/>
      <c r="VHL10" s="573"/>
      <c r="VHM10" s="573"/>
      <c r="VHN10" s="573"/>
      <c r="VHO10" s="573"/>
      <c r="VHP10" s="573"/>
      <c r="VHQ10" s="573"/>
      <c r="VHR10" s="573"/>
      <c r="VHS10" s="573"/>
      <c r="VHT10" s="573"/>
      <c r="VHU10" s="573"/>
      <c r="VHV10" s="573"/>
      <c r="VHW10" s="573"/>
      <c r="VHX10" s="573"/>
      <c r="VHY10" s="573"/>
      <c r="VHZ10" s="573"/>
      <c r="VIA10" s="573"/>
      <c r="VIB10" s="573"/>
      <c r="VIC10" s="573"/>
      <c r="VID10" s="573"/>
      <c r="VIE10" s="573"/>
      <c r="VIF10" s="573"/>
      <c r="VIG10" s="573"/>
      <c r="VIH10" s="573"/>
      <c r="VII10" s="573"/>
      <c r="VIJ10" s="573"/>
      <c r="VIK10" s="573"/>
      <c r="VIL10" s="573"/>
      <c r="VIM10" s="573"/>
      <c r="VIN10" s="573"/>
      <c r="VIO10" s="573"/>
      <c r="VIP10" s="573"/>
      <c r="VIQ10" s="573"/>
      <c r="VIR10" s="573"/>
      <c r="VIS10" s="573"/>
      <c r="VIT10" s="573"/>
      <c r="VIU10" s="573"/>
      <c r="VIV10" s="573"/>
      <c r="VIW10" s="573"/>
      <c r="VIX10" s="573"/>
      <c r="VIY10" s="573"/>
      <c r="VIZ10" s="573"/>
      <c r="VJA10" s="573"/>
      <c r="VJB10" s="573"/>
      <c r="VJC10" s="573"/>
      <c r="VJD10" s="573"/>
      <c r="VJE10" s="573"/>
      <c r="VJF10" s="573"/>
      <c r="VJG10" s="573"/>
      <c r="VJH10" s="573"/>
      <c r="VJI10" s="573"/>
      <c r="VJJ10" s="573"/>
      <c r="VJK10" s="573"/>
      <c r="VJL10" s="573"/>
      <c r="VJM10" s="573"/>
      <c r="VJN10" s="573"/>
      <c r="VJO10" s="573"/>
      <c r="VJP10" s="573"/>
      <c r="VJQ10" s="573"/>
      <c r="VJR10" s="573"/>
      <c r="VJS10" s="573"/>
      <c r="VJT10" s="573"/>
      <c r="VJU10" s="573"/>
      <c r="VJV10" s="573"/>
      <c r="VJW10" s="573"/>
      <c r="VJX10" s="573"/>
      <c r="VJY10" s="573"/>
      <c r="VJZ10" s="573"/>
      <c r="VKA10" s="573"/>
      <c r="VKB10" s="573"/>
      <c r="VKC10" s="573"/>
      <c r="VKD10" s="573"/>
      <c r="VKE10" s="573"/>
      <c r="VKF10" s="573"/>
      <c r="VKG10" s="573"/>
      <c r="VKH10" s="573"/>
      <c r="VKI10" s="573"/>
      <c r="VKJ10" s="573"/>
      <c r="VKK10" s="573"/>
      <c r="VKL10" s="573"/>
      <c r="VKM10" s="573"/>
      <c r="VKN10" s="573"/>
      <c r="VKO10" s="573"/>
      <c r="VKP10" s="573"/>
      <c r="VKQ10" s="573"/>
      <c r="VKR10" s="573"/>
      <c r="VKS10" s="573"/>
      <c r="VKT10" s="573"/>
      <c r="VKU10" s="573"/>
      <c r="VKV10" s="573"/>
      <c r="VKW10" s="573"/>
      <c r="VKX10" s="573"/>
      <c r="VKY10" s="573"/>
      <c r="VKZ10" s="573"/>
      <c r="VLA10" s="573"/>
      <c r="VLB10" s="573"/>
      <c r="VLC10" s="573"/>
      <c r="VLD10" s="573"/>
      <c r="VLE10" s="573"/>
      <c r="VLF10" s="573"/>
      <c r="VLG10" s="573"/>
      <c r="VLH10" s="573"/>
      <c r="VLI10" s="573"/>
      <c r="VLJ10" s="573"/>
      <c r="VLK10" s="573"/>
      <c r="VLL10" s="573"/>
      <c r="VLM10" s="573"/>
      <c r="VLN10" s="573"/>
      <c r="VLO10" s="573"/>
      <c r="VLP10" s="573"/>
      <c r="VLQ10" s="573"/>
      <c r="VLR10" s="573"/>
      <c r="VLS10" s="573"/>
      <c r="VLT10" s="573"/>
      <c r="VLU10" s="573"/>
      <c r="VLV10" s="573"/>
      <c r="VLW10" s="573"/>
      <c r="VLX10" s="573"/>
      <c r="VLY10" s="573"/>
      <c r="VLZ10" s="573"/>
      <c r="VMA10" s="573"/>
      <c r="VMB10" s="573"/>
      <c r="VMC10" s="573"/>
      <c r="VMD10" s="573"/>
      <c r="VME10" s="573"/>
      <c r="VMF10" s="573"/>
      <c r="VMG10" s="573"/>
      <c r="VMH10" s="573"/>
      <c r="VMI10" s="573"/>
      <c r="VMJ10" s="573"/>
      <c r="VMK10" s="573"/>
      <c r="VML10" s="573"/>
      <c r="VMM10" s="573"/>
      <c r="VMN10" s="573"/>
      <c r="VMO10" s="573"/>
      <c r="VMP10" s="573"/>
      <c r="VMQ10" s="573"/>
      <c r="VMR10" s="573"/>
      <c r="VMS10" s="573"/>
      <c r="VMT10" s="573"/>
      <c r="VMU10" s="573"/>
      <c r="VMV10" s="573"/>
      <c r="VMW10" s="573"/>
      <c r="VMX10" s="573"/>
      <c r="VMY10" s="573"/>
      <c r="VMZ10" s="573"/>
      <c r="VNA10" s="573"/>
      <c r="VNB10" s="573"/>
      <c r="VNC10" s="573"/>
      <c r="VND10" s="573"/>
      <c r="VNE10" s="573"/>
      <c r="VNF10" s="573"/>
      <c r="VNG10" s="573"/>
      <c r="VNH10" s="573"/>
      <c r="VNI10" s="573"/>
      <c r="VNJ10" s="573"/>
      <c r="VNK10" s="573"/>
      <c r="VNL10" s="573"/>
      <c r="VNM10" s="573"/>
      <c r="VNN10" s="573"/>
      <c r="VNO10" s="573"/>
      <c r="VNP10" s="573"/>
      <c r="VNQ10" s="573"/>
      <c r="VNR10" s="573"/>
      <c r="VNS10" s="573"/>
      <c r="VNT10" s="573"/>
      <c r="VNU10" s="573"/>
      <c r="VNV10" s="573"/>
      <c r="VNW10" s="573"/>
      <c r="VNX10" s="573"/>
      <c r="VNY10" s="573"/>
      <c r="VNZ10" s="573"/>
      <c r="VOA10" s="573"/>
      <c r="VOB10" s="573"/>
      <c r="VOC10" s="573"/>
      <c r="VOD10" s="573"/>
      <c r="VOE10" s="573"/>
      <c r="VOF10" s="573"/>
      <c r="VOG10" s="573"/>
      <c r="VOH10" s="573"/>
      <c r="VOI10" s="573"/>
      <c r="VOJ10" s="573"/>
      <c r="VOK10" s="573"/>
      <c r="VOL10" s="573"/>
      <c r="VOM10" s="573"/>
      <c r="VON10" s="573"/>
      <c r="VOO10" s="573"/>
      <c r="VOP10" s="573"/>
      <c r="VOQ10" s="573"/>
      <c r="VOR10" s="573"/>
      <c r="VOS10" s="573"/>
      <c r="VOT10" s="573"/>
      <c r="VOU10" s="573"/>
      <c r="VOV10" s="573"/>
      <c r="VOW10" s="573"/>
      <c r="VOX10" s="573"/>
      <c r="VOY10" s="573"/>
      <c r="VOZ10" s="573"/>
      <c r="VPA10" s="573"/>
      <c r="VPB10" s="573"/>
      <c r="VPC10" s="573"/>
      <c r="VPD10" s="573"/>
      <c r="VPE10" s="573"/>
      <c r="VPF10" s="573"/>
      <c r="VPG10" s="573"/>
      <c r="VPH10" s="573"/>
      <c r="VPI10" s="573"/>
      <c r="VPJ10" s="573"/>
      <c r="VPK10" s="573"/>
      <c r="VPL10" s="573"/>
      <c r="VPM10" s="573"/>
      <c r="VPN10" s="573"/>
      <c r="VPO10" s="573"/>
      <c r="VPP10" s="573"/>
      <c r="VPQ10" s="573"/>
      <c r="VPR10" s="573"/>
      <c r="VPS10" s="573"/>
      <c r="VPT10" s="573"/>
      <c r="VPU10" s="573"/>
      <c r="VPV10" s="573"/>
      <c r="VPW10" s="573"/>
      <c r="VPX10" s="573"/>
      <c r="VPY10" s="573"/>
      <c r="VPZ10" s="573"/>
      <c r="VQA10" s="573"/>
      <c r="VQB10" s="573"/>
      <c r="VQC10" s="573"/>
      <c r="VQD10" s="573"/>
      <c r="VQE10" s="573"/>
      <c r="VQF10" s="573"/>
      <c r="VQG10" s="573"/>
      <c r="VQH10" s="573"/>
      <c r="VQI10" s="573"/>
      <c r="VQJ10" s="573"/>
      <c r="VQK10" s="573"/>
      <c r="VQL10" s="573"/>
      <c r="VQM10" s="573"/>
      <c r="VQN10" s="573"/>
      <c r="VQO10" s="573"/>
      <c r="VQP10" s="573"/>
      <c r="VQQ10" s="573"/>
      <c r="VQR10" s="573"/>
      <c r="VQS10" s="573"/>
      <c r="VQT10" s="573"/>
      <c r="VQU10" s="573"/>
      <c r="VQV10" s="573"/>
      <c r="VQW10" s="573"/>
      <c r="VQX10" s="573"/>
      <c r="VQY10" s="573"/>
      <c r="VQZ10" s="573"/>
      <c r="VRA10" s="573"/>
      <c r="VRB10" s="573"/>
      <c r="VRC10" s="573"/>
      <c r="VRD10" s="573"/>
      <c r="VRE10" s="573"/>
      <c r="VRF10" s="573"/>
      <c r="VRG10" s="573"/>
      <c r="VRH10" s="573"/>
      <c r="VRI10" s="573"/>
      <c r="VRJ10" s="573"/>
      <c r="VRK10" s="573"/>
      <c r="VRL10" s="573"/>
      <c r="VRM10" s="573"/>
      <c r="VRN10" s="573"/>
      <c r="VRO10" s="573"/>
      <c r="VRP10" s="573"/>
      <c r="VRQ10" s="573"/>
      <c r="VRR10" s="573"/>
      <c r="VRS10" s="573"/>
      <c r="VRT10" s="573"/>
      <c r="VRU10" s="573"/>
      <c r="VRV10" s="573"/>
      <c r="VRW10" s="573"/>
      <c r="VRX10" s="573"/>
      <c r="VRY10" s="573"/>
      <c r="VRZ10" s="573"/>
      <c r="VSA10" s="573"/>
      <c r="VSB10" s="573"/>
      <c r="VSC10" s="573"/>
      <c r="VSD10" s="573"/>
      <c r="VSE10" s="573"/>
      <c r="VSF10" s="573"/>
      <c r="VSG10" s="573"/>
      <c r="VSH10" s="573"/>
      <c r="VSI10" s="573"/>
      <c r="VSJ10" s="573"/>
      <c r="VSK10" s="573"/>
      <c r="VSL10" s="573"/>
      <c r="VSM10" s="573"/>
      <c r="VSN10" s="573"/>
      <c r="VSO10" s="573"/>
      <c r="VSP10" s="573"/>
      <c r="VSQ10" s="573"/>
      <c r="VSR10" s="573"/>
      <c r="VSS10" s="573"/>
      <c r="VST10" s="573"/>
      <c r="VSU10" s="573"/>
      <c r="VSV10" s="573"/>
      <c r="VSW10" s="573"/>
      <c r="VSX10" s="573"/>
      <c r="VSY10" s="573"/>
      <c r="VSZ10" s="573"/>
      <c r="VTA10" s="573"/>
      <c r="VTB10" s="573"/>
      <c r="VTC10" s="573"/>
      <c r="VTD10" s="573"/>
      <c r="VTE10" s="573"/>
      <c r="VTF10" s="573"/>
      <c r="VTG10" s="573"/>
      <c r="VTH10" s="573"/>
      <c r="VTI10" s="573"/>
      <c r="VTJ10" s="573"/>
      <c r="VTK10" s="573"/>
      <c r="VTL10" s="573"/>
      <c r="VTM10" s="573"/>
      <c r="VTN10" s="573"/>
      <c r="VTO10" s="573"/>
      <c r="VTP10" s="573"/>
      <c r="VTQ10" s="573"/>
      <c r="VTR10" s="573"/>
      <c r="VTS10" s="573"/>
      <c r="VTT10" s="573"/>
      <c r="VTU10" s="573"/>
      <c r="VTV10" s="573"/>
      <c r="VTW10" s="573"/>
      <c r="VTX10" s="573"/>
      <c r="VTY10" s="573"/>
      <c r="VTZ10" s="573"/>
      <c r="VUA10" s="573"/>
      <c r="VUB10" s="573"/>
      <c r="VUC10" s="573"/>
      <c r="VUD10" s="573"/>
      <c r="VUE10" s="573"/>
      <c r="VUF10" s="573"/>
      <c r="VUG10" s="573"/>
      <c r="VUH10" s="573"/>
      <c r="VUI10" s="573"/>
      <c r="VUJ10" s="573"/>
      <c r="VUK10" s="573"/>
      <c r="VUL10" s="573"/>
      <c r="VUM10" s="573"/>
      <c r="VUN10" s="573"/>
      <c r="VUO10" s="573"/>
      <c r="VUP10" s="573"/>
      <c r="VUQ10" s="573"/>
      <c r="VUR10" s="573"/>
      <c r="VUS10" s="573"/>
      <c r="VUT10" s="573"/>
      <c r="VUU10" s="573"/>
      <c r="VUV10" s="573"/>
      <c r="VUW10" s="573"/>
      <c r="VUX10" s="573"/>
      <c r="VUY10" s="573"/>
      <c r="VUZ10" s="573"/>
      <c r="VVA10" s="573"/>
      <c r="VVB10" s="573"/>
      <c r="VVC10" s="573"/>
      <c r="VVD10" s="573"/>
      <c r="VVE10" s="573"/>
      <c r="VVF10" s="573"/>
      <c r="VVG10" s="573"/>
      <c r="VVH10" s="573"/>
      <c r="VVI10" s="573"/>
      <c r="VVJ10" s="573"/>
      <c r="VVK10" s="573"/>
      <c r="VVL10" s="573"/>
      <c r="VVM10" s="573"/>
      <c r="VVN10" s="573"/>
      <c r="VVO10" s="573"/>
      <c r="VVP10" s="573"/>
      <c r="VVQ10" s="573"/>
      <c r="VVR10" s="573"/>
      <c r="VVS10" s="573"/>
      <c r="VVT10" s="573"/>
      <c r="VVU10" s="573"/>
      <c r="VVV10" s="573"/>
      <c r="VVW10" s="573"/>
      <c r="VVX10" s="573"/>
      <c r="VVY10" s="573"/>
      <c r="VVZ10" s="573"/>
      <c r="VWA10" s="573"/>
      <c r="VWB10" s="573"/>
      <c r="VWC10" s="573"/>
      <c r="VWD10" s="573"/>
      <c r="VWE10" s="573"/>
      <c r="VWF10" s="573"/>
      <c r="VWG10" s="573"/>
      <c r="VWH10" s="573"/>
      <c r="VWI10" s="573"/>
      <c r="VWJ10" s="573"/>
      <c r="VWK10" s="573"/>
      <c r="VWL10" s="573"/>
      <c r="VWM10" s="573"/>
      <c r="VWN10" s="573"/>
      <c r="VWO10" s="573"/>
      <c r="VWP10" s="573"/>
      <c r="VWQ10" s="573"/>
      <c r="VWR10" s="573"/>
      <c r="VWS10" s="573"/>
      <c r="VWT10" s="573"/>
      <c r="VWU10" s="573"/>
      <c r="VWV10" s="573"/>
      <c r="VWW10" s="573"/>
      <c r="VWX10" s="573"/>
      <c r="VWY10" s="573"/>
      <c r="VWZ10" s="573"/>
      <c r="VXA10" s="573"/>
      <c r="VXB10" s="573"/>
      <c r="VXC10" s="573"/>
      <c r="VXD10" s="573"/>
      <c r="VXE10" s="573"/>
      <c r="VXF10" s="573"/>
      <c r="VXG10" s="573"/>
      <c r="VXH10" s="573"/>
      <c r="VXI10" s="573"/>
      <c r="VXJ10" s="573"/>
      <c r="VXK10" s="573"/>
      <c r="VXL10" s="573"/>
      <c r="VXM10" s="573"/>
      <c r="VXN10" s="573"/>
      <c r="VXO10" s="573"/>
      <c r="VXP10" s="573"/>
      <c r="VXQ10" s="573"/>
      <c r="VXR10" s="573"/>
      <c r="VXS10" s="573"/>
      <c r="VXT10" s="573"/>
      <c r="VXU10" s="573"/>
      <c r="VXV10" s="573"/>
      <c r="VXW10" s="573"/>
      <c r="VXX10" s="573"/>
      <c r="VXY10" s="573"/>
      <c r="VXZ10" s="573"/>
      <c r="VYA10" s="573"/>
      <c r="VYB10" s="573"/>
      <c r="VYC10" s="573"/>
      <c r="VYD10" s="573"/>
      <c r="VYE10" s="573"/>
      <c r="VYF10" s="573"/>
      <c r="VYG10" s="573"/>
      <c r="VYH10" s="573"/>
      <c r="VYI10" s="573"/>
      <c r="VYJ10" s="573"/>
      <c r="VYK10" s="573"/>
      <c r="VYL10" s="573"/>
      <c r="VYM10" s="573"/>
      <c r="VYN10" s="573"/>
      <c r="VYO10" s="573"/>
      <c r="VYP10" s="573"/>
      <c r="VYQ10" s="573"/>
      <c r="VYR10" s="573"/>
      <c r="VYS10" s="573"/>
      <c r="VYT10" s="573"/>
      <c r="VYU10" s="573"/>
      <c r="VYV10" s="573"/>
      <c r="VYW10" s="573"/>
      <c r="VYX10" s="573"/>
      <c r="VYY10" s="573"/>
      <c r="VYZ10" s="573"/>
      <c r="VZA10" s="573"/>
      <c r="VZB10" s="573"/>
      <c r="VZC10" s="573"/>
      <c r="VZD10" s="573"/>
      <c r="VZE10" s="573"/>
      <c r="VZF10" s="573"/>
      <c r="VZG10" s="573"/>
      <c r="VZH10" s="573"/>
      <c r="VZI10" s="573"/>
      <c r="VZJ10" s="573"/>
      <c r="VZK10" s="573"/>
      <c r="VZL10" s="573"/>
      <c r="VZM10" s="573"/>
      <c r="VZN10" s="573"/>
      <c r="VZO10" s="573"/>
      <c r="VZP10" s="573"/>
      <c r="VZQ10" s="573"/>
      <c r="VZR10" s="573"/>
      <c r="VZS10" s="573"/>
      <c r="VZT10" s="573"/>
      <c r="VZU10" s="573"/>
      <c r="VZV10" s="573"/>
      <c r="VZW10" s="573"/>
      <c r="VZX10" s="573"/>
      <c r="VZY10" s="573"/>
      <c r="VZZ10" s="573"/>
      <c r="WAA10" s="573"/>
      <c r="WAB10" s="573"/>
      <c r="WAC10" s="573"/>
      <c r="WAD10" s="573"/>
      <c r="WAE10" s="573"/>
      <c r="WAF10" s="573"/>
      <c r="WAG10" s="573"/>
      <c r="WAH10" s="573"/>
      <c r="WAI10" s="573"/>
      <c r="WAJ10" s="573"/>
      <c r="WAK10" s="573"/>
      <c r="WAL10" s="573"/>
      <c r="WAM10" s="573"/>
      <c r="WAN10" s="573"/>
      <c r="WAO10" s="573"/>
      <c r="WAP10" s="573"/>
      <c r="WAQ10" s="573"/>
      <c r="WAR10" s="573"/>
      <c r="WAS10" s="573"/>
      <c r="WAT10" s="573"/>
      <c r="WAU10" s="573"/>
      <c r="WAV10" s="573"/>
      <c r="WAW10" s="573"/>
      <c r="WAX10" s="573"/>
      <c r="WAY10" s="573"/>
      <c r="WAZ10" s="573"/>
      <c r="WBA10" s="573"/>
      <c r="WBB10" s="573"/>
      <c r="WBC10" s="573"/>
      <c r="WBD10" s="573"/>
      <c r="WBE10" s="573"/>
      <c r="WBF10" s="573"/>
      <c r="WBG10" s="573"/>
      <c r="WBH10" s="573"/>
      <c r="WBI10" s="573"/>
      <c r="WBJ10" s="573"/>
      <c r="WBK10" s="573"/>
      <c r="WBL10" s="573"/>
      <c r="WBM10" s="573"/>
      <c r="WBN10" s="573"/>
      <c r="WBO10" s="573"/>
      <c r="WBP10" s="573"/>
      <c r="WBQ10" s="573"/>
      <c r="WBR10" s="573"/>
      <c r="WBS10" s="573"/>
      <c r="WBT10" s="573"/>
      <c r="WBU10" s="573"/>
      <c r="WBV10" s="573"/>
      <c r="WBW10" s="573"/>
      <c r="WBX10" s="573"/>
      <c r="WBY10" s="573"/>
      <c r="WBZ10" s="573"/>
      <c r="WCA10" s="573"/>
      <c r="WCB10" s="573"/>
      <c r="WCC10" s="573"/>
      <c r="WCD10" s="573"/>
      <c r="WCE10" s="573"/>
      <c r="WCF10" s="573"/>
      <c r="WCG10" s="573"/>
      <c r="WCH10" s="573"/>
      <c r="WCI10" s="573"/>
      <c r="WCJ10" s="573"/>
      <c r="WCK10" s="573"/>
      <c r="WCL10" s="573"/>
      <c r="WCM10" s="573"/>
      <c r="WCN10" s="573"/>
      <c r="WCO10" s="573"/>
      <c r="WCP10" s="573"/>
      <c r="WCQ10" s="573"/>
      <c r="WCR10" s="573"/>
      <c r="WCS10" s="573"/>
      <c r="WCT10" s="573"/>
      <c r="WCU10" s="573"/>
      <c r="WCV10" s="573"/>
      <c r="WCW10" s="573"/>
      <c r="WCX10" s="573"/>
      <c r="WCY10" s="573"/>
      <c r="WCZ10" s="573"/>
      <c r="WDA10" s="573"/>
      <c r="WDB10" s="573"/>
      <c r="WDC10" s="573"/>
      <c r="WDD10" s="573"/>
      <c r="WDE10" s="573"/>
      <c r="WDF10" s="573"/>
      <c r="WDG10" s="573"/>
      <c r="WDH10" s="573"/>
      <c r="WDI10" s="573"/>
      <c r="WDJ10" s="573"/>
      <c r="WDK10" s="573"/>
      <c r="WDL10" s="573"/>
      <c r="WDM10" s="573"/>
      <c r="WDN10" s="573"/>
      <c r="WDO10" s="573"/>
      <c r="WDP10" s="573"/>
      <c r="WDQ10" s="573"/>
      <c r="WDR10" s="573"/>
      <c r="WDS10" s="573"/>
      <c r="WDT10" s="573"/>
      <c r="WDU10" s="573"/>
      <c r="WDV10" s="573"/>
      <c r="WDW10" s="573"/>
      <c r="WDX10" s="573"/>
      <c r="WDY10" s="573"/>
      <c r="WDZ10" s="573"/>
      <c r="WEA10" s="573"/>
      <c r="WEB10" s="573"/>
      <c r="WEC10" s="573"/>
      <c r="WED10" s="573"/>
      <c r="WEE10" s="573"/>
      <c r="WEF10" s="573"/>
      <c r="WEG10" s="573"/>
      <c r="WEH10" s="573"/>
      <c r="WEI10" s="573"/>
      <c r="WEJ10" s="573"/>
      <c r="WEK10" s="573"/>
      <c r="WEL10" s="573"/>
      <c r="WEM10" s="573"/>
      <c r="WEN10" s="573"/>
      <c r="WEO10" s="573"/>
      <c r="WEP10" s="573"/>
      <c r="WEQ10" s="573"/>
      <c r="WER10" s="573"/>
      <c r="WES10" s="573"/>
      <c r="WET10" s="573"/>
      <c r="WEU10" s="573"/>
      <c r="WEV10" s="573"/>
      <c r="WEW10" s="573"/>
      <c r="WEX10" s="573"/>
      <c r="WEY10" s="573"/>
      <c r="WEZ10" s="573"/>
      <c r="WFA10" s="573"/>
      <c r="WFB10" s="573"/>
      <c r="WFC10" s="573"/>
      <c r="WFD10" s="573"/>
      <c r="WFE10" s="573"/>
      <c r="WFF10" s="573"/>
      <c r="WFG10" s="573"/>
      <c r="WFH10" s="573"/>
      <c r="WFI10" s="573"/>
      <c r="WFJ10" s="573"/>
      <c r="WFK10" s="573"/>
      <c r="WFL10" s="573"/>
      <c r="WFM10" s="573"/>
      <c r="WFN10" s="573"/>
      <c r="WFO10" s="573"/>
      <c r="WFP10" s="573"/>
      <c r="WFQ10" s="573"/>
      <c r="WFR10" s="573"/>
      <c r="WFS10" s="573"/>
      <c r="WFT10" s="573"/>
      <c r="WFU10" s="573"/>
      <c r="WFV10" s="573"/>
      <c r="WFW10" s="573"/>
      <c r="WFX10" s="573"/>
      <c r="WFY10" s="573"/>
      <c r="WFZ10" s="573"/>
      <c r="WGA10" s="573"/>
      <c r="WGB10" s="573"/>
      <c r="WGC10" s="573"/>
      <c r="WGD10" s="573"/>
      <c r="WGE10" s="573"/>
      <c r="WGF10" s="573"/>
      <c r="WGG10" s="573"/>
      <c r="WGH10" s="573"/>
      <c r="WGI10" s="573"/>
      <c r="WGJ10" s="573"/>
      <c r="WGK10" s="573"/>
      <c r="WGL10" s="573"/>
      <c r="WGM10" s="573"/>
      <c r="WGN10" s="573"/>
      <c r="WGO10" s="573"/>
      <c r="WGP10" s="573"/>
      <c r="WGQ10" s="573"/>
      <c r="WGR10" s="573"/>
      <c r="WGS10" s="573"/>
      <c r="WGT10" s="573"/>
      <c r="WGU10" s="573"/>
      <c r="WGV10" s="573"/>
      <c r="WGW10" s="573"/>
      <c r="WGX10" s="573"/>
      <c r="WGY10" s="573"/>
      <c r="WGZ10" s="573"/>
      <c r="WHA10" s="573"/>
      <c r="WHB10" s="573"/>
      <c r="WHC10" s="573"/>
      <c r="WHD10" s="573"/>
      <c r="WHE10" s="573"/>
      <c r="WHF10" s="573"/>
      <c r="WHG10" s="573"/>
      <c r="WHH10" s="573"/>
      <c r="WHI10" s="573"/>
      <c r="WHJ10" s="573"/>
      <c r="WHK10" s="573"/>
      <c r="WHL10" s="573"/>
      <c r="WHM10" s="573"/>
      <c r="WHN10" s="573"/>
      <c r="WHO10" s="573"/>
      <c r="WHP10" s="573"/>
      <c r="WHQ10" s="573"/>
      <c r="WHR10" s="573"/>
      <c r="WHS10" s="573"/>
      <c r="WHT10" s="573"/>
      <c r="WHU10" s="573"/>
      <c r="WHV10" s="573"/>
      <c r="WHW10" s="573"/>
      <c r="WHX10" s="573"/>
      <c r="WHY10" s="573"/>
      <c r="WHZ10" s="573"/>
      <c r="WIA10" s="573"/>
      <c r="WIB10" s="573"/>
      <c r="WIC10" s="573"/>
      <c r="WID10" s="573"/>
      <c r="WIE10" s="573"/>
      <c r="WIF10" s="573"/>
      <c r="WIG10" s="573"/>
      <c r="WIH10" s="573"/>
      <c r="WII10" s="573"/>
      <c r="WIJ10" s="573"/>
      <c r="WIK10" s="573"/>
      <c r="WIL10" s="573"/>
      <c r="WIM10" s="573"/>
      <c r="WIN10" s="573"/>
      <c r="WIO10" s="573"/>
      <c r="WIP10" s="573"/>
      <c r="WIQ10" s="573"/>
      <c r="WIR10" s="573"/>
      <c r="WIS10" s="573"/>
      <c r="WIT10" s="573"/>
      <c r="WIU10" s="573"/>
      <c r="WIV10" s="573"/>
      <c r="WIW10" s="573"/>
      <c r="WIX10" s="573"/>
      <c r="WIY10" s="573"/>
      <c r="WIZ10" s="573"/>
      <c r="WJA10" s="573"/>
      <c r="WJB10" s="573"/>
      <c r="WJC10" s="573"/>
      <c r="WJD10" s="573"/>
      <c r="WJE10" s="573"/>
      <c r="WJF10" s="573"/>
      <c r="WJG10" s="573"/>
      <c r="WJH10" s="573"/>
      <c r="WJI10" s="573"/>
      <c r="WJJ10" s="573"/>
      <c r="WJK10" s="573"/>
      <c r="WJL10" s="573"/>
      <c r="WJM10" s="573"/>
      <c r="WJN10" s="573"/>
      <c r="WJO10" s="573"/>
      <c r="WJP10" s="573"/>
      <c r="WJQ10" s="573"/>
      <c r="WJR10" s="573"/>
      <c r="WJS10" s="573"/>
      <c r="WJT10" s="573"/>
      <c r="WJU10" s="573"/>
      <c r="WJV10" s="573"/>
      <c r="WJW10" s="573"/>
      <c r="WJX10" s="573"/>
      <c r="WJY10" s="573"/>
      <c r="WJZ10" s="573"/>
      <c r="WKA10" s="573"/>
      <c r="WKB10" s="573"/>
      <c r="WKC10" s="573"/>
      <c r="WKD10" s="573"/>
      <c r="WKE10" s="573"/>
      <c r="WKF10" s="573"/>
      <c r="WKG10" s="573"/>
      <c r="WKH10" s="573"/>
      <c r="WKI10" s="573"/>
      <c r="WKJ10" s="573"/>
      <c r="WKK10" s="573"/>
      <c r="WKL10" s="573"/>
      <c r="WKM10" s="573"/>
      <c r="WKN10" s="573"/>
      <c r="WKO10" s="573"/>
      <c r="WKP10" s="573"/>
      <c r="WKQ10" s="573"/>
      <c r="WKR10" s="573"/>
      <c r="WKS10" s="573"/>
      <c r="WKT10" s="573"/>
      <c r="WKU10" s="573"/>
      <c r="WKV10" s="573"/>
      <c r="WKW10" s="573"/>
      <c r="WKX10" s="573"/>
      <c r="WKY10" s="573"/>
      <c r="WKZ10" s="573"/>
      <c r="WLA10" s="573"/>
      <c r="WLB10" s="573"/>
      <c r="WLC10" s="573"/>
      <c r="WLD10" s="573"/>
      <c r="WLE10" s="573"/>
      <c r="WLF10" s="573"/>
      <c r="WLG10" s="573"/>
      <c r="WLH10" s="573"/>
      <c r="WLI10" s="573"/>
      <c r="WLJ10" s="573"/>
      <c r="WLK10" s="573"/>
      <c r="WLL10" s="573"/>
      <c r="WLM10" s="573"/>
      <c r="WLN10" s="573"/>
      <c r="WLO10" s="573"/>
      <c r="WLP10" s="573"/>
      <c r="WLQ10" s="573"/>
      <c r="WLR10" s="573"/>
      <c r="WLS10" s="573"/>
      <c r="WLT10" s="573"/>
      <c r="WLU10" s="573"/>
      <c r="WLV10" s="573"/>
      <c r="WLW10" s="573"/>
      <c r="WLX10" s="573"/>
      <c r="WLY10" s="573"/>
      <c r="WLZ10" s="573"/>
      <c r="WMA10" s="573"/>
      <c r="WMB10" s="573"/>
      <c r="WMC10" s="573"/>
      <c r="WMD10" s="573"/>
      <c r="WME10" s="573"/>
      <c r="WMF10" s="573"/>
      <c r="WMG10" s="573"/>
      <c r="WMH10" s="573"/>
      <c r="WMI10" s="573"/>
      <c r="WMJ10" s="573"/>
      <c r="WMK10" s="573"/>
      <c r="WML10" s="573"/>
      <c r="WMM10" s="573"/>
      <c r="WMN10" s="573"/>
      <c r="WMO10" s="573"/>
      <c r="WMP10" s="573"/>
      <c r="WMQ10" s="573"/>
      <c r="WMR10" s="573"/>
      <c r="WMS10" s="573"/>
      <c r="WMT10" s="573"/>
      <c r="WMU10" s="573"/>
      <c r="WMV10" s="573"/>
      <c r="WMW10" s="573"/>
      <c r="WMX10" s="573"/>
      <c r="WMY10" s="573"/>
      <c r="WMZ10" s="573"/>
      <c r="WNA10" s="573"/>
      <c r="WNB10" s="573"/>
      <c r="WNC10" s="573"/>
      <c r="WND10" s="573"/>
      <c r="WNE10" s="573"/>
      <c r="WNF10" s="573"/>
      <c r="WNG10" s="573"/>
      <c r="WNH10" s="573"/>
      <c r="WNI10" s="573"/>
      <c r="WNJ10" s="573"/>
      <c r="WNK10" s="573"/>
      <c r="WNL10" s="573"/>
      <c r="WNM10" s="573"/>
      <c r="WNN10" s="573"/>
      <c r="WNO10" s="573"/>
      <c r="WNP10" s="573"/>
      <c r="WNQ10" s="573"/>
      <c r="WNR10" s="573"/>
      <c r="WNS10" s="573"/>
      <c r="WNT10" s="573"/>
      <c r="WNU10" s="573"/>
      <c r="WNV10" s="573"/>
      <c r="WNW10" s="573"/>
      <c r="WNX10" s="573"/>
      <c r="WNY10" s="573"/>
      <c r="WNZ10" s="573"/>
      <c r="WOA10" s="573"/>
      <c r="WOB10" s="573"/>
      <c r="WOC10" s="573"/>
      <c r="WOD10" s="573"/>
      <c r="WOE10" s="573"/>
      <c r="WOF10" s="573"/>
      <c r="WOG10" s="573"/>
      <c r="WOH10" s="573"/>
      <c r="WOI10" s="573"/>
      <c r="WOJ10" s="573"/>
      <c r="WOK10" s="573"/>
      <c r="WOL10" s="573"/>
      <c r="WOM10" s="573"/>
      <c r="WON10" s="573"/>
      <c r="WOO10" s="573"/>
      <c r="WOP10" s="573"/>
      <c r="WOQ10" s="573"/>
      <c r="WOR10" s="573"/>
      <c r="WOS10" s="573"/>
      <c r="WOT10" s="573"/>
      <c r="WOU10" s="573"/>
      <c r="WOV10" s="573"/>
      <c r="WOW10" s="573"/>
      <c r="WOX10" s="573"/>
      <c r="WOY10" s="573"/>
      <c r="WOZ10" s="573"/>
      <c r="WPA10" s="573"/>
      <c r="WPB10" s="573"/>
      <c r="WPC10" s="573"/>
      <c r="WPD10" s="573"/>
      <c r="WPE10" s="573"/>
      <c r="WPF10" s="573"/>
      <c r="WPG10" s="573"/>
      <c r="WPH10" s="573"/>
      <c r="WPI10" s="573"/>
      <c r="WPJ10" s="573"/>
      <c r="WPK10" s="573"/>
      <c r="WPL10" s="573"/>
      <c r="WPM10" s="573"/>
      <c r="WPN10" s="573"/>
      <c r="WPO10" s="573"/>
      <c r="WPP10" s="573"/>
      <c r="WPQ10" s="573"/>
      <c r="WPR10" s="573"/>
      <c r="WPS10" s="573"/>
      <c r="WPT10" s="573"/>
      <c r="WPU10" s="573"/>
      <c r="WPV10" s="573"/>
      <c r="WPW10" s="573"/>
      <c r="WPX10" s="573"/>
      <c r="WPY10" s="573"/>
      <c r="WPZ10" s="573"/>
      <c r="WQA10" s="573"/>
      <c r="WQB10" s="573"/>
      <c r="WQC10" s="573"/>
      <c r="WQD10" s="573"/>
      <c r="WQE10" s="573"/>
      <c r="WQF10" s="573"/>
      <c r="WQG10" s="573"/>
      <c r="WQH10" s="573"/>
      <c r="WQI10" s="573"/>
      <c r="WQJ10" s="573"/>
      <c r="WQK10" s="573"/>
      <c r="WQL10" s="573"/>
      <c r="WQM10" s="573"/>
      <c r="WQN10" s="573"/>
      <c r="WQO10" s="573"/>
      <c r="WQP10" s="573"/>
      <c r="WQQ10" s="573"/>
      <c r="WQR10" s="573"/>
      <c r="WQS10" s="573"/>
      <c r="WQT10" s="573"/>
      <c r="WQU10" s="573"/>
      <c r="WQV10" s="573"/>
      <c r="WQW10" s="573"/>
      <c r="WQX10" s="573"/>
      <c r="WQY10" s="573"/>
      <c r="WQZ10" s="573"/>
      <c r="WRA10" s="573"/>
      <c r="WRB10" s="573"/>
      <c r="WRC10" s="573"/>
      <c r="WRD10" s="573"/>
      <c r="WRE10" s="573"/>
      <c r="WRF10" s="573"/>
      <c r="WRG10" s="573"/>
      <c r="WRH10" s="573"/>
      <c r="WRI10" s="573"/>
      <c r="WRJ10" s="573"/>
      <c r="WRK10" s="573"/>
      <c r="WRL10" s="573"/>
      <c r="WRM10" s="573"/>
      <c r="WRN10" s="573"/>
      <c r="WRO10" s="573"/>
      <c r="WRP10" s="573"/>
      <c r="WRQ10" s="573"/>
      <c r="WRR10" s="573"/>
      <c r="WRS10" s="573"/>
      <c r="WRT10" s="573"/>
      <c r="WRU10" s="573"/>
      <c r="WRV10" s="573"/>
      <c r="WRW10" s="573"/>
      <c r="WRX10" s="573"/>
      <c r="WRY10" s="573"/>
      <c r="WRZ10" s="573"/>
      <c r="WSA10" s="573"/>
      <c r="WSB10" s="573"/>
      <c r="WSC10" s="573"/>
      <c r="WSD10" s="573"/>
      <c r="WSE10" s="573"/>
      <c r="WSF10" s="573"/>
      <c r="WSG10" s="573"/>
      <c r="WSH10" s="573"/>
      <c r="WSI10" s="573"/>
      <c r="WSJ10" s="573"/>
      <c r="WSK10" s="573"/>
      <c r="WSL10" s="573"/>
      <c r="WSM10" s="573"/>
      <c r="WSN10" s="573"/>
      <c r="WSO10" s="573"/>
      <c r="WSP10" s="573"/>
      <c r="WSQ10" s="573"/>
      <c r="WSR10" s="573"/>
      <c r="WSS10" s="573"/>
      <c r="WST10" s="573"/>
      <c r="WSU10" s="573"/>
      <c r="WSV10" s="573"/>
      <c r="WSW10" s="573"/>
      <c r="WSX10" s="573"/>
      <c r="WSY10" s="573"/>
      <c r="WSZ10" s="573"/>
      <c r="WTA10" s="573"/>
      <c r="WTB10" s="573"/>
      <c r="WTC10" s="573"/>
      <c r="WTD10" s="573"/>
      <c r="WTE10" s="573"/>
      <c r="WTF10" s="573"/>
      <c r="WTG10" s="573"/>
      <c r="WTH10" s="573"/>
      <c r="WTI10" s="573"/>
      <c r="WTJ10" s="573"/>
      <c r="WTK10" s="573"/>
      <c r="WTL10" s="573"/>
      <c r="WTM10" s="573"/>
      <c r="WTN10" s="573"/>
      <c r="WTO10" s="573"/>
      <c r="WTP10" s="573"/>
      <c r="WTQ10" s="573"/>
      <c r="WTR10" s="573"/>
      <c r="WTS10" s="573"/>
      <c r="WTT10" s="573"/>
      <c r="WTU10" s="573"/>
      <c r="WTV10" s="573"/>
      <c r="WTW10" s="573"/>
      <c r="WTX10" s="573"/>
      <c r="WTY10" s="573"/>
      <c r="WTZ10" s="573"/>
      <c r="WUA10" s="573"/>
      <c r="WUB10" s="573"/>
      <c r="WUC10" s="573"/>
      <c r="WUD10" s="573"/>
      <c r="WUE10" s="573"/>
      <c r="WUF10" s="573"/>
      <c r="WUG10" s="573"/>
      <c r="WUH10" s="573"/>
      <c r="WUI10" s="573"/>
      <c r="WUJ10" s="573"/>
      <c r="WUK10" s="573"/>
      <c r="WUL10" s="573"/>
      <c r="WUM10" s="573"/>
      <c r="WUN10" s="573"/>
      <c r="WUO10" s="573"/>
      <c r="WUP10" s="573"/>
      <c r="WUQ10" s="573"/>
      <c r="WUR10" s="573"/>
      <c r="WUS10" s="573"/>
      <c r="WUT10" s="573"/>
      <c r="WUU10" s="573"/>
      <c r="WUV10" s="573"/>
      <c r="WUW10" s="573"/>
      <c r="WUX10" s="573"/>
      <c r="WUY10" s="573"/>
      <c r="WUZ10" s="573"/>
      <c r="WVA10" s="573"/>
      <c r="WVB10" s="573"/>
      <c r="WVC10" s="573"/>
      <c r="WVD10" s="573"/>
      <c r="WVE10" s="573"/>
      <c r="WVF10" s="573"/>
      <c r="WVG10" s="573"/>
      <c r="WVH10" s="573"/>
      <c r="WVI10" s="573"/>
      <c r="WVJ10" s="573"/>
      <c r="WVK10" s="573"/>
      <c r="WVL10" s="573"/>
      <c r="WVM10" s="573"/>
      <c r="WVN10" s="573"/>
      <c r="WVO10" s="573"/>
      <c r="WVP10" s="573"/>
      <c r="WVQ10" s="573"/>
      <c r="WVR10" s="573"/>
      <c r="WVS10" s="573"/>
      <c r="WVT10" s="573"/>
      <c r="WVU10" s="573"/>
      <c r="WVV10" s="573"/>
      <c r="WVW10" s="573"/>
      <c r="WVX10" s="573"/>
      <c r="WVY10" s="573"/>
      <c r="WVZ10" s="573"/>
      <c r="WWA10" s="573"/>
      <c r="WWB10" s="573"/>
      <c r="WWC10" s="573"/>
      <c r="WWD10" s="573"/>
      <c r="WWE10" s="573"/>
      <c r="WWF10" s="573"/>
      <c r="WWG10" s="573"/>
      <c r="WWH10" s="573"/>
      <c r="WWI10" s="573"/>
      <c r="WWJ10" s="573"/>
      <c r="WWK10" s="573"/>
      <c r="WWL10" s="573"/>
      <c r="WWM10" s="573"/>
      <c r="WWN10" s="573"/>
      <c r="WWO10" s="573"/>
      <c r="WWP10" s="573"/>
      <c r="WWQ10" s="573"/>
      <c r="WWR10" s="573"/>
      <c r="WWS10" s="573"/>
      <c r="WWT10" s="573"/>
      <c r="WWU10" s="573"/>
      <c r="WWV10" s="573"/>
      <c r="WWW10" s="573"/>
      <c r="WWX10" s="573"/>
      <c r="WWY10" s="573"/>
      <c r="WWZ10" s="573"/>
      <c r="WXA10" s="573"/>
      <c r="WXB10" s="573"/>
      <c r="WXC10" s="573"/>
      <c r="WXD10" s="573"/>
      <c r="WXE10" s="573"/>
      <c r="WXF10" s="573"/>
      <c r="WXG10" s="573"/>
      <c r="WXH10" s="573"/>
      <c r="WXI10" s="573"/>
      <c r="WXJ10" s="573"/>
      <c r="WXK10" s="573"/>
      <c r="WXL10" s="573"/>
      <c r="WXM10" s="573"/>
      <c r="WXN10" s="573"/>
      <c r="WXO10" s="573"/>
      <c r="WXP10" s="573"/>
      <c r="WXQ10" s="573"/>
      <c r="WXR10" s="573"/>
      <c r="WXS10" s="573"/>
      <c r="WXT10" s="573"/>
      <c r="WXU10" s="573"/>
      <c r="WXV10" s="573"/>
      <c r="WXW10" s="573"/>
      <c r="WXX10" s="573"/>
      <c r="WXY10" s="573"/>
      <c r="WXZ10" s="573"/>
      <c r="WYA10" s="573"/>
      <c r="WYB10" s="573"/>
      <c r="WYC10" s="573"/>
      <c r="WYD10" s="573"/>
      <c r="WYE10" s="573"/>
      <c r="WYF10" s="573"/>
      <c r="WYG10" s="573"/>
      <c r="WYH10" s="573"/>
      <c r="WYI10" s="573"/>
      <c r="WYJ10" s="573"/>
      <c r="WYK10" s="573"/>
      <c r="WYL10" s="573"/>
      <c r="WYM10" s="573"/>
      <c r="WYN10" s="573"/>
      <c r="WYO10" s="573"/>
      <c r="WYP10" s="573"/>
      <c r="WYQ10" s="573"/>
      <c r="WYR10" s="573"/>
      <c r="WYS10" s="573"/>
      <c r="WYT10" s="573"/>
      <c r="WYU10" s="573"/>
      <c r="WYV10" s="573"/>
      <c r="WYW10" s="573"/>
      <c r="WYX10" s="573"/>
      <c r="WYY10" s="573"/>
      <c r="WYZ10" s="573"/>
      <c r="WZA10" s="573"/>
      <c r="WZB10" s="573"/>
      <c r="WZC10" s="573"/>
      <c r="WZD10" s="573"/>
      <c r="WZE10" s="573"/>
      <c r="WZF10" s="573"/>
      <c r="WZG10" s="573"/>
      <c r="WZH10" s="573"/>
      <c r="WZI10" s="573"/>
      <c r="WZJ10" s="573"/>
      <c r="WZK10" s="573"/>
      <c r="WZL10" s="573"/>
      <c r="WZM10" s="573"/>
      <c r="WZN10" s="573"/>
      <c r="WZO10" s="573"/>
      <c r="WZP10" s="573"/>
      <c r="WZQ10" s="573"/>
      <c r="WZR10" s="573"/>
      <c r="WZS10" s="573"/>
      <c r="WZT10" s="573"/>
      <c r="WZU10" s="573"/>
      <c r="WZV10" s="573"/>
      <c r="WZW10" s="573"/>
      <c r="WZX10" s="573"/>
      <c r="WZY10" s="573"/>
      <c r="WZZ10" s="573"/>
      <c r="XAA10" s="573"/>
      <c r="XAB10" s="573"/>
      <c r="XAC10" s="573"/>
      <c r="XAD10" s="573"/>
      <c r="XAE10" s="573"/>
      <c r="XAF10" s="573"/>
      <c r="XAG10" s="573"/>
      <c r="XAH10" s="573"/>
      <c r="XAI10" s="573"/>
      <c r="XAJ10" s="573"/>
      <c r="XAK10" s="573"/>
      <c r="XAL10" s="573"/>
      <c r="XAM10" s="573"/>
      <c r="XAN10" s="573"/>
      <c r="XAO10" s="573"/>
      <c r="XAP10" s="573"/>
      <c r="XAQ10" s="573"/>
      <c r="XAR10" s="573"/>
      <c r="XAS10" s="573"/>
      <c r="XAT10" s="573"/>
      <c r="XAU10" s="573"/>
      <c r="XAV10" s="573"/>
      <c r="XAW10" s="573"/>
      <c r="XAX10" s="573"/>
      <c r="XAY10" s="573"/>
      <c r="XAZ10" s="573"/>
      <c r="XBA10" s="573"/>
      <c r="XBB10" s="573"/>
      <c r="XBC10" s="573"/>
      <c r="XBD10" s="573"/>
      <c r="XBE10" s="573"/>
      <c r="XBF10" s="573"/>
      <c r="XBG10" s="573"/>
      <c r="XBH10" s="573"/>
      <c r="XBI10" s="573"/>
      <c r="XBJ10" s="573"/>
      <c r="XBK10" s="573"/>
      <c r="XBL10" s="573"/>
      <c r="XBM10" s="573"/>
      <c r="XBN10" s="573"/>
      <c r="XBO10" s="573"/>
      <c r="XBP10" s="573"/>
      <c r="XBQ10" s="573"/>
      <c r="XBR10" s="573"/>
      <c r="XBS10" s="573"/>
      <c r="XBT10" s="573"/>
      <c r="XBU10" s="573"/>
      <c r="XBV10" s="573"/>
      <c r="XBW10" s="573"/>
      <c r="XBX10" s="573"/>
      <c r="XBY10" s="573"/>
      <c r="XBZ10" s="573"/>
      <c r="XCA10" s="573"/>
      <c r="XCB10" s="573"/>
      <c r="XCC10" s="573"/>
      <c r="XCD10" s="573"/>
      <c r="XCE10" s="573"/>
      <c r="XCF10" s="573"/>
      <c r="XCG10" s="573"/>
      <c r="XCH10" s="573"/>
      <c r="XCI10" s="573"/>
      <c r="XCJ10" s="573"/>
      <c r="XCK10" s="573"/>
      <c r="XCL10" s="573"/>
      <c r="XCM10" s="573"/>
      <c r="XCN10" s="573"/>
      <c r="XCO10" s="573"/>
      <c r="XCP10" s="573"/>
      <c r="XCQ10" s="573"/>
      <c r="XCR10" s="573"/>
      <c r="XCS10" s="573"/>
      <c r="XCT10" s="573"/>
      <c r="XCU10" s="573"/>
      <c r="XCV10" s="573"/>
      <c r="XCW10" s="573"/>
      <c r="XCX10" s="573"/>
      <c r="XCY10" s="573"/>
      <c r="XCZ10" s="573"/>
      <c r="XDA10" s="573"/>
      <c r="XDB10" s="573"/>
      <c r="XDC10" s="573"/>
      <c r="XDD10" s="573"/>
      <c r="XDE10" s="573"/>
      <c r="XDF10" s="573"/>
      <c r="XDG10" s="573"/>
      <c r="XDH10" s="573"/>
      <c r="XDI10" s="573"/>
      <c r="XDJ10" s="573"/>
      <c r="XDK10" s="573"/>
      <c r="XDL10" s="573"/>
      <c r="XDM10" s="573"/>
      <c r="XDN10" s="573"/>
      <c r="XDO10" s="573"/>
      <c r="XDP10" s="573"/>
      <c r="XDQ10" s="573"/>
      <c r="XDR10" s="573"/>
      <c r="XDS10" s="573"/>
      <c r="XDT10" s="573"/>
      <c r="XDU10" s="573"/>
      <c r="XDV10" s="573"/>
      <c r="XDW10" s="573"/>
      <c r="XDX10" s="573"/>
      <c r="XDY10" s="573"/>
      <c r="XDZ10" s="573"/>
      <c r="XEA10" s="573"/>
      <c r="XEB10" s="573"/>
      <c r="XEC10" s="573"/>
      <c r="XED10" s="573"/>
      <c r="XEE10" s="573"/>
      <c r="XEF10" s="573"/>
      <c r="XEG10" s="573"/>
      <c r="XEH10" s="573"/>
      <c r="XEI10" s="573"/>
      <c r="XEJ10" s="573"/>
      <c r="XEK10" s="573"/>
      <c r="XEL10" s="573"/>
      <c r="XEM10" s="573"/>
      <c r="XEN10" s="573"/>
      <c r="XEO10" s="573"/>
      <c r="XEP10" s="573"/>
      <c r="XEQ10" s="573"/>
      <c r="XER10" s="573"/>
      <c r="XES10" s="573"/>
      <c r="XET10" s="573"/>
      <c r="XEU10" s="573"/>
      <c r="XEV10" s="573"/>
      <c r="XEW10" s="573"/>
      <c r="XEX10" s="573"/>
      <c r="XEY10" s="573"/>
      <c r="XEZ10" s="573"/>
      <c r="XFA10" s="573"/>
      <c r="XFB10" s="573"/>
      <c r="XFC10" s="573"/>
      <c r="XFD10" s="573"/>
    </row>
    <row r="11" spans="1:16384">
      <c r="A11" s="5" t="s">
        <v>1284</v>
      </c>
      <c r="E11" s="5">
        <v>40</v>
      </c>
    </row>
    <row r="12" spans="1:16384">
      <c r="A12" s="5" t="s">
        <v>67</v>
      </c>
      <c r="E12" s="5">
        <f>SUM(E8:E11,E3:E6)</f>
        <v>3400</v>
      </c>
    </row>
  </sheetData>
  <mergeCells count="4102">
    <mergeCell ref="XEO10:XER10"/>
    <mergeCell ref="XES10:XEV10"/>
    <mergeCell ref="XEW10:XEZ10"/>
    <mergeCell ref="XFA10:XFD10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G10:IJ10"/>
    <mergeCell ref="IK10:IN10"/>
    <mergeCell ref="IO10:IR10"/>
    <mergeCell ref="IS10:IV10"/>
    <mergeCell ref="IW10:IZ10"/>
    <mergeCell ref="JA10:JD10"/>
    <mergeCell ref="MW10:MZ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KC10:KF10"/>
    <mergeCell ref="KG10:KJ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HI10:HL10"/>
    <mergeCell ref="HM10:HP10"/>
    <mergeCell ref="HQ10:HT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EO10:ER10"/>
    <mergeCell ref="ES10:EV10"/>
    <mergeCell ref="EW10:EZ10"/>
    <mergeCell ref="FA10:FD10"/>
    <mergeCell ref="A8:D8"/>
    <mergeCell ref="A9:D9"/>
    <mergeCell ref="I10:L10"/>
    <mergeCell ref="M10:P10"/>
    <mergeCell ref="Q10:T10"/>
    <mergeCell ref="U10:X10"/>
    <mergeCell ref="A2:E2"/>
    <mergeCell ref="A3:E3"/>
    <mergeCell ref="A4:D4"/>
    <mergeCell ref="A5:D5"/>
    <mergeCell ref="A6:D6"/>
    <mergeCell ref="A7:D7"/>
    <mergeCell ref="BU10:BX10"/>
    <mergeCell ref="BY10:CB10"/>
    <mergeCell ref="CC10:CF10"/>
    <mergeCell ref="CG10:CJ10"/>
    <mergeCell ref="CK10:CN10"/>
  </mergeCells>
  <hyperlinks>
    <hyperlink ref="M1" location="INDICE!A1" display="Índice (volver)" xr:uid="{0D15C3E9-C9A8-4FE4-8A7B-84B7F3009DD7}"/>
  </hyperlinks>
  <pageMargins left="0.7" right="0.7" top="0.75" bottom="0.75" header="0.3" footer="0.3"/>
  <pageSetup paperSize="9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E2915-21B8-4930-9B0B-60C084915853}">
  <dimension ref="A1:M9"/>
  <sheetViews>
    <sheetView showGridLines="0" workbookViewId="0">
      <selection activeCell="E7" sqref="E7"/>
    </sheetView>
  </sheetViews>
  <sheetFormatPr baseColWidth="10" defaultColWidth="11.140625" defaultRowHeight="13.5"/>
  <cols>
    <col min="1" max="16384" width="11.140625" style="6"/>
  </cols>
  <sheetData>
    <row r="1" spans="1:13">
      <c r="A1" s="10" t="s">
        <v>1154</v>
      </c>
      <c r="M1" s="500" t="s">
        <v>1634</v>
      </c>
    </row>
    <row r="2" spans="1:13">
      <c r="A2" s="6" t="s">
        <v>1285</v>
      </c>
    </row>
    <row r="3" spans="1:13">
      <c r="A3" s="6" t="s">
        <v>1238</v>
      </c>
      <c r="B3" s="6" t="s">
        <v>1286</v>
      </c>
      <c r="C3" s="6" t="s">
        <v>1287</v>
      </c>
    </row>
    <row r="4" spans="1:13">
      <c r="A4" s="6" t="s">
        <v>154</v>
      </c>
      <c r="B4" s="6">
        <v>5000</v>
      </c>
      <c r="C4" s="11">
        <v>396.40063746635713</v>
      </c>
    </row>
    <row r="5" spans="1:13">
      <c r="A5" s="6" t="s">
        <v>152</v>
      </c>
      <c r="B5" s="6">
        <v>4000</v>
      </c>
      <c r="C5" s="11">
        <v>304.37699360416804</v>
      </c>
    </row>
    <row r="6" spans="1:13">
      <c r="A6" s="6" t="s">
        <v>1164</v>
      </c>
      <c r="B6" s="6">
        <v>3400</v>
      </c>
      <c r="C6" s="11">
        <v>0.30245796603221031</v>
      </c>
    </row>
    <row r="7" spans="1:13">
      <c r="A7" s="10" t="s">
        <v>67</v>
      </c>
      <c r="B7" s="6">
        <v>12400</v>
      </c>
      <c r="C7" s="11">
        <v>701.0800890365573</v>
      </c>
    </row>
    <row r="8" spans="1:13">
      <c r="A8" s="6" t="s">
        <v>1288</v>
      </c>
    </row>
    <row r="9" spans="1:13">
      <c r="A9" s="6" t="s">
        <v>1155</v>
      </c>
    </row>
  </sheetData>
  <hyperlinks>
    <hyperlink ref="M1" location="INDICE!A1" display="Índice (volver)" xr:uid="{B2E56FB4-3B08-4C41-9099-B167D706C5FB}"/>
  </hyperlinks>
  <pageMargins left="0.7" right="0.7" top="0.75" bottom="0.75" header="0.3" footer="0.3"/>
  <pageSetup paperSize="9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EEA38-8C8E-4625-9B2E-90396BFBB5F4}">
  <dimension ref="A1:I11"/>
  <sheetViews>
    <sheetView showGridLines="0" workbookViewId="0">
      <selection activeCell="L1" sqref="I1:L1048576"/>
    </sheetView>
  </sheetViews>
  <sheetFormatPr baseColWidth="10" defaultColWidth="11.140625" defaultRowHeight="13.5"/>
  <cols>
    <col min="1" max="1" width="11.140625" style="120"/>
    <col min="2" max="2" width="38.5703125" style="120" customWidth="1"/>
    <col min="3" max="3" width="38.140625" style="120" customWidth="1"/>
    <col min="4" max="16384" width="11.140625" style="120"/>
  </cols>
  <sheetData>
    <row r="1" spans="1:9">
      <c r="A1" s="485" t="s">
        <v>1515</v>
      </c>
      <c r="B1" s="352"/>
      <c r="C1" s="352"/>
      <c r="I1" s="500" t="s">
        <v>1634</v>
      </c>
    </row>
    <row r="2" spans="1:9">
      <c r="A2" s="575" t="s">
        <v>1516</v>
      </c>
      <c r="B2" s="575" t="s">
        <v>1517</v>
      </c>
      <c r="C2" s="575"/>
    </row>
    <row r="3" spans="1:9" ht="18" customHeight="1">
      <c r="A3" s="575"/>
      <c r="B3" s="242" t="s">
        <v>1518</v>
      </c>
      <c r="C3" s="242" t="s">
        <v>1519</v>
      </c>
    </row>
    <row r="4" spans="1:9" ht="27">
      <c r="A4" s="242" t="s">
        <v>1520</v>
      </c>
      <c r="B4" s="389" t="s">
        <v>1521</v>
      </c>
      <c r="C4" s="389" t="s">
        <v>1522</v>
      </c>
    </row>
    <row r="5" spans="1:9" ht="27">
      <c r="A5" s="242" t="s">
        <v>1523</v>
      </c>
      <c r="B5" s="389" t="s">
        <v>1524</v>
      </c>
      <c r="C5" s="389" t="s">
        <v>422</v>
      </c>
    </row>
    <row r="6" spans="1:9" ht="40.5">
      <c r="A6" s="242" t="s">
        <v>1525</v>
      </c>
      <c r="B6" s="389" t="s">
        <v>1526</v>
      </c>
      <c r="C6" s="389" t="s">
        <v>1527</v>
      </c>
    </row>
    <row r="7" spans="1:9">
      <c r="A7" s="242" t="s">
        <v>1528</v>
      </c>
      <c r="B7" s="574" t="s">
        <v>1529</v>
      </c>
      <c r="C7" s="574"/>
    </row>
    <row r="8" spans="1:9">
      <c r="A8" s="242" t="s">
        <v>1530</v>
      </c>
      <c r="B8" s="574" t="s">
        <v>1531</v>
      </c>
      <c r="C8" s="574"/>
    </row>
    <row r="9" spans="1:9" ht="24" customHeight="1">
      <c r="A9" s="242" t="s">
        <v>1532</v>
      </c>
      <c r="B9" s="574" t="s">
        <v>1533</v>
      </c>
      <c r="C9" s="574"/>
    </row>
    <row r="10" spans="1:9" ht="20.65" customHeight="1">
      <c r="A10" s="242" t="s">
        <v>1534</v>
      </c>
      <c r="B10" s="574" t="s">
        <v>1535</v>
      </c>
      <c r="C10" s="574"/>
    </row>
    <row r="11" spans="1:9" ht="27">
      <c r="A11" s="238" t="s">
        <v>1087</v>
      </c>
    </row>
  </sheetData>
  <mergeCells count="6">
    <mergeCell ref="B10:C10"/>
    <mergeCell ref="A2:A3"/>
    <mergeCell ref="B2:C2"/>
    <mergeCell ref="B7:C7"/>
    <mergeCell ref="B8:C8"/>
    <mergeCell ref="B9:C9"/>
  </mergeCells>
  <hyperlinks>
    <hyperlink ref="I1" location="INDICE!A1" display="Índice (volver)" xr:uid="{2D816528-B0BF-4CDB-B037-98AAA29BFB7C}"/>
  </hyperlinks>
  <pageMargins left="0.7" right="0.7" top="0.75" bottom="0.75" header="0.3" footer="0.3"/>
  <pageSetup paperSize="9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AEB9B-8902-4EF5-A892-B67C86A71DA6}">
  <dimension ref="A1:M8"/>
  <sheetViews>
    <sheetView showGridLines="0" workbookViewId="0">
      <selection activeCell="E7" sqref="E7"/>
    </sheetView>
  </sheetViews>
  <sheetFormatPr baseColWidth="10" defaultColWidth="11.140625" defaultRowHeight="13.5"/>
  <cols>
    <col min="1" max="1" width="17" style="120" customWidth="1"/>
    <col min="2" max="16384" width="11.140625" style="120"/>
  </cols>
  <sheetData>
    <row r="1" spans="1:13">
      <c r="A1" s="122" t="s">
        <v>1294</v>
      </c>
      <c r="M1" s="500" t="s">
        <v>1634</v>
      </c>
    </row>
    <row r="2" spans="1:13" ht="18.399999999999999" customHeight="1">
      <c r="A2" s="576" t="s">
        <v>1536</v>
      </c>
      <c r="B2" s="575" t="s">
        <v>10</v>
      </c>
      <c r="C2" s="575"/>
      <c r="D2" s="575"/>
    </row>
    <row r="3" spans="1:13" ht="23.1" customHeight="1">
      <c r="A3" s="576"/>
      <c r="B3" s="242">
        <v>2017</v>
      </c>
      <c r="C3" s="242">
        <v>2018</v>
      </c>
      <c r="D3" s="242">
        <v>2019</v>
      </c>
    </row>
    <row r="4" spans="1:13">
      <c r="A4" s="240" t="s">
        <v>101</v>
      </c>
      <c r="B4" s="326" t="s">
        <v>1537</v>
      </c>
      <c r="C4" s="326" t="s">
        <v>1538</v>
      </c>
      <c r="D4" s="326" t="s">
        <v>1539</v>
      </c>
    </row>
    <row r="5" spans="1:13">
      <c r="A5" s="240" t="s">
        <v>98</v>
      </c>
      <c r="B5" s="326" t="s">
        <v>1540</v>
      </c>
      <c r="C5" s="326" t="s">
        <v>1541</v>
      </c>
      <c r="D5" s="326" t="s">
        <v>1542</v>
      </c>
    </row>
    <row r="6" spans="1:13">
      <c r="A6" s="240" t="s">
        <v>198</v>
      </c>
      <c r="B6" s="486">
        <v>13122</v>
      </c>
      <c r="C6" s="486">
        <v>37360</v>
      </c>
      <c r="D6" s="486">
        <v>49197</v>
      </c>
    </row>
    <row r="7" spans="1:13">
      <c r="A7" s="240" t="s">
        <v>199</v>
      </c>
      <c r="B7" s="486">
        <v>201001</v>
      </c>
      <c r="C7" s="486">
        <v>214707</v>
      </c>
      <c r="D7" s="486">
        <v>268080</v>
      </c>
    </row>
    <row r="8" spans="1:13">
      <c r="A8" s="559" t="s">
        <v>1543</v>
      </c>
      <c r="B8" s="559"/>
      <c r="C8" s="559"/>
      <c r="D8" s="559"/>
    </row>
  </sheetData>
  <mergeCells count="3">
    <mergeCell ref="A2:A3"/>
    <mergeCell ref="B2:D2"/>
    <mergeCell ref="A8:D8"/>
  </mergeCells>
  <hyperlinks>
    <hyperlink ref="M1" location="INDICE!A1" display="Índice (volver)" xr:uid="{CC24A648-88BA-45EB-AFA2-1B0DB1849C16}"/>
  </hyperlinks>
  <pageMargins left="0.7" right="0.7" top="0.75" bottom="0.75" header="0.3" footer="0.3"/>
  <pageSetup paperSize="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C37E3-4796-4658-94AA-D5BBF8F83211}">
  <dimension ref="A1:E11"/>
  <sheetViews>
    <sheetView showGridLines="0" workbookViewId="0">
      <selection activeCell="K1" sqref="D1:K1048576"/>
    </sheetView>
  </sheetViews>
  <sheetFormatPr baseColWidth="10" defaultColWidth="11.140625" defaultRowHeight="13.5"/>
  <cols>
    <col min="1" max="1" width="22.28515625" style="120" customWidth="1"/>
    <col min="2" max="2" width="17.85546875" style="120" bestFit="1" customWidth="1"/>
    <col min="3" max="16384" width="11.140625" style="120"/>
  </cols>
  <sheetData>
    <row r="1" spans="1:5" s="122" customFormat="1" ht="12.75">
      <c r="A1" s="122" t="s">
        <v>1304</v>
      </c>
      <c r="E1" s="500" t="s">
        <v>1634</v>
      </c>
    </row>
    <row r="2" spans="1:5">
      <c r="A2" s="346" t="s">
        <v>1544</v>
      </c>
      <c r="B2" s="318" t="s">
        <v>1545</v>
      </c>
    </row>
    <row r="3" spans="1:5">
      <c r="A3" s="287" t="s">
        <v>1440</v>
      </c>
      <c r="B3" s="487">
        <v>644633</v>
      </c>
    </row>
    <row r="4" spans="1:5">
      <c r="A4" s="287" t="s">
        <v>1546</v>
      </c>
      <c r="B4" s="487">
        <v>714403</v>
      </c>
    </row>
    <row r="5" spans="1:5">
      <c r="A5" s="287" t="s">
        <v>1442</v>
      </c>
      <c r="B5" s="487">
        <v>454272</v>
      </c>
    </row>
    <row r="6" spans="1:5">
      <c r="A6" s="287" t="s">
        <v>1547</v>
      </c>
      <c r="B6" s="487">
        <v>140843</v>
      </c>
    </row>
    <row r="7" spans="1:5">
      <c r="A7" s="287" t="s">
        <v>199</v>
      </c>
      <c r="B7" s="487">
        <v>78018</v>
      </c>
    </row>
    <row r="8" spans="1:5">
      <c r="A8" s="287" t="s">
        <v>198</v>
      </c>
      <c r="B8" s="487">
        <v>22661</v>
      </c>
    </row>
    <row r="9" spans="1:5">
      <c r="A9" s="287" t="s">
        <v>1431</v>
      </c>
      <c r="B9" s="487">
        <v>19785</v>
      </c>
    </row>
    <row r="10" spans="1:5">
      <c r="A10" s="346" t="s">
        <v>67</v>
      </c>
      <c r="B10" s="487">
        <v>2074615</v>
      </c>
    </row>
    <row r="11" spans="1:5">
      <c r="A11" s="559" t="s">
        <v>1548</v>
      </c>
      <c r="B11" s="559"/>
    </row>
  </sheetData>
  <mergeCells count="1">
    <mergeCell ref="A11:B11"/>
  </mergeCells>
  <hyperlinks>
    <hyperlink ref="E1" location="INDICE!A1" display="Índice (volver)" xr:uid="{D0ECE103-A0EC-4994-8AF3-2C11816C35FD}"/>
  </hyperlinks>
  <pageMargins left="0.7" right="0.7" top="0.75" bottom="0.75" header="0.3" footer="0.3"/>
  <pageSetup paperSize="9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C11C4-F3F1-4074-9D6C-D65092559760}">
  <dimension ref="A1:I12"/>
  <sheetViews>
    <sheetView showGridLines="0" workbookViewId="0">
      <selection activeCell="K1" sqref="H1:K1048576"/>
    </sheetView>
  </sheetViews>
  <sheetFormatPr baseColWidth="10" defaultColWidth="11.140625" defaultRowHeight="13.5"/>
  <cols>
    <col min="1" max="16384" width="11.140625" style="120"/>
  </cols>
  <sheetData>
    <row r="1" spans="1:9">
      <c r="A1" s="122" t="s">
        <v>1310</v>
      </c>
      <c r="I1" s="500" t="s">
        <v>1634</v>
      </c>
    </row>
    <row r="2" spans="1:9">
      <c r="A2" s="575" t="s">
        <v>1549</v>
      </c>
      <c r="B2" s="575" t="s">
        <v>1417</v>
      </c>
      <c r="C2" s="575"/>
      <c r="D2" s="575" t="s">
        <v>1419</v>
      </c>
      <c r="E2" s="575"/>
      <c r="F2" s="575" t="s">
        <v>1550</v>
      </c>
    </row>
    <row r="3" spans="1:9">
      <c r="A3" s="575"/>
      <c r="B3" s="575" t="s">
        <v>1551</v>
      </c>
      <c r="C3" s="575"/>
      <c r="D3" s="575" t="s">
        <v>1552</v>
      </c>
      <c r="E3" s="575"/>
      <c r="F3" s="575"/>
    </row>
    <row r="4" spans="1:9" ht="25.5">
      <c r="A4" s="488" t="s">
        <v>1442</v>
      </c>
      <c r="B4" s="489" t="s">
        <v>1553</v>
      </c>
      <c r="C4" s="490">
        <v>0.39200000000000002</v>
      </c>
      <c r="D4" s="489" t="s">
        <v>1554</v>
      </c>
      <c r="E4" s="490">
        <v>0.39600000000000002</v>
      </c>
      <c r="F4" s="491">
        <v>1.27</v>
      </c>
    </row>
    <row r="5" spans="1:9" ht="38.25">
      <c r="A5" s="488" t="s">
        <v>1546</v>
      </c>
      <c r="B5" s="489" t="s">
        <v>1555</v>
      </c>
      <c r="C5" s="490">
        <v>0.25800000000000001</v>
      </c>
      <c r="D5" s="489" t="s">
        <v>1556</v>
      </c>
      <c r="E5" s="490">
        <v>0.252</v>
      </c>
      <c r="F5" s="491">
        <v>1.2</v>
      </c>
    </row>
    <row r="6" spans="1:9" ht="25.5">
      <c r="A6" s="488" t="s">
        <v>1440</v>
      </c>
      <c r="B6" s="489" t="s">
        <v>1557</v>
      </c>
      <c r="C6" s="490">
        <v>0.27400000000000002</v>
      </c>
      <c r="D6" s="489" t="s">
        <v>1558</v>
      </c>
      <c r="E6" s="490">
        <v>0.27100000000000002</v>
      </c>
      <c r="F6" s="491">
        <v>1.22</v>
      </c>
    </row>
    <row r="7" spans="1:9" ht="38.25">
      <c r="A7" s="488" t="s">
        <v>1547</v>
      </c>
      <c r="B7" s="489" t="s">
        <v>1559</v>
      </c>
      <c r="C7" s="490">
        <v>5.0999999999999997E-2</v>
      </c>
      <c r="D7" s="489" t="s">
        <v>1560</v>
      </c>
      <c r="E7" s="490">
        <v>4.5999999999999999E-2</v>
      </c>
      <c r="F7" s="491">
        <v>1.04</v>
      </c>
    </row>
    <row r="8" spans="1:9">
      <c r="A8" s="488" t="s">
        <v>198</v>
      </c>
      <c r="B8" s="492">
        <v>22109</v>
      </c>
      <c r="C8" s="490">
        <v>0</v>
      </c>
      <c r="D8" s="489" t="s">
        <v>1561</v>
      </c>
      <c r="E8" s="490">
        <v>4.0000000000000001E-3</v>
      </c>
      <c r="F8" s="491">
        <v>142.18</v>
      </c>
    </row>
    <row r="9" spans="1:9">
      <c r="A9" s="488" t="s">
        <v>199</v>
      </c>
      <c r="B9" s="489" t="s">
        <v>1562</v>
      </c>
      <c r="C9" s="490">
        <v>2.4E-2</v>
      </c>
      <c r="D9" s="489" t="s">
        <v>1563</v>
      </c>
      <c r="E9" s="490">
        <v>2.1999999999999999E-2</v>
      </c>
      <c r="F9" s="491">
        <v>1.1000000000000001</v>
      </c>
    </row>
    <row r="10" spans="1:9">
      <c r="A10" s="493" t="s">
        <v>1564</v>
      </c>
      <c r="B10" s="492">
        <v>415648</v>
      </c>
      <c r="C10" s="490">
        <v>1E-3</v>
      </c>
      <c r="D10" s="489" t="s">
        <v>1565</v>
      </c>
      <c r="E10" s="490">
        <v>8.9999999999999993E-3</v>
      </c>
      <c r="F10" s="491">
        <v>15.11</v>
      </c>
    </row>
    <row r="11" spans="1:9">
      <c r="A11" s="559" t="s">
        <v>1566</v>
      </c>
      <c r="B11" s="559"/>
      <c r="C11" s="559"/>
      <c r="D11" s="559"/>
      <c r="E11" s="559"/>
      <c r="F11" s="559"/>
    </row>
    <row r="12" spans="1:9" ht="39.950000000000003" customHeight="1">
      <c r="A12" s="577" t="s">
        <v>1567</v>
      </c>
      <c r="B12" s="577"/>
      <c r="C12" s="577"/>
      <c r="D12" s="577"/>
      <c r="E12" s="577"/>
      <c r="F12" s="577"/>
    </row>
  </sheetData>
  <mergeCells count="8">
    <mergeCell ref="A11:F11"/>
    <mergeCell ref="A12:F12"/>
    <mergeCell ref="A2:A3"/>
    <mergeCell ref="B2:C2"/>
    <mergeCell ref="D2:E2"/>
    <mergeCell ref="F2:F3"/>
    <mergeCell ref="B3:C3"/>
    <mergeCell ref="D3:E3"/>
  </mergeCells>
  <hyperlinks>
    <hyperlink ref="A10" location="_ftn1" display="_ftn1" xr:uid="{2117C084-2851-4078-AC27-0636110AC7CB}"/>
    <hyperlink ref="A12" location="_ftnref1" display="_ftnref1" xr:uid="{11B9BCED-1B6D-400A-B6BF-7713F77C05B4}"/>
    <hyperlink ref="I1" location="INDICE!A1" display="Índice (volver)" xr:uid="{AADF71EE-71C0-420C-AB96-BFD20108B74D}"/>
  </hyperlinks>
  <pageMargins left="0.7" right="0.7" top="0.75" bottom="0.75" header="0.3" footer="0.3"/>
  <pageSetup paperSize="9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111ED-5A2D-4652-ABFF-E567A9BA41A6}">
  <dimension ref="A1:M12"/>
  <sheetViews>
    <sheetView showGridLines="0" workbookViewId="0">
      <selection activeCell="E7" sqref="E7"/>
    </sheetView>
  </sheetViews>
  <sheetFormatPr baseColWidth="10" defaultColWidth="11.140625" defaultRowHeight="13.5"/>
  <cols>
    <col min="1" max="16384" width="11.140625" style="120"/>
  </cols>
  <sheetData>
    <row r="1" spans="1:13">
      <c r="A1" s="122" t="s">
        <v>1320</v>
      </c>
      <c r="M1" s="500" t="s">
        <v>1634</v>
      </c>
    </row>
    <row r="2" spans="1:13">
      <c r="A2" s="240" t="s">
        <v>1568</v>
      </c>
      <c r="B2" s="576" t="s">
        <v>1569</v>
      </c>
      <c r="C2" s="576" t="s">
        <v>1570</v>
      </c>
      <c r="D2" s="576"/>
      <c r="E2" s="576" t="s">
        <v>1571</v>
      </c>
      <c r="F2" s="576"/>
    </row>
    <row r="3" spans="1:13">
      <c r="A3" s="240" t="s">
        <v>951</v>
      </c>
      <c r="B3" s="576"/>
      <c r="C3" s="576"/>
      <c r="D3" s="576"/>
      <c r="E3" s="576"/>
      <c r="F3" s="576"/>
    </row>
    <row r="4" spans="1:13">
      <c r="A4" s="578" t="s">
        <v>1442</v>
      </c>
      <c r="B4" s="240" t="s">
        <v>1572</v>
      </c>
      <c r="C4" s="494">
        <v>163932</v>
      </c>
      <c r="D4" s="389" t="s">
        <v>1573</v>
      </c>
      <c r="E4" s="494">
        <v>604124</v>
      </c>
      <c r="F4" s="389" t="s">
        <v>1574</v>
      </c>
    </row>
    <row r="5" spans="1:13" ht="25.5">
      <c r="A5" s="578"/>
      <c r="B5" s="240" t="s">
        <v>1575</v>
      </c>
      <c r="C5" s="494">
        <v>314204</v>
      </c>
      <c r="D5" s="389" t="s">
        <v>1573</v>
      </c>
      <c r="E5" s="494">
        <v>213894</v>
      </c>
      <c r="F5" s="389" t="s">
        <v>1576</v>
      </c>
    </row>
    <row r="6" spans="1:13">
      <c r="A6" s="578" t="s">
        <v>1546</v>
      </c>
      <c r="B6" s="240" t="s">
        <v>1572</v>
      </c>
      <c r="C6" s="494">
        <v>144896</v>
      </c>
      <c r="D6" s="389" t="s">
        <v>1577</v>
      </c>
      <c r="E6" s="494">
        <v>474749</v>
      </c>
      <c r="F6" s="389" t="s">
        <v>1578</v>
      </c>
    </row>
    <row r="7" spans="1:13" ht="25.5">
      <c r="A7" s="578"/>
      <c r="B7" s="240" t="s">
        <v>1575</v>
      </c>
      <c r="C7" s="494">
        <v>580163</v>
      </c>
      <c r="D7" s="389" t="s">
        <v>1579</v>
      </c>
      <c r="E7" s="494">
        <v>157070</v>
      </c>
      <c r="F7" s="389" t="s">
        <v>1580</v>
      </c>
    </row>
    <row r="8" spans="1:13">
      <c r="A8" s="578" t="s">
        <v>1440</v>
      </c>
      <c r="B8" s="240" t="s">
        <v>1572</v>
      </c>
      <c r="C8" s="494">
        <v>166193</v>
      </c>
      <c r="D8" s="389" t="s">
        <v>1581</v>
      </c>
      <c r="E8" s="494">
        <v>947674</v>
      </c>
      <c r="F8" s="389" t="s">
        <v>1582</v>
      </c>
    </row>
    <row r="9" spans="1:13" ht="25.5">
      <c r="A9" s="578"/>
      <c r="B9" s="240" t="s">
        <v>1575</v>
      </c>
      <c r="C9" s="494">
        <v>-6846</v>
      </c>
      <c r="D9" s="389" t="s">
        <v>1583</v>
      </c>
      <c r="E9" s="494">
        <v>89997</v>
      </c>
      <c r="F9" s="389" t="s">
        <v>1584</v>
      </c>
    </row>
    <row r="10" spans="1:13">
      <c r="A10" s="578" t="s">
        <v>1547</v>
      </c>
      <c r="B10" s="240" t="s">
        <v>1572</v>
      </c>
      <c r="C10" s="494">
        <v>26114</v>
      </c>
      <c r="D10" s="389" t="s">
        <v>1585</v>
      </c>
      <c r="E10" s="494">
        <v>158679</v>
      </c>
      <c r="F10" s="389" t="s">
        <v>1586</v>
      </c>
    </row>
    <row r="11" spans="1:13" ht="25.5">
      <c r="A11" s="578"/>
      <c r="B11" s="240" t="s">
        <v>1575</v>
      </c>
      <c r="C11" s="494">
        <v>-31628</v>
      </c>
      <c r="D11" s="389" t="s">
        <v>1587</v>
      </c>
      <c r="E11" s="494">
        <v>-3189</v>
      </c>
      <c r="F11" s="389" t="s">
        <v>1588</v>
      </c>
    </row>
    <row r="12" spans="1:13">
      <c r="A12" s="559" t="s">
        <v>1327</v>
      </c>
      <c r="B12" s="559"/>
      <c r="C12" s="559"/>
      <c r="D12" s="559"/>
      <c r="E12" s="559"/>
      <c r="F12" s="559"/>
    </row>
  </sheetData>
  <mergeCells count="8">
    <mergeCell ref="A10:A11"/>
    <mergeCell ref="A12:F12"/>
    <mergeCell ref="B2:B3"/>
    <mergeCell ref="C2:D3"/>
    <mergeCell ref="E2:F3"/>
    <mergeCell ref="A4:A5"/>
    <mergeCell ref="A6:A7"/>
    <mergeCell ref="A8:A9"/>
  </mergeCells>
  <hyperlinks>
    <hyperlink ref="M1" location="INDICE!A1" display="Índice (volver)" xr:uid="{F721F7B6-554C-4F89-A216-C5CCDBA7FF08}"/>
  </hyperlinks>
  <pageMargins left="0.7" right="0.7" top="0.75" bottom="0.75" header="0.3" footer="0.3"/>
  <pageSetup paperSize="9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894FE-4676-4A8B-952D-AF7E3D0C26D4}">
  <dimension ref="A1:I19"/>
  <sheetViews>
    <sheetView showGridLines="0" workbookViewId="0">
      <selection activeCell="K1" sqref="H1:K1048576"/>
    </sheetView>
  </sheetViews>
  <sheetFormatPr baseColWidth="10" defaultColWidth="11.140625" defaultRowHeight="13.5"/>
  <cols>
    <col min="1" max="1" width="22.7109375" style="120" customWidth="1"/>
    <col min="2" max="16384" width="11.140625" style="120"/>
  </cols>
  <sheetData>
    <row r="1" spans="1:9">
      <c r="A1" s="122" t="s">
        <v>1589</v>
      </c>
      <c r="I1" s="500" t="s">
        <v>1634</v>
      </c>
    </row>
    <row r="2" spans="1:9" ht="38.25">
      <c r="A2" s="327"/>
      <c r="B2" s="242" t="s">
        <v>1590</v>
      </c>
      <c r="C2" s="242" t="s">
        <v>1591</v>
      </c>
      <c r="D2" s="242" t="s">
        <v>1592</v>
      </c>
      <c r="E2" s="242" t="s">
        <v>1593</v>
      </c>
    </row>
    <row r="3" spans="1:9">
      <c r="A3" s="576" t="s">
        <v>1594</v>
      </c>
      <c r="B3" s="576"/>
      <c r="C3" s="576"/>
      <c r="D3" s="576"/>
      <c r="E3" s="576"/>
    </row>
    <row r="4" spans="1:9">
      <c r="A4" s="579" t="s">
        <v>1546</v>
      </c>
      <c r="B4" s="326">
        <v>0.1115</v>
      </c>
      <c r="C4" s="326">
        <v>0.107</v>
      </c>
      <c r="D4" s="580">
        <v>0.46</v>
      </c>
      <c r="E4" s="581">
        <v>159535</v>
      </c>
    </row>
    <row r="5" spans="1:9">
      <c r="A5" s="579"/>
      <c r="B5" s="326" t="s">
        <v>1595</v>
      </c>
      <c r="C5" s="326" t="s">
        <v>1595</v>
      </c>
      <c r="D5" s="580"/>
      <c r="E5" s="581"/>
    </row>
    <row r="6" spans="1:9">
      <c r="A6" s="579" t="s">
        <v>1442</v>
      </c>
      <c r="B6" s="326">
        <v>0.10979999999999999</v>
      </c>
      <c r="C6" s="326">
        <v>9.9099999999999994E-2</v>
      </c>
      <c r="D6" s="580">
        <v>0.51</v>
      </c>
      <c r="E6" s="581">
        <v>106941</v>
      </c>
    </row>
    <row r="7" spans="1:9">
      <c r="A7" s="579"/>
      <c r="B7" s="326" t="s">
        <v>1595</v>
      </c>
      <c r="C7" s="326" t="s">
        <v>1595</v>
      </c>
      <c r="D7" s="580"/>
      <c r="E7" s="581"/>
    </row>
    <row r="8" spans="1:9">
      <c r="A8" s="576" t="s">
        <v>1596</v>
      </c>
      <c r="B8" s="576"/>
      <c r="C8" s="576"/>
      <c r="D8" s="576"/>
      <c r="E8" s="576"/>
    </row>
    <row r="9" spans="1:9">
      <c r="A9" s="579" t="s">
        <v>1546</v>
      </c>
      <c r="B9" s="326">
        <v>3.0000000000000001E-3</v>
      </c>
      <c r="C9" s="326">
        <v>3.0000000000000001E-3</v>
      </c>
      <c r="D9" s="580">
        <v>0.42</v>
      </c>
      <c r="E9" s="581">
        <v>159535</v>
      </c>
    </row>
    <row r="10" spans="1:9">
      <c r="A10" s="579"/>
      <c r="B10" s="326" t="s">
        <v>1597</v>
      </c>
      <c r="C10" s="326" t="s">
        <v>1597</v>
      </c>
      <c r="D10" s="580"/>
      <c r="E10" s="581"/>
    </row>
    <row r="11" spans="1:9">
      <c r="A11" s="579" t="s">
        <v>1442</v>
      </c>
      <c r="B11" s="326">
        <v>3.0999999999999999E-3</v>
      </c>
      <c r="C11" s="326">
        <v>3.0999999999999999E-3</v>
      </c>
      <c r="D11" s="580">
        <v>0.46</v>
      </c>
      <c r="E11" s="581">
        <v>106941</v>
      </c>
    </row>
    <row r="12" spans="1:9">
      <c r="A12" s="579"/>
      <c r="B12" s="326" t="s">
        <v>1597</v>
      </c>
      <c r="C12" s="326" t="s">
        <v>1597</v>
      </c>
      <c r="D12" s="580"/>
      <c r="E12" s="581"/>
    </row>
    <row r="13" spans="1:9" ht="14.65" customHeight="1">
      <c r="A13" s="577" t="s">
        <v>1598</v>
      </c>
      <c r="B13" s="577"/>
      <c r="C13" s="577"/>
      <c r="D13" s="577"/>
      <c r="E13" s="577"/>
    </row>
    <row r="14" spans="1:9">
      <c r="A14" s="579" t="s">
        <v>1546</v>
      </c>
      <c r="B14" s="326">
        <v>0.14940000000000001</v>
      </c>
      <c r="C14" s="326">
        <v>0.1353</v>
      </c>
      <c r="D14" s="580">
        <v>0.48</v>
      </c>
      <c r="E14" s="581">
        <v>59980</v>
      </c>
    </row>
    <row r="15" spans="1:9">
      <c r="A15" s="579"/>
      <c r="B15" s="326" t="s">
        <v>1599</v>
      </c>
      <c r="C15" s="326" t="s">
        <v>1599</v>
      </c>
      <c r="D15" s="580"/>
      <c r="E15" s="581"/>
    </row>
    <row r="16" spans="1:9">
      <c r="A16" s="579" t="s">
        <v>1442</v>
      </c>
      <c r="B16" s="326">
        <v>0.1424</v>
      </c>
      <c r="C16" s="326">
        <v>0.16270000000000001</v>
      </c>
      <c r="D16" s="580">
        <v>0.52</v>
      </c>
      <c r="E16" s="581">
        <v>36809</v>
      </c>
    </row>
    <row r="17" spans="1:5">
      <c r="A17" s="579"/>
      <c r="B17" s="326" t="s">
        <v>1600</v>
      </c>
      <c r="C17" s="326" t="s">
        <v>1600</v>
      </c>
      <c r="D17" s="580"/>
      <c r="E17" s="581"/>
    </row>
    <row r="18" spans="1:5">
      <c r="A18" s="238" t="s">
        <v>1087</v>
      </c>
    </row>
    <row r="19" spans="1:5" ht="59.65" customHeight="1">
      <c r="A19" s="577" t="s">
        <v>1601</v>
      </c>
      <c r="B19" s="577"/>
      <c r="C19" s="577"/>
      <c r="D19" s="577"/>
      <c r="E19" s="577"/>
    </row>
  </sheetData>
  <mergeCells count="22">
    <mergeCell ref="A19:E19"/>
    <mergeCell ref="A13:E13"/>
    <mergeCell ref="A14:A15"/>
    <mergeCell ref="D14:D15"/>
    <mergeCell ref="E14:E15"/>
    <mergeCell ref="A16:A17"/>
    <mergeCell ref="D16:D17"/>
    <mergeCell ref="E16:E17"/>
    <mergeCell ref="A8:E8"/>
    <mergeCell ref="A9:A10"/>
    <mergeCell ref="D9:D10"/>
    <mergeCell ref="E9:E10"/>
    <mergeCell ref="A11:A12"/>
    <mergeCell ref="D11:D12"/>
    <mergeCell ref="E11:E12"/>
    <mergeCell ref="A3:E3"/>
    <mergeCell ref="A4:A5"/>
    <mergeCell ref="D4:D5"/>
    <mergeCell ref="E4:E5"/>
    <mergeCell ref="A6:A7"/>
    <mergeCell ref="D6:D7"/>
    <mergeCell ref="E6:E7"/>
  </mergeCells>
  <hyperlinks>
    <hyperlink ref="A13" location="_ftn1" display="_ftn1" xr:uid="{B4A0FCB2-C35D-4F04-8FD1-9A3C11E218FE}"/>
    <hyperlink ref="A19" location="_ftnref1" display="_ftnref1" xr:uid="{55539897-21DF-4DCB-ABC1-9C1BDA0C1421}"/>
    <hyperlink ref="I1" location="INDICE!A1" display="Índice (volver)" xr:uid="{42AEE619-1403-4C21-AB14-0048D2AB815D}"/>
  </hyperlinks>
  <pageMargins left="0.7" right="0.7" top="0.75" bottom="0.75" header="0.3" footer="0.3"/>
  <pageSetup paperSize="9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DFE08-73BA-43B3-AAE5-9D11694015EB}">
  <dimension ref="A1:K25"/>
  <sheetViews>
    <sheetView showGridLines="0" workbookViewId="0">
      <selection activeCell="K1" sqref="J1:K1048576"/>
    </sheetView>
  </sheetViews>
  <sheetFormatPr baseColWidth="10" defaultColWidth="11.140625" defaultRowHeight="13.5"/>
  <cols>
    <col min="1" max="16384" width="11.140625" style="120"/>
  </cols>
  <sheetData>
    <row r="1" spans="1:11">
      <c r="A1" s="122" t="s">
        <v>1602</v>
      </c>
      <c r="K1" s="500" t="s">
        <v>1634</v>
      </c>
    </row>
    <row r="2" spans="1:11" ht="38.25">
      <c r="A2" s="327"/>
      <c r="B2" s="242" t="s">
        <v>1590</v>
      </c>
      <c r="C2" s="242" t="s">
        <v>1591</v>
      </c>
      <c r="D2" s="242" t="s">
        <v>1592</v>
      </c>
      <c r="E2" s="242" t="s">
        <v>1593</v>
      </c>
    </row>
    <row r="3" spans="1:11">
      <c r="A3" s="576" t="s">
        <v>1442</v>
      </c>
      <c r="B3" s="576"/>
      <c r="C3" s="576"/>
      <c r="D3" s="576"/>
      <c r="E3" s="576"/>
    </row>
    <row r="4" spans="1:11">
      <c r="A4" s="579" t="s">
        <v>1454</v>
      </c>
      <c r="B4" s="326">
        <v>3.9899999999999998E-2</v>
      </c>
      <c r="C4" s="326">
        <v>2.6800000000000001E-2</v>
      </c>
      <c r="D4" s="580">
        <v>0.61</v>
      </c>
      <c r="E4" s="581">
        <v>20926</v>
      </c>
    </row>
    <row r="5" spans="1:11">
      <c r="A5" s="579"/>
      <c r="B5" s="326" t="s">
        <v>1603</v>
      </c>
      <c r="C5" s="326" t="s">
        <v>1603</v>
      </c>
      <c r="D5" s="580"/>
      <c r="E5" s="581"/>
    </row>
    <row r="6" spans="1:11">
      <c r="A6" s="579" t="s">
        <v>1455</v>
      </c>
      <c r="B6" s="326">
        <v>7.0000000000000007E-2</v>
      </c>
      <c r="C6" s="326">
        <v>6.7100000000000007E-2</v>
      </c>
      <c r="D6" s="580">
        <v>0.54</v>
      </c>
      <c r="E6" s="581">
        <v>20180</v>
      </c>
    </row>
    <row r="7" spans="1:11">
      <c r="A7" s="579"/>
      <c r="B7" s="326" t="s">
        <v>1603</v>
      </c>
      <c r="C7" s="326" t="s">
        <v>1604</v>
      </c>
      <c r="D7" s="580"/>
      <c r="E7" s="581"/>
    </row>
    <row r="8" spans="1:11">
      <c r="A8" s="579" t="s">
        <v>1456</v>
      </c>
      <c r="B8" s="326">
        <v>9.9099999999999994E-2</v>
      </c>
      <c r="C8" s="326">
        <v>9.3100000000000002E-2</v>
      </c>
      <c r="D8" s="580">
        <v>0.5</v>
      </c>
      <c r="E8" s="581">
        <v>20139</v>
      </c>
    </row>
    <row r="9" spans="1:11">
      <c r="A9" s="579"/>
      <c r="B9" s="326" t="s">
        <v>1604</v>
      </c>
      <c r="C9" s="326" t="s">
        <v>1604</v>
      </c>
      <c r="D9" s="580"/>
      <c r="E9" s="581"/>
    </row>
    <row r="10" spans="1:11">
      <c r="A10" s="579" t="s">
        <v>1457</v>
      </c>
      <c r="B10" s="326">
        <v>0.13420000000000001</v>
      </c>
      <c r="C10" s="326">
        <v>0.1258</v>
      </c>
      <c r="D10" s="580">
        <v>0.43</v>
      </c>
      <c r="E10" s="581">
        <v>20021</v>
      </c>
    </row>
    <row r="11" spans="1:11">
      <c r="A11" s="579"/>
      <c r="B11" s="326" t="s">
        <v>1604</v>
      </c>
      <c r="C11" s="326" t="s">
        <v>1604</v>
      </c>
      <c r="D11" s="580"/>
      <c r="E11" s="581"/>
    </row>
    <row r="12" spans="1:11">
      <c r="A12" s="579" t="s">
        <v>1458</v>
      </c>
      <c r="B12" s="326">
        <v>0.17660000000000001</v>
      </c>
      <c r="C12" s="326">
        <v>0.16259999999999999</v>
      </c>
      <c r="D12" s="580">
        <v>0.43</v>
      </c>
      <c r="E12" s="581">
        <v>20572</v>
      </c>
    </row>
    <row r="13" spans="1:11">
      <c r="A13" s="579"/>
      <c r="B13" s="326" t="s">
        <v>1604</v>
      </c>
      <c r="C13" s="326" t="s">
        <v>1604</v>
      </c>
      <c r="D13" s="580"/>
      <c r="E13" s="581"/>
    </row>
    <row r="14" spans="1:11">
      <c r="A14" s="576" t="s">
        <v>1546</v>
      </c>
      <c r="B14" s="576"/>
      <c r="C14" s="576"/>
      <c r="D14" s="576"/>
      <c r="E14" s="576"/>
    </row>
    <row r="15" spans="1:11">
      <c r="A15" s="579" t="s">
        <v>1454</v>
      </c>
      <c r="B15" s="326">
        <v>4.3999999999999997E-2</v>
      </c>
      <c r="C15" s="326">
        <v>4.1200000000000001E-2</v>
      </c>
      <c r="D15" s="580">
        <v>0.52</v>
      </c>
      <c r="E15" s="581">
        <v>28186</v>
      </c>
    </row>
    <row r="16" spans="1:11">
      <c r="A16" s="579"/>
      <c r="B16" s="326" t="s">
        <v>1603</v>
      </c>
      <c r="C16" s="326" t="s">
        <v>1603</v>
      </c>
      <c r="D16" s="580"/>
      <c r="E16" s="581"/>
    </row>
    <row r="17" spans="1:5">
      <c r="A17" s="579" t="s">
        <v>1455</v>
      </c>
      <c r="B17" s="326">
        <v>7.0000000000000007E-2</v>
      </c>
      <c r="C17" s="326">
        <v>6.8000000000000005E-2</v>
      </c>
      <c r="D17" s="580">
        <v>0.45</v>
      </c>
      <c r="E17" s="581">
        <v>28436</v>
      </c>
    </row>
    <row r="18" spans="1:5">
      <c r="A18" s="579"/>
      <c r="B18" s="326" t="s">
        <v>1604</v>
      </c>
      <c r="C18" s="326" t="s">
        <v>1604</v>
      </c>
      <c r="D18" s="580"/>
      <c r="E18" s="581"/>
    </row>
    <row r="19" spans="1:5">
      <c r="A19" s="579" t="s">
        <v>1456</v>
      </c>
      <c r="B19" s="326">
        <v>0.105</v>
      </c>
      <c r="C19" s="326">
        <v>0.10390000000000001</v>
      </c>
      <c r="D19" s="580">
        <v>0.46</v>
      </c>
      <c r="E19" s="581">
        <v>30300</v>
      </c>
    </row>
    <row r="20" spans="1:5">
      <c r="A20" s="579"/>
      <c r="B20" s="326" t="s">
        <v>1604</v>
      </c>
      <c r="C20" s="326" t="s">
        <v>1605</v>
      </c>
      <c r="D20" s="580"/>
      <c r="E20" s="581"/>
    </row>
    <row r="21" spans="1:5">
      <c r="A21" s="579" t="s">
        <v>1457</v>
      </c>
      <c r="B21" s="326">
        <v>0.11459999999999999</v>
      </c>
      <c r="C21" s="326">
        <v>0.1118</v>
      </c>
      <c r="D21" s="580">
        <v>0.53</v>
      </c>
      <c r="E21" s="581">
        <v>32288</v>
      </c>
    </row>
    <row r="22" spans="1:5">
      <c r="A22" s="579"/>
      <c r="B22" s="326" t="s">
        <v>1604</v>
      </c>
      <c r="C22" s="326" t="s">
        <v>1605</v>
      </c>
      <c r="D22" s="580"/>
      <c r="E22" s="581"/>
    </row>
    <row r="23" spans="1:5">
      <c r="A23" s="579" t="s">
        <v>1458</v>
      </c>
      <c r="B23" s="326">
        <v>0.20280000000000001</v>
      </c>
      <c r="C23" s="326">
        <v>0.18940000000000001</v>
      </c>
      <c r="D23" s="580">
        <v>0.52</v>
      </c>
      <c r="E23" s="581">
        <v>31735</v>
      </c>
    </row>
    <row r="24" spans="1:5">
      <c r="A24" s="579"/>
      <c r="B24" s="326" t="s">
        <v>1604</v>
      </c>
      <c r="C24" s="326" t="s">
        <v>1604</v>
      </c>
      <c r="D24" s="580"/>
      <c r="E24" s="581"/>
    </row>
    <row r="25" spans="1:5">
      <c r="A25" s="559" t="s">
        <v>1087</v>
      </c>
      <c r="B25" s="559"/>
    </row>
  </sheetData>
  <mergeCells count="33">
    <mergeCell ref="A25:B25"/>
    <mergeCell ref="A21:A22"/>
    <mergeCell ref="D21:D22"/>
    <mergeCell ref="A23:A24"/>
    <mergeCell ref="D23:D24"/>
    <mergeCell ref="A8:A9"/>
    <mergeCell ref="D8:D9"/>
    <mergeCell ref="A10:A11"/>
    <mergeCell ref="D10:D11"/>
    <mergeCell ref="A12:A13"/>
    <mergeCell ref="D12:D13"/>
    <mergeCell ref="A3:E3"/>
    <mergeCell ref="A4:A5"/>
    <mergeCell ref="D4:D5"/>
    <mergeCell ref="E4:E5"/>
    <mergeCell ref="A6:A7"/>
    <mergeCell ref="D6:D7"/>
    <mergeCell ref="E6:E7"/>
    <mergeCell ref="E8:E9"/>
    <mergeCell ref="E23:E24"/>
    <mergeCell ref="E21:E22"/>
    <mergeCell ref="E19:E20"/>
    <mergeCell ref="E17:E18"/>
    <mergeCell ref="E10:E11"/>
    <mergeCell ref="E12:E13"/>
    <mergeCell ref="A14:E14"/>
    <mergeCell ref="A15:A16"/>
    <mergeCell ref="D15:D16"/>
    <mergeCell ref="E15:E16"/>
    <mergeCell ref="A17:A18"/>
    <mergeCell ref="D17:D18"/>
    <mergeCell ref="A19:A20"/>
    <mergeCell ref="D19:D20"/>
  </mergeCells>
  <hyperlinks>
    <hyperlink ref="K1" location="INDICE!A1" display="Índice (volver)" xr:uid="{08EA2DCE-A375-4336-A2DA-AF58B69ACD0F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8"/>
  <sheetViews>
    <sheetView showGridLines="0" topLeftCell="C1" zoomScale="98" zoomScaleNormal="98" workbookViewId="0">
      <selection activeCell="P1" sqref="P1"/>
    </sheetView>
  </sheetViews>
  <sheetFormatPr baseColWidth="10" defaultColWidth="11.7109375" defaultRowHeight="13.5"/>
  <cols>
    <col min="1" max="1" width="33.85546875" style="199" bestFit="1" customWidth="1"/>
    <col min="2" max="2" width="25.140625" style="199" bestFit="1" customWidth="1"/>
    <col min="3" max="7" width="8.7109375" style="199" bestFit="1" customWidth="1"/>
    <col min="8" max="13" width="9.7109375" style="199" bestFit="1" customWidth="1"/>
    <col min="14" max="15" width="8.7109375" style="199" bestFit="1" customWidth="1"/>
    <col min="16" max="16" width="16.42578125" style="199" customWidth="1"/>
    <col min="17" max="30" width="9.7109375" style="199" bestFit="1" customWidth="1"/>
    <col min="31" max="36" width="8.7109375" style="199" bestFit="1" customWidth="1"/>
    <col min="37" max="37" width="11.7109375" style="198"/>
    <col min="38" max="16384" width="11.7109375" style="199"/>
  </cols>
  <sheetData>
    <row r="1" spans="1:36" ht="15">
      <c r="A1" s="517" t="s">
        <v>42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P1" s="499" t="s">
        <v>1634</v>
      </c>
    </row>
    <row r="2" spans="1:36">
      <c r="A2" s="196" t="s">
        <v>60</v>
      </c>
      <c r="B2" s="197" t="s">
        <v>10</v>
      </c>
      <c r="C2" s="197">
        <v>1985</v>
      </c>
      <c r="D2" s="197">
        <v>1986</v>
      </c>
      <c r="E2" s="197">
        <v>1987</v>
      </c>
      <c r="F2" s="197">
        <v>1988</v>
      </c>
      <c r="G2" s="197">
        <v>1989</v>
      </c>
      <c r="H2" s="197">
        <v>1990</v>
      </c>
      <c r="I2" s="197">
        <v>1991</v>
      </c>
      <c r="J2" s="197">
        <v>1992</v>
      </c>
      <c r="K2" s="197">
        <v>1993</v>
      </c>
      <c r="L2" s="197">
        <v>1994</v>
      </c>
      <c r="M2" s="197">
        <v>1995</v>
      </c>
      <c r="N2" s="197">
        <v>1996</v>
      </c>
      <c r="O2" s="197">
        <v>1997</v>
      </c>
      <c r="P2" s="197">
        <v>1998</v>
      </c>
      <c r="Q2" s="197">
        <v>1999</v>
      </c>
      <c r="R2" s="197">
        <v>2000</v>
      </c>
      <c r="S2" s="197">
        <v>2001</v>
      </c>
      <c r="T2" s="197">
        <v>2002</v>
      </c>
      <c r="U2" s="197">
        <v>2003</v>
      </c>
      <c r="V2" s="197">
        <v>2004</v>
      </c>
      <c r="W2" s="197">
        <v>2005</v>
      </c>
      <c r="X2" s="197">
        <v>2006</v>
      </c>
      <c r="Y2" s="197">
        <v>2007</v>
      </c>
      <c r="Z2" s="197">
        <v>2008</v>
      </c>
      <c r="AA2" s="197">
        <v>2009</v>
      </c>
      <c r="AB2" s="197">
        <v>2010</v>
      </c>
      <c r="AC2" s="197">
        <v>2011</v>
      </c>
      <c r="AD2" s="197">
        <v>2012</v>
      </c>
      <c r="AE2" s="197">
        <v>2013</v>
      </c>
      <c r="AF2" s="197">
        <v>2014</v>
      </c>
      <c r="AG2" s="197">
        <v>2015</v>
      </c>
      <c r="AH2" s="197">
        <v>2016</v>
      </c>
      <c r="AI2" s="197">
        <v>2017</v>
      </c>
      <c r="AJ2" s="197">
        <v>2018</v>
      </c>
    </row>
    <row r="3" spans="1:36">
      <c r="A3" s="206" t="s">
        <v>3</v>
      </c>
      <c r="B3" s="206" t="s">
        <v>14</v>
      </c>
      <c r="C3" s="207">
        <v>1695701.4883370853</v>
      </c>
      <c r="D3" s="207">
        <v>1832024.8989677306</v>
      </c>
      <c r="E3" s="207">
        <v>2314623.1464676564</v>
      </c>
      <c r="F3" s="207">
        <v>3131392.1577640506</v>
      </c>
      <c r="G3" s="207">
        <v>4013047.3868650487</v>
      </c>
      <c r="H3" s="207">
        <v>5642948.0666671358</v>
      </c>
      <c r="I3" s="207">
        <v>6277919.6188138826</v>
      </c>
      <c r="J3" s="207">
        <v>6036887.9011583505</v>
      </c>
      <c r="K3" s="207">
        <v>6458525.0050970223</v>
      </c>
      <c r="L3" s="207">
        <v>6631276.0108330343</v>
      </c>
      <c r="M3" s="207">
        <v>6221372.5999998692</v>
      </c>
      <c r="N3" s="207">
        <v>5906326.713111572</v>
      </c>
      <c r="O3" s="207">
        <v>6447835.0356235765</v>
      </c>
      <c r="P3" s="207">
        <v>7745608.2607574202</v>
      </c>
      <c r="Q3" s="207">
        <v>7310519.1738601774</v>
      </c>
      <c r="R3" s="207">
        <v>8374621.2313248971</v>
      </c>
      <c r="S3" s="207">
        <v>10670730.584059248</v>
      </c>
      <c r="T3" s="207">
        <v>13374410.657112485</v>
      </c>
      <c r="U3" s="207">
        <v>14799268.554705298</v>
      </c>
      <c r="V3" s="207">
        <v>14756013.766610608</v>
      </c>
      <c r="W3" s="207">
        <v>17614588.618504364</v>
      </c>
      <c r="X3" s="207">
        <v>18485747.723932877</v>
      </c>
      <c r="Y3" s="207">
        <v>19197149.27421568</v>
      </c>
      <c r="Z3" s="207">
        <v>22749969.100099754</v>
      </c>
      <c r="AA3" s="207">
        <v>23610241.772270571</v>
      </c>
      <c r="AB3" s="207">
        <v>19424622.422202244</v>
      </c>
      <c r="AC3" s="207">
        <v>16392281.79533877</v>
      </c>
      <c r="AD3" s="207">
        <v>12122840.640684349</v>
      </c>
      <c r="AE3" s="207">
        <v>9020376.4224449694</v>
      </c>
      <c r="AF3" s="207">
        <v>8937584.9759651497</v>
      </c>
      <c r="AG3" s="207">
        <v>8402322.4194186069</v>
      </c>
      <c r="AH3" s="207">
        <v>7032591.215021248</v>
      </c>
      <c r="AI3" s="207">
        <v>7281175.1391577432</v>
      </c>
      <c r="AJ3" s="207">
        <v>6664248.9930927148</v>
      </c>
    </row>
    <row r="4" spans="1:36">
      <c r="A4" s="206" t="s">
        <v>4</v>
      </c>
      <c r="B4" s="206" t="s">
        <v>14</v>
      </c>
      <c r="C4" s="207">
        <v>977552.19601412851</v>
      </c>
      <c r="D4" s="207">
        <v>1082657.706263968</v>
      </c>
      <c r="E4" s="207">
        <v>1363852.6922640128</v>
      </c>
      <c r="F4" s="207">
        <v>2006502.1070966781</v>
      </c>
      <c r="G4" s="207">
        <v>2701674.902895926</v>
      </c>
      <c r="H4" s="207">
        <v>3749986.4395612585</v>
      </c>
      <c r="I4" s="207">
        <v>4273450.0478610331</v>
      </c>
      <c r="J4" s="207">
        <v>4173371.140939638</v>
      </c>
      <c r="K4" s="207">
        <v>4591031.0113818245</v>
      </c>
      <c r="L4" s="207">
        <v>4669512.3744881479</v>
      </c>
      <c r="M4" s="207">
        <v>4222438.0534476638</v>
      </c>
      <c r="N4" s="207">
        <v>4038693.3503120327</v>
      </c>
      <c r="O4" s="207">
        <v>3998242.924914367</v>
      </c>
      <c r="P4" s="207">
        <v>4787463.0262533249</v>
      </c>
      <c r="Q4" s="207">
        <v>4265638.9740294255</v>
      </c>
      <c r="R4" s="207">
        <v>4750177.8092835452</v>
      </c>
      <c r="S4" s="207">
        <v>5433090.0682500629</v>
      </c>
      <c r="T4" s="207">
        <v>6767584.8400000008</v>
      </c>
      <c r="U4" s="207">
        <v>7300252.6199999973</v>
      </c>
      <c r="V4" s="207">
        <v>7187744.3199999994</v>
      </c>
      <c r="W4" s="207">
        <v>8289895.8599999994</v>
      </c>
      <c r="X4" s="207">
        <v>8391702.5700000003</v>
      </c>
      <c r="Y4" s="207">
        <v>7870621.9999999991</v>
      </c>
      <c r="Z4" s="207">
        <v>8430632.0000000019</v>
      </c>
      <c r="AA4" s="207">
        <v>9371266.4656499978</v>
      </c>
      <c r="AB4" s="207">
        <v>7792749.2440199982</v>
      </c>
      <c r="AC4" s="207">
        <v>5927348.0329199992</v>
      </c>
      <c r="AD4" s="207">
        <v>5270765.3080200013</v>
      </c>
      <c r="AE4" s="207">
        <v>4604025.9224899989</v>
      </c>
      <c r="AF4" s="207">
        <v>4316640.4060899988</v>
      </c>
      <c r="AG4" s="207">
        <v>4218650.4140600003</v>
      </c>
      <c r="AH4" s="207">
        <v>3917452.4137200001</v>
      </c>
      <c r="AI4" s="207">
        <v>3648920.7550799996</v>
      </c>
      <c r="AJ4" s="207">
        <v>3376752.3921799995</v>
      </c>
    </row>
    <row r="5" spans="1:36">
      <c r="A5" s="206" t="s">
        <v>5</v>
      </c>
      <c r="B5" s="206" t="s">
        <v>14</v>
      </c>
      <c r="C5" s="207">
        <v>438709.88550519978</v>
      </c>
      <c r="D5" s="207">
        <v>474795.10449378117</v>
      </c>
      <c r="E5" s="207">
        <v>662778.67710377916</v>
      </c>
      <c r="F5" s="207">
        <v>785522.5510735896</v>
      </c>
      <c r="G5" s="207">
        <v>869815.56314080802</v>
      </c>
      <c r="H5" s="207">
        <v>1241007.7479127964</v>
      </c>
      <c r="I5" s="207">
        <v>1445318.4518495589</v>
      </c>
      <c r="J5" s="207">
        <v>1275444.4427436839</v>
      </c>
      <c r="K5" s="207">
        <v>1273977.1058926636</v>
      </c>
      <c r="L5" s="207">
        <v>1151370.4118381464</v>
      </c>
      <c r="M5" s="207">
        <v>1063703.62438538</v>
      </c>
      <c r="N5" s="207">
        <v>1021688.4222032566</v>
      </c>
      <c r="O5" s="207">
        <v>1489544.7370112794</v>
      </c>
      <c r="P5" s="207">
        <v>1907416.8657813023</v>
      </c>
      <c r="Q5" s="207">
        <v>1965847.9645743566</v>
      </c>
      <c r="R5" s="207">
        <v>2479026.4129141117</v>
      </c>
      <c r="S5" s="207">
        <v>3510733.735280362</v>
      </c>
      <c r="T5" s="207">
        <v>4338288.5385411205</v>
      </c>
      <c r="U5" s="207">
        <v>4208609.0068172254</v>
      </c>
      <c r="V5" s="207">
        <v>4440417.1457927218</v>
      </c>
      <c r="W5" s="207">
        <v>6587770.483470032</v>
      </c>
      <c r="X5" s="207">
        <v>6831772.7226890763</v>
      </c>
      <c r="Y5" s="207">
        <v>7719573.8472137023</v>
      </c>
      <c r="Z5" s="207">
        <v>10165842.510288594</v>
      </c>
      <c r="AA5" s="207">
        <v>10956699.598076588</v>
      </c>
      <c r="AB5" s="207">
        <v>8607629.9005965572</v>
      </c>
      <c r="AC5" s="207">
        <v>8319773.8461391721</v>
      </c>
      <c r="AD5" s="207">
        <v>5319137.411325682</v>
      </c>
      <c r="AE5" s="207">
        <v>3390079.4606888825</v>
      </c>
      <c r="AF5" s="207">
        <v>3781014.7268967503</v>
      </c>
      <c r="AG5" s="207">
        <v>3306318.9004025282</v>
      </c>
      <c r="AH5" s="207">
        <v>2344329.1031508301</v>
      </c>
      <c r="AI5" s="207">
        <v>2733259.7628474254</v>
      </c>
      <c r="AJ5" s="207">
        <v>2234290.8268252807</v>
      </c>
    </row>
    <row r="6" spans="1:36">
      <c r="A6" s="199" t="s">
        <v>6</v>
      </c>
      <c r="B6" s="206" t="s">
        <v>14</v>
      </c>
      <c r="C6" s="207">
        <v>102172.05000199542</v>
      </c>
      <c r="D6" s="207">
        <v>79357.639997168313</v>
      </c>
      <c r="E6" s="207">
        <v>109288.04000659926</v>
      </c>
      <c r="F6" s="207">
        <v>116944.94000343286</v>
      </c>
      <c r="G6" s="207">
        <v>165944.78999999992</v>
      </c>
      <c r="H6" s="207">
        <v>244347.47000000003</v>
      </c>
      <c r="I6" s="207">
        <v>187298.9200000001</v>
      </c>
      <c r="J6" s="207">
        <v>153738.89999999991</v>
      </c>
      <c r="K6" s="207">
        <v>142235.53000000003</v>
      </c>
      <c r="L6" s="207">
        <v>322286.54999999976</v>
      </c>
      <c r="M6" s="207">
        <v>476576.56000000046</v>
      </c>
      <c r="N6" s="207">
        <v>394047.99999999948</v>
      </c>
      <c r="O6" s="207">
        <v>487792.99999999953</v>
      </c>
      <c r="P6" s="207">
        <v>518209.99999999959</v>
      </c>
      <c r="Q6" s="207">
        <v>505976.99999999959</v>
      </c>
      <c r="R6" s="207">
        <v>556024.00000000047</v>
      </c>
      <c r="S6" s="207">
        <v>987972.00000000023</v>
      </c>
      <c r="T6" s="207">
        <v>1386845.0000000009</v>
      </c>
      <c r="U6" s="207">
        <v>2298526.1904761931</v>
      </c>
      <c r="V6" s="207">
        <v>2106639.1904761936</v>
      </c>
      <c r="W6" s="207">
        <v>1598915.1904761903</v>
      </c>
      <c r="X6" s="207">
        <v>1915297.1904761903</v>
      </c>
      <c r="Y6" s="207">
        <v>2250229.1904761903</v>
      </c>
      <c r="Z6" s="207">
        <v>2529940.1904761903</v>
      </c>
      <c r="AA6" s="207">
        <v>1791159.857142857</v>
      </c>
      <c r="AB6" s="207">
        <v>1743775</v>
      </c>
      <c r="AC6" s="207">
        <v>1234698</v>
      </c>
      <c r="AD6" s="207">
        <v>942767</v>
      </c>
      <c r="AE6" s="207">
        <v>584760</v>
      </c>
      <c r="AF6" s="207">
        <v>362980</v>
      </c>
      <c r="AG6" s="207">
        <v>293013.99999999971</v>
      </c>
      <c r="AH6" s="207">
        <v>378225</v>
      </c>
      <c r="AI6" s="207">
        <v>444566</v>
      </c>
      <c r="AJ6" s="207">
        <v>617488</v>
      </c>
    </row>
    <row r="7" spans="1:36">
      <c r="A7" s="199" t="s">
        <v>7</v>
      </c>
      <c r="B7" s="206" t="s">
        <v>14</v>
      </c>
      <c r="C7" s="207">
        <v>177267.35681576177</v>
      </c>
      <c r="D7" s="207">
        <v>195214.44821281312</v>
      </c>
      <c r="E7" s="207">
        <v>178703.73709326499</v>
      </c>
      <c r="F7" s="207">
        <v>222422.55959034999</v>
      </c>
      <c r="G7" s="207">
        <v>275612.13082831493</v>
      </c>
      <c r="H7" s="207">
        <v>407606.40919308114</v>
      </c>
      <c r="I7" s="207">
        <v>371852.19910329004</v>
      </c>
      <c r="J7" s="207">
        <v>434333.41747502796</v>
      </c>
      <c r="K7" s="207">
        <v>451281.3578225341</v>
      </c>
      <c r="L7" s="207">
        <v>488106.67450674064</v>
      </c>
      <c r="M7" s="207">
        <v>458654.36216682527</v>
      </c>
      <c r="N7" s="207">
        <v>451896.94059628266</v>
      </c>
      <c r="O7" s="207">
        <v>472254.37369793036</v>
      </c>
      <c r="P7" s="207">
        <v>532518.36872279388</v>
      </c>
      <c r="Q7" s="207">
        <v>573055.23525639623</v>
      </c>
      <c r="R7" s="207">
        <v>589393.00912723946</v>
      </c>
      <c r="S7" s="207">
        <v>738934.78052882315</v>
      </c>
      <c r="T7" s="207">
        <v>881692.27857136365</v>
      </c>
      <c r="U7" s="207">
        <v>991880.73741188273</v>
      </c>
      <c r="V7" s="207">
        <v>1021213.1103416926</v>
      </c>
      <c r="W7" s="207">
        <v>1138007.0845581433</v>
      </c>
      <c r="X7" s="207">
        <v>1346975.2407676121</v>
      </c>
      <c r="Y7" s="207">
        <v>1356724.2365257875</v>
      </c>
      <c r="Z7" s="207">
        <v>1623554.3993349662</v>
      </c>
      <c r="AA7" s="207">
        <v>1491115.85140113</v>
      </c>
      <c r="AB7" s="207">
        <v>1280468.277585688</v>
      </c>
      <c r="AC7" s="207">
        <v>910461.91627959872</v>
      </c>
      <c r="AD7" s="207">
        <v>590170.92133866623</v>
      </c>
      <c r="AE7" s="207">
        <v>441511.0392660881</v>
      </c>
      <c r="AF7" s="207">
        <v>476949.84297840105</v>
      </c>
      <c r="AG7" s="207">
        <v>584339.10495607962</v>
      </c>
      <c r="AH7" s="207">
        <v>392584.69815041835</v>
      </c>
      <c r="AI7" s="207">
        <v>454428.62123031821</v>
      </c>
      <c r="AJ7" s="207">
        <v>435717.77408743423</v>
      </c>
    </row>
    <row r="8" spans="1:36">
      <c r="A8" s="208"/>
      <c r="B8" s="206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</row>
    <row r="9" spans="1:36">
      <c r="A9" s="196" t="s">
        <v>20</v>
      </c>
      <c r="B9" s="208" t="s">
        <v>15</v>
      </c>
      <c r="C9" s="207">
        <v>184275.15326701451</v>
      </c>
      <c r="D9" s="207">
        <v>210962.30927966911</v>
      </c>
      <c r="E9" s="207">
        <v>235903.54716356189</v>
      </c>
      <c r="F9" s="207">
        <v>262636.86928058282</v>
      </c>
      <c r="G9" s="207">
        <v>294296.32457941672</v>
      </c>
      <c r="H9" s="207">
        <v>327805.57174183661</v>
      </c>
      <c r="I9" s="207">
        <v>359465.02704067051</v>
      </c>
      <c r="J9" s="207">
        <v>387151.04967506864</v>
      </c>
      <c r="K9" s="207">
        <v>400539.21994129528</v>
      </c>
      <c r="L9" s="207">
        <v>426002.97418824304</v>
      </c>
      <c r="M9" s="207">
        <v>459337</v>
      </c>
      <c r="N9" s="207">
        <v>487992</v>
      </c>
      <c r="O9" s="207">
        <v>518049</v>
      </c>
      <c r="P9" s="207">
        <v>554042</v>
      </c>
      <c r="Q9" s="207">
        <v>594316</v>
      </c>
      <c r="R9" s="207">
        <v>646250</v>
      </c>
      <c r="S9" s="207">
        <v>699528</v>
      </c>
      <c r="T9" s="207">
        <v>749288</v>
      </c>
      <c r="U9" s="207">
        <v>803472</v>
      </c>
      <c r="V9" s="207">
        <v>861420</v>
      </c>
      <c r="W9" s="207">
        <v>930566</v>
      </c>
      <c r="X9" s="207">
        <v>1007974</v>
      </c>
      <c r="Y9" s="207">
        <v>1080807</v>
      </c>
      <c r="Z9" s="207">
        <v>1116225</v>
      </c>
      <c r="AA9" s="207">
        <v>1079052</v>
      </c>
      <c r="AB9" s="207">
        <v>1080935</v>
      </c>
      <c r="AC9" s="207">
        <v>1070449</v>
      </c>
      <c r="AD9" s="207">
        <v>1039815</v>
      </c>
      <c r="AE9" s="207">
        <v>1025693</v>
      </c>
      <c r="AF9" s="207">
        <v>1037820</v>
      </c>
      <c r="AG9" s="207">
        <v>1081165</v>
      </c>
      <c r="AH9" s="207">
        <v>1118743</v>
      </c>
      <c r="AI9" s="207">
        <v>1166319</v>
      </c>
      <c r="AJ9" s="207">
        <v>1208248</v>
      </c>
    </row>
    <row r="10" spans="1:36">
      <c r="A10" s="206"/>
      <c r="B10" s="206"/>
    </row>
    <row r="11" spans="1:36">
      <c r="A11" s="196" t="s">
        <v>61</v>
      </c>
      <c r="B11" s="199" t="s">
        <v>10</v>
      </c>
      <c r="C11" s="197">
        <v>1985</v>
      </c>
      <c r="D11" s="197">
        <v>1986</v>
      </c>
      <c r="E11" s="197">
        <v>1987</v>
      </c>
      <c r="F11" s="197">
        <v>1988</v>
      </c>
      <c r="G11" s="197">
        <v>1989</v>
      </c>
      <c r="H11" s="197">
        <v>1990</v>
      </c>
      <c r="I11" s="197">
        <v>1991</v>
      </c>
      <c r="J11" s="197">
        <v>1992</v>
      </c>
      <c r="K11" s="197">
        <v>1993</v>
      </c>
      <c r="L11" s="197">
        <v>1994</v>
      </c>
      <c r="M11" s="197">
        <v>1995</v>
      </c>
      <c r="N11" s="197">
        <v>1996</v>
      </c>
      <c r="O11" s="197">
        <v>1997</v>
      </c>
      <c r="P11" s="197">
        <v>1998</v>
      </c>
      <c r="Q11" s="197">
        <v>1999</v>
      </c>
      <c r="R11" s="197">
        <v>2000</v>
      </c>
      <c r="S11" s="197">
        <v>2001</v>
      </c>
      <c r="T11" s="197">
        <v>2002</v>
      </c>
      <c r="U11" s="197">
        <v>2003</v>
      </c>
      <c r="V11" s="197">
        <v>2004</v>
      </c>
      <c r="W11" s="197">
        <v>2005</v>
      </c>
      <c r="X11" s="197">
        <v>2006</v>
      </c>
      <c r="Y11" s="197">
        <v>2007</v>
      </c>
      <c r="Z11" s="197">
        <v>2008</v>
      </c>
      <c r="AA11" s="197">
        <v>2009</v>
      </c>
      <c r="AB11" s="197">
        <v>2010</v>
      </c>
      <c r="AC11" s="197">
        <v>2011</v>
      </c>
      <c r="AD11" s="197">
        <v>2012</v>
      </c>
      <c r="AE11" s="197">
        <v>2013</v>
      </c>
      <c r="AF11" s="197">
        <v>2014</v>
      </c>
      <c r="AG11" s="197">
        <v>2015</v>
      </c>
      <c r="AH11" s="197">
        <v>2016</v>
      </c>
      <c r="AI11" s="197">
        <v>2017</v>
      </c>
      <c r="AJ11" s="197">
        <v>2018</v>
      </c>
    </row>
    <row r="12" spans="1:36">
      <c r="B12" s="206" t="s">
        <v>9</v>
      </c>
      <c r="C12" s="209">
        <v>0.92020082918070656</v>
      </c>
      <c r="D12" s="209">
        <v>0.86841336977357719</v>
      </c>
      <c r="E12" s="209">
        <v>0.9811735237973469</v>
      </c>
      <c r="F12" s="209">
        <v>1.1922896302950867</v>
      </c>
      <c r="G12" s="209">
        <v>1.3636077149791643</v>
      </c>
      <c r="H12" s="209">
        <v>1.7214314072462569</v>
      </c>
      <c r="I12" s="209">
        <v>1.7464618659838604</v>
      </c>
      <c r="J12" s="209">
        <v>1.5593107409175413</v>
      </c>
      <c r="K12" s="209">
        <v>1.6124575780727817</v>
      </c>
      <c r="L12" s="209">
        <v>1.5566266933861344</v>
      </c>
      <c r="M12" s="209">
        <v>1.354424442185121</v>
      </c>
      <c r="N12" s="209">
        <v>1.2103326925670035</v>
      </c>
      <c r="O12" s="209">
        <v>1.2446380623500048</v>
      </c>
      <c r="P12" s="209">
        <v>1.3980182478507803</v>
      </c>
      <c r="Q12" s="209">
        <v>1.2300727515093279</v>
      </c>
      <c r="R12" s="209">
        <v>1.2958794942088816</v>
      </c>
      <c r="S12" s="209">
        <v>1.5254186514420076</v>
      </c>
      <c r="T12" s="209">
        <v>1.7849492661182995</v>
      </c>
      <c r="U12" s="209">
        <v>1.8419146597149989</v>
      </c>
      <c r="V12" s="209">
        <v>1.7129871336410356</v>
      </c>
      <c r="W12" s="209">
        <v>1.8928897701511085</v>
      </c>
      <c r="X12" s="209">
        <v>1.8339508483287144</v>
      </c>
      <c r="Y12" s="209">
        <v>1.7761866155766644</v>
      </c>
      <c r="Z12" s="209">
        <v>2.0381167864991157</v>
      </c>
      <c r="AA12" s="209">
        <v>2.1880541227179573</v>
      </c>
      <c r="AB12" s="209">
        <v>1.797020396434776</v>
      </c>
      <c r="AC12" s="209">
        <v>1.5313463598301993</v>
      </c>
      <c r="AD12" s="209">
        <v>1.1658651433845779</v>
      </c>
      <c r="AE12" s="209">
        <v>0.87944213545817007</v>
      </c>
      <c r="AF12" s="209">
        <v>0.86118835404647731</v>
      </c>
      <c r="AG12" s="209">
        <v>0.7771544971783777</v>
      </c>
      <c r="AH12" s="209">
        <v>0.62861543848955903</v>
      </c>
      <c r="AI12" s="209">
        <v>0.62428676366909419</v>
      </c>
      <c r="AJ12" s="209">
        <v>0.55156300636067379</v>
      </c>
    </row>
    <row r="13" spans="1:36">
      <c r="A13" s="206" t="s">
        <v>3</v>
      </c>
      <c r="B13" s="206" t="s">
        <v>14</v>
      </c>
      <c r="C13" s="207">
        <v>1695701.4883370853</v>
      </c>
      <c r="D13" s="207">
        <v>1832024.8989677306</v>
      </c>
      <c r="E13" s="207">
        <v>2314623.1464676564</v>
      </c>
      <c r="F13" s="207">
        <v>3131392.1577640506</v>
      </c>
      <c r="G13" s="207">
        <v>4013047.3868650487</v>
      </c>
      <c r="H13" s="207">
        <v>5642948.0666671358</v>
      </c>
      <c r="I13" s="207">
        <v>6277919.6188138826</v>
      </c>
      <c r="J13" s="207">
        <v>6036887.9011583505</v>
      </c>
      <c r="K13" s="207">
        <v>6458525.0050970223</v>
      </c>
      <c r="L13" s="207">
        <v>6631276.0108330343</v>
      </c>
      <c r="M13" s="207">
        <v>6221372.5999998692</v>
      </c>
      <c r="N13" s="207">
        <v>5906326.713111572</v>
      </c>
      <c r="O13" s="207">
        <v>6447835.0356235765</v>
      </c>
      <c r="P13" s="207">
        <v>7745608.2607574202</v>
      </c>
      <c r="Q13" s="207">
        <v>7310519.1738601774</v>
      </c>
      <c r="R13" s="207">
        <v>8374621.2313248971</v>
      </c>
      <c r="S13" s="207">
        <v>10670730.584059248</v>
      </c>
      <c r="T13" s="207">
        <v>13374410.657112485</v>
      </c>
      <c r="U13" s="207">
        <v>14799268.554705298</v>
      </c>
      <c r="V13" s="207">
        <v>14756013.766610608</v>
      </c>
      <c r="W13" s="207">
        <v>17614588.618504364</v>
      </c>
      <c r="X13" s="207">
        <v>18485747.723932877</v>
      </c>
      <c r="Y13" s="207">
        <v>19197149.27421568</v>
      </c>
      <c r="Z13" s="207">
        <v>22749969.100099754</v>
      </c>
      <c r="AA13" s="207">
        <v>23610241.772270571</v>
      </c>
      <c r="AB13" s="207">
        <v>19424622.422202244</v>
      </c>
      <c r="AC13" s="207">
        <v>16392281.79533877</v>
      </c>
      <c r="AD13" s="207">
        <v>12122840.640684349</v>
      </c>
      <c r="AE13" s="207">
        <v>9020376.4224449694</v>
      </c>
      <c r="AF13" s="207">
        <v>8937584.9759651497</v>
      </c>
      <c r="AG13" s="207">
        <v>8402322.4194186069</v>
      </c>
      <c r="AH13" s="207">
        <v>7032591.215021248</v>
      </c>
      <c r="AI13" s="207">
        <v>7281175.1391577432</v>
      </c>
      <c r="AJ13" s="207">
        <v>6664248.9930927148</v>
      </c>
    </row>
    <row r="14" spans="1:36">
      <c r="A14" s="206" t="s">
        <v>443</v>
      </c>
      <c r="B14" s="210" t="s">
        <v>444</v>
      </c>
      <c r="C14" s="211">
        <v>37.869999999999997</v>
      </c>
      <c r="D14" s="211">
        <v>39.340000000000003</v>
      </c>
      <c r="E14" s="211">
        <v>40.840000000000003</v>
      </c>
      <c r="F14" s="211">
        <v>43.5</v>
      </c>
      <c r="G14" s="211">
        <v>46.09</v>
      </c>
      <c r="H14" s="211">
        <v>49.56</v>
      </c>
      <c r="I14" s="211">
        <v>52.41</v>
      </c>
      <c r="J14" s="211">
        <v>54.55</v>
      </c>
      <c r="K14" s="211">
        <v>56.65</v>
      </c>
      <c r="L14" s="211">
        <v>58.78</v>
      </c>
      <c r="M14" s="211">
        <v>61.34</v>
      </c>
      <c r="N14" s="211">
        <v>63.07</v>
      </c>
      <c r="O14" s="211">
        <v>64.83</v>
      </c>
      <c r="P14" s="211">
        <v>65.67</v>
      </c>
      <c r="Q14" s="211">
        <v>68.209999999999994</v>
      </c>
      <c r="R14" s="211">
        <v>73.25</v>
      </c>
      <c r="S14" s="211">
        <v>76.17</v>
      </c>
      <c r="T14" s="211">
        <v>79.349999999999994</v>
      </c>
      <c r="U14" s="211">
        <v>82.49</v>
      </c>
      <c r="V14" s="211">
        <v>87.12</v>
      </c>
      <c r="W14" s="211">
        <v>92.48</v>
      </c>
      <c r="X14" s="211">
        <v>97.73</v>
      </c>
      <c r="Y14" s="211">
        <v>100.55</v>
      </c>
      <c r="Z14" s="211">
        <v>102.36</v>
      </c>
      <c r="AA14" s="211">
        <v>99.12</v>
      </c>
      <c r="AB14" s="211">
        <v>99.28</v>
      </c>
      <c r="AC14" s="211">
        <v>100.57</v>
      </c>
      <c r="AD14" s="211">
        <v>99.94</v>
      </c>
      <c r="AE14" s="211">
        <v>98.91</v>
      </c>
      <c r="AF14" s="211">
        <v>98.23</v>
      </c>
      <c r="AG14" s="211">
        <v>97.33</v>
      </c>
      <c r="AH14" s="211">
        <v>96.48</v>
      </c>
      <c r="AI14" s="211">
        <v>98.89</v>
      </c>
      <c r="AJ14" s="211">
        <v>100</v>
      </c>
    </row>
    <row r="15" spans="1:36" s="210" customFormat="1">
      <c r="A15" s="206" t="s">
        <v>3</v>
      </c>
      <c r="B15" s="207" t="s">
        <v>445</v>
      </c>
      <c r="C15" s="207">
        <v>4477690.753464709</v>
      </c>
      <c r="D15" s="207">
        <v>4656901.1158305304</v>
      </c>
      <c r="E15" s="207">
        <v>5667539.5359149277</v>
      </c>
      <c r="F15" s="207">
        <v>7198602.6615265524</v>
      </c>
      <c r="G15" s="207">
        <v>8706980.6614559516</v>
      </c>
      <c r="H15" s="207">
        <v>11386093.758408263</v>
      </c>
      <c r="I15" s="207">
        <v>11978476.662495485</v>
      </c>
      <c r="J15" s="207">
        <v>11066705.593324199</v>
      </c>
      <c r="K15" s="207">
        <v>11400750.229650525</v>
      </c>
      <c r="L15" s="207">
        <v>11281517.541396793</v>
      </c>
      <c r="M15" s="207">
        <v>10142439.843495058</v>
      </c>
      <c r="N15" s="207">
        <v>9364716.526259033</v>
      </c>
      <c r="O15" s="207">
        <v>9945758.191614341</v>
      </c>
      <c r="P15" s="207">
        <v>11794743.811112259</v>
      </c>
      <c r="Q15" s="207">
        <v>10717664.820202578</v>
      </c>
      <c r="R15" s="207">
        <v>11432930.008634672</v>
      </c>
      <c r="S15" s="207">
        <v>14009098.836890178</v>
      </c>
      <c r="T15" s="207">
        <v>16854959.870337095</v>
      </c>
      <c r="U15" s="207">
        <v>17940681.967153955</v>
      </c>
      <c r="V15" s="207">
        <v>16937573.193997484</v>
      </c>
      <c r="W15" s="207">
        <v>19046916.758763369</v>
      </c>
      <c r="X15" s="207">
        <v>18915120.969950758</v>
      </c>
      <c r="Y15" s="207">
        <v>19092142.490517832</v>
      </c>
      <c r="Z15" s="207">
        <v>22225448.515142392</v>
      </c>
      <c r="AA15" s="207">
        <v>23819856.509554651</v>
      </c>
      <c r="AB15" s="207">
        <v>19565493.978849962</v>
      </c>
      <c r="AC15" s="207">
        <v>16299375.355810652</v>
      </c>
      <c r="AD15" s="207">
        <v>12130118.711911498</v>
      </c>
      <c r="AE15" s="207">
        <v>9119782.0467545949</v>
      </c>
      <c r="AF15" s="207">
        <v>9098630.7400642876</v>
      </c>
      <c r="AG15" s="207">
        <v>8632818.6781245321</v>
      </c>
      <c r="AH15" s="207">
        <v>7289169.9989855383</v>
      </c>
      <c r="AI15" s="207">
        <v>7362903.3665261837</v>
      </c>
      <c r="AJ15" s="207">
        <v>6664248.9930927148</v>
      </c>
    </row>
    <row r="16" spans="1:36" s="207" customFormat="1">
      <c r="A16" s="212"/>
      <c r="B16" s="199"/>
    </row>
    <row r="17" spans="1:1">
      <c r="A17" s="206"/>
    </row>
    <row r="18" spans="1:1">
      <c r="A18" s="6" t="s">
        <v>383</v>
      </c>
    </row>
  </sheetData>
  <mergeCells count="1">
    <mergeCell ref="A1:M1"/>
  </mergeCells>
  <hyperlinks>
    <hyperlink ref="P1" location="INDICE!A1" display="Índice (volver)" xr:uid="{ADE65F26-7917-42C0-AE2E-F07991A9239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20112-1905-453A-B62E-0D7686F15201}">
  <dimension ref="B1:I19"/>
  <sheetViews>
    <sheetView showGridLines="0" workbookViewId="0">
      <selection activeCell="I1" sqref="I1"/>
    </sheetView>
  </sheetViews>
  <sheetFormatPr baseColWidth="10" defaultColWidth="11.42578125" defaultRowHeight="14.25"/>
  <cols>
    <col min="1" max="16384" width="11.42578125" style="2"/>
  </cols>
  <sheetData>
    <row r="1" spans="2:9" ht="40.15" customHeight="1">
      <c r="B1" s="519" t="s">
        <v>138</v>
      </c>
      <c r="C1" s="519"/>
      <c r="D1" s="519"/>
      <c r="E1" s="519"/>
      <c r="F1" s="519"/>
      <c r="G1" s="519"/>
      <c r="H1" s="519"/>
      <c r="I1" s="499" t="s">
        <v>1634</v>
      </c>
    </row>
    <row r="2" spans="2:9">
      <c r="B2" s="37" t="s">
        <v>137</v>
      </c>
    </row>
    <row r="16" spans="2:9">
      <c r="B16" s="3"/>
    </row>
    <row r="19" spans="2:2" ht="16.5">
      <c r="B19" s="5" t="s">
        <v>378</v>
      </c>
    </row>
  </sheetData>
  <mergeCells count="1">
    <mergeCell ref="B1:H1"/>
  </mergeCells>
  <hyperlinks>
    <hyperlink ref="I1" location="INDICE!A1" display="Índice (volver)" xr:uid="{A152F584-799D-437D-B3B3-FF31AC0CC5A3}"/>
  </hyperlinks>
  <pageMargins left="0.7" right="0.7" top="0.75" bottom="0.75" header="0.3" footer="0.3"/>
  <pageSetup paperSize="9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D8FF-EDEB-414D-B8E0-3418E6987E2A}">
  <dimension ref="A1:M22"/>
  <sheetViews>
    <sheetView showGridLines="0" workbookViewId="0">
      <selection activeCell="E7" sqref="E7"/>
    </sheetView>
  </sheetViews>
  <sheetFormatPr baseColWidth="10" defaultColWidth="11.140625" defaultRowHeight="13.5"/>
  <cols>
    <col min="1" max="1" width="11.140625" style="120"/>
    <col min="2" max="2" width="39.28515625" style="120" customWidth="1"/>
    <col min="3" max="16384" width="11.140625" style="120"/>
  </cols>
  <sheetData>
    <row r="1" spans="1:13">
      <c r="A1" s="122" t="s">
        <v>1368</v>
      </c>
      <c r="M1" s="500" t="s">
        <v>1634</v>
      </c>
    </row>
    <row r="2" spans="1:13">
      <c r="A2" s="582" t="s">
        <v>1549</v>
      </c>
      <c r="B2" s="583" t="s">
        <v>1606</v>
      </c>
      <c r="C2" s="237" t="s">
        <v>1607</v>
      </c>
      <c r="D2" s="237" t="s">
        <v>1608</v>
      </c>
    </row>
    <row r="3" spans="1:13">
      <c r="A3" s="582"/>
      <c r="B3" s="583"/>
      <c r="C3" s="237" t="s">
        <v>1609</v>
      </c>
      <c r="D3" s="237" t="s">
        <v>1610</v>
      </c>
    </row>
    <row r="4" spans="1:13">
      <c r="A4" s="559" t="s">
        <v>1442</v>
      </c>
      <c r="B4" s="287" t="s">
        <v>1611</v>
      </c>
      <c r="C4" s="495">
        <v>254</v>
      </c>
      <c r="D4" s="495">
        <v>524.1</v>
      </c>
    </row>
    <row r="5" spans="1:13">
      <c r="A5" s="559"/>
      <c r="B5" s="287" t="s">
        <v>1612</v>
      </c>
      <c r="C5" s="496">
        <v>0.95899999999999996</v>
      </c>
      <c r="D5" s="496">
        <v>0.94699999999999995</v>
      </c>
    </row>
    <row r="6" spans="1:13">
      <c r="A6" s="559"/>
      <c r="B6" s="287" t="s">
        <v>1613</v>
      </c>
      <c r="C6" s="496">
        <v>4.1000000000000002E-2</v>
      </c>
      <c r="D6" s="496">
        <v>5.2999999999999999E-2</v>
      </c>
    </row>
    <row r="7" spans="1:13">
      <c r="A7" s="559" t="s">
        <v>1440</v>
      </c>
      <c r="B7" s="287" t="s">
        <v>1611</v>
      </c>
      <c r="C7" s="495">
        <v>161.30000000000001</v>
      </c>
      <c r="D7" s="495">
        <v>207.1</v>
      </c>
    </row>
    <row r="8" spans="1:13">
      <c r="A8" s="559"/>
      <c r="B8" s="287" t="s">
        <v>1612</v>
      </c>
      <c r="C8" s="496">
        <v>0.97299999999999998</v>
      </c>
      <c r="D8" s="496">
        <v>0.96099999999999997</v>
      </c>
    </row>
    <row r="9" spans="1:13">
      <c r="A9" s="559"/>
      <c r="B9" s="287" t="s">
        <v>1613</v>
      </c>
      <c r="C9" s="496">
        <v>2.7E-2</v>
      </c>
      <c r="D9" s="496">
        <v>3.9E-2</v>
      </c>
    </row>
    <row r="10" spans="1:13">
      <c r="A10" s="559" t="s">
        <v>1546</v>
      </c>
      <c r="B10" s="287" t="s">
        <v>1611</v>
      </c>
      <c r="C10" s="495">
        <v>206.3</v>
      </c>
      <c r="D10" s="495">
        <v>357.4</v>
      </c>
    </row>
    <row r="11" spans="1:13">
      <c r="A11" s="559"/>
      <c r="B11" s="287" t="s">
        <v>1612</v>
      </c>
      <c r="C11" s="496">
        <v>0.95</v>
      </c>
      <c r="D11" s="496">
        <v>0.91900000000000004</v>
      </c>
    </row>
    <row r="12" spans="1:13">
      <c r="A12" s="559"/>
      <c r="B12" s="287" t="s">
        <v>1613</v>
      </c>
      <c r="C12" s="496">
        <v>0.05</v>
      </c>
      <c r="D12" s="496">
        <v>8.1000000000000003E-2</v>
      </c>
    </row>
    <row r="13" spans="1:13">
      <c r="A13" s="559" t="s">
        <v>1547</v>
      </c>
      <c r="B13" s="287" t="s">
        <v>1611</v>
      </c>
      <c r="C13" s="495">
        <v>45.8</v>
      </c>
      <c r="D13" s="495">
        <v>49.2</v>
      </c>
    </row>
    <row r="14" spans="1:13">
      <c r="A14" s="559"/>
      <c r="B14" s="287" t="s">
        <v>1612</v>
      </c>
      <c r="C14" s="496">
        <v>0.95499999999999996</v>
      </c>
      <c r="D14" s="496">
        <v>0.92200000000000004</v>
      </c>
    </row>
    <row r="15" spans="1:13">
      <c r="A15" s="559"/>
      <c r="B15" s="287" t="s">
        <v>1613</v>
      </c>
      <c r="C15" s="496">
        <v>4.4999999999999998E-2</v>
      </c>
      <c r="D15" s="496">
        <v>7.8E-2</v>
      </c>
    </row>
    <row r="16" spans="1:13">
      <c r="A16" s="574" t="s">
        <v>198</v>
      </c>
      <c r="B16" s="287" t="s">
        <v>1611</v>
      </c>
      <c r="C16" s="495">
        <v>103.9</v>
      </c>
      <c r="D16" s="495">
        <v>242.1</v>
      </c>
    </row>
    <row r="17" spans="1:4">
      <c r="A17" s="574"/>
      <c r="B17" s="287" t="s">
        <v>1612</v>
      </c>
      <c r="C17" s="496">
        <v>1</v>
      </c>
      <c r="D17" s="496">
        <v>0.996</v>
      </c>
    </row>
    <row r="18" spans="1:4">
      <c r="A18" s="574"/>
      <c r="B18" s="287" t="s">
        <v>1613</v>
      </c>
      <c r="C18" s="496">
        <v>0</v>
      </c>
      <c r="D18" s="496">
        <v>4.0000000000000001E-3</v>
      </c>
    </row>
    <row r="19" spans="1:4">
      <c r="A19" s="574" t="s">
        <v>199</v>
      </c>
      <c r="B19" s="287" t="s">
        <v>1611</v>
      </c>
      <c r="C19" s="495">
        <v>317.3</v>
      </c>
      <c r="D19" s="495">
        <v>513.20000000000005</v>
      </c>
    </row>
    <row r="20" spans="1:4">
      <c r="A20" s="574"/>
      <c r="B20" s="287" t="s">
        <v>1612</v>
      </c>
      <c r="C20" s="496">
        <v>1.0229999999999999</v>
      </c>
      <c r="D20" s="496">
        <v>0.98399999999999999</v>
      </c>
    </row>
    <row r="21" spans="1:4">
      <c r="A21" s="574"/>
      <c r="B21" s="287" t="s">
        <v>1613</v>
      </c>
      <c r="C21" s="496">
        <v>-2.3E-2</v>
      </c>
      <c r="D21" s="496">
        <v>1.6E-2</v>
      </c>
    </row>
    <row r="22" spans="1:4">
      <c r="A22" s="559" t="s">
        <v>1614</v>
      </c>
      <c r="B22" s="559"/>
      <c r="C22" s="559"/>
    </row>
  </sheetData>
  <mergeCells count="9">
    <mergeCell ref="A16:A18"/>
    <mergeCell ref="A19:A21"/>
    <mergeCell ref="A22:C22"/>
    <mergeCell ref="A2:A3"/>
    <mergeCell ref="B2:B3"/>
    <mergeCell ref="A4:A6"/>
    <mergeCell ref="A7:A9"/>
    <mergeCell ref="A10:A12"/>
    <mergeCell ref="A13:A15"/>
  </mergeCells>
  <hyperlinks>
    <hyperlink ref="M1" location="INDICE!A1" display="Índice (volver)" xr:uid="{96C5543A-4B1D-47C4-B106-1E4C417671D3}"/>
  </hyperlinks>
  <pageMargins left="0.7" right="0.7" top="0.75" bottom="0.75" header="0.3" footer="0.3"/>
  <pageSetup paperSize="9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24457-93DF-483E-A4FE-CD548D7DB96A}">
  <dimension ref="A1:M19"/>
  <sheetViews>
    <sheetView showGridLines="0" workbookViewId="0">
      <selection activeCell="E7" sqref="E7"/>
    </sheetView>
  </sheetViews>
  <sheetFormatPr baseColWidth="10" defaultColWidth="11.140625" defaultRowHeight="13.5"/>
  <cols>
    <col min="1" max="1" width="25.28515625" style="120" customWidth="1"/>
    <col min="2" max="2" width="24.5703125" style="120" customWidth="1"/>
    <col min="3" max="16384" width="11.140625" style="120"/>
  </cols>
  <sheetData>
    <row r="1" spans="1:13">
      <c r="A1" s="122" t="s">
        <v>1615</v>
      </c>
      <c r="M1" s="500" t="s">
        <v>1634</v>
      </c>
    </row>
    <row r="2" spans="1:13">
      <c r="A2" s="318" t="s">
        <v>1616</v>
      </c>
      <c r="B2" s="318" t="s">
        <v>1617</v>
      </c>
      <c r="C2" s="318" t="s">
        <v>1461</v>
      </c>
      <c r="D2" s="318" t="s">
        <v>1462</v>
      </c>
      <c r="E2" s="318" t="s">
        <v>1463</v>
      </c>
      <c r="F2" s="318" t="s">
        <v>1464</v>
      </c>
      <c r="G2" s="318" t="s">
        <v>1465</v>
      </c>
    </row>
    <row r="3" spans="1:13">
      <c r="A3" s="559" t="s">
        <v>1442</v>
      </c>
      <c r="B3" s="287" t="s">
        <v>1618</v>
      </c>
      <c r="C3" s="497">
        <v>17.899999999999999</v>
      </c>
      <c r="D3" s="497">
        <v>19.2</v>
      </c>
      <c r="E3" s="497">
        <v>26.7</v>
      </c>
      <c r="F3" s="497">
        <v>41.8</v>
      </c>
      <c r="G3" s="497">
        <v>104.8</v>
      </c>
    </row>
    <row r="4" spans="1:13">
      <c r="A4" s="559"/>
      <c r="B4" s="287" t="s">
        <v>1619</v>
      </c>
      <c r="C4" s="497">
        <v>18.7</v>
      </c>
      <c r="D4" s="497">
        <v>20.6</v>
      </c>
      <c r="E4" s="497">
        <v>28.7</v>
      </c>
      <c r="F4" s="497">
        <v>44</v>
      </c>
      <c r="G4" s="497">
        <v>98.7</v>
      </c>
    </row>
    <row r="5" spans="1:13">
      <c r="A5" s="559"/>
      <c r="B5" s="287" t="s">
        <v>1620</v>
      </c>
      <c r="C5" s="497">
        <v>16.8</v>
      </c>
      <c r="D5" s="497">
        <v>18.600000000000001</v>
      </c>
      <c r="E5" s="497">
        <v>25.8</v>
      </c>
      <c r="F5" s="497">
        <v>39.6</v>
      </c>
      <c r="G5" s="497">
        <v>88.9</v>
      </c>
    </row>
    <row r="6" spans="1:13">
      <c r="A6" s="559"/>
      <c r="B6" s="287" t="s">
        <v>1621</v>
      </c>
      <c r="C6" s="497">
        <v>14.9</v>
      </c>
      <c r="D6" s="497">
        <v>16.5</v>
      </c>
      <c r="E6" s="497">
        <v>22.9</v>
      </c>
      <c r="F6" s="497">
        <v>35.200000000000003</v>
      </c>
      <c r="G6" s="497">
        <v>79</v>
      </c>
    </row>
    <row r="7" spans="1:13">
      <c r="A7" s="559" t="s">
        <v>1440</v>
      </c>
      <c r="B7" s="287" t="s">
        <v>1618</v>
      </c>
      <c r="C7" s="497">
        <v>16.2</v>
      </c>
      <c r="D7" s="497">
        <v>21.2</v>
      </c>
      <c r="E7" s="497">
        <v>29.3</v>
      </c>
      <c r="F7" s="497">
        <v>41.9</v>
      </c>
      <c r="G7" s="497">
        <v>81.3</v>
      </c>
    </row>
    <row r="8" spans="1:13">
      <c r="A8" s="559"/>
      <c r="B8" s="287" t="s">
        <v>1619</v>
      </c>
      <c r="C8" s="497">
        <v>16.899999999999999</v>
      </c>
      <c r="D8" s="497">
        <v>22.2</v>
      </c>
      <c r="E8" s="497">
        <v>30.1</v>
      </c>
      <c r="F8" s="497">
        <v>42.3</v>
      </c>
      <c r="G8" s="497">
        <v>77</v>
      </c>
    </row>
    <row r="9" spans="1:13">
      <c r="A9" s="559"/>
      <c r="B9" s="287" t="s">
        <v>1620</v>
      </c>
      <c r="C9" s="497">
        <v>15.2</v>
      </c>
      <c r="D9" s="497">
        <v>20</v>
      </c>
      <c r="E9" s="497">
        <v>27.1</v>
      </c>
      <c r="F9" s="497">
        <v>38.1</v>
      </c>
      <c r="G9" s="497">
        <v>69.3</v>
      </c>
    </row>
    <row r="10" spans="1:13">
      <c r="A10" s="559"/>
      <c r="B10" s="287" t="s">
        <v>1621</v>
      </c>
      <c r="C10" s="497">
        <v>13.5</v>
      </c>
      <c r="D10" s="497">
        <v>17.7</v>
      </c>
      <c r="E10" s="497">
        <v>24.1</v>
      </c>
      <c r="F10" s="497">
        <v>33.799999999999997</v>
      </c>
      <c r="G10" s="497">
        <v>61.6</v>
      </c>
    </row>
    <row r="11" spans="1:13">
      <c r="A11" s="559" t="s">
        <v>1547</v>
      </c>
      <c r="B11" s="287" t="s">
        <v>1618</v>
      </c>
      <c r="C11" s="497">
        <v>2.7</v>
      </c>
      <c r="D11" s="497">
        <v>3.7</v>
      </c>
      <c r="E11" s="497">
        <v>5.0999999999999996</v>
      </c>
      <c r="F11" s="497">
        <v>7.5</v>
      </c>
      <c r="G11" s="497">
        <v>13.5</v>
      </c>
    </row>
    <row r="12" spans="1:13">
      <c r="A12" s="559"/>
      <c r="B12" s="287" t="s">
        <v>1619</v>
      </c>
      <c r="C12" s="497">
        <v>2.9</v>
      </c>
      <c r="D12" s="497">
        <v>3.9</v>
      </c>
      <c r="E12" s="497">
        <v>5.4</v>
      </c>
      <c r="F12" s="497">
        <v>7.6</v>
      </c>
      <c r="G12" s="497">
        <v>12.7</v>
      </c>
    </row>
    <row r="13" spans="1:13">
      <c r="A13" s="559"/>
      <c r="B13" s="287" t="s">
        <v>1620</v>
      </c>
      <c r="C13" s="497">
        <v>2.6</v>
      </c>
      <c r="D13" s="497">
        <v>3.5</v>
      </c>
      <c r="E13" s="497">
        <v>4.8</v>
      </c>
      <c r="F13" s="497">
        <v>6.8</v>
      </c>
      <c r="G13" s="497">
        <v>11.4</v>
      </c>
    </row>
    <row r="14" spans="1:13">
      <c r="A14" s="559"/>
      <c r="B14" s="287" t="s">
        <v>1621</v>
      </c>
      <c r="C14" s="497">
        <v>2.2999999999999998</v>
      </c>
      <c r="D14" s="497">
        <v>3.1</v>
      </c>
      <c r="E14" s="497">
        <v>4.3</v>
      </c>
      <c r="F14" s="497">
        <v>6.1</v>
      </c>
      <c r="G14" s="497">
        <v>10.199999999999999</v>
      </c>
    </row>
    <row r="15" spans="1:13">
      <c r="A15" s="559" t="s">
        <v>1546</v>
      </c>
      <c r="B15" s="287" t="s">
        <v>1618</v>
      </c>
      <c r="C15" s="497">
        <v>12.6</v>
      </c>
      <c r="D15" s="497">
        <v>14.6</v>
      </c>
      <c r="E15" s="497">
        <v>19.399999999999999</v>
      </c>
      <c r="F15" s="497">
        <v>27.2</v>
      </c>
      <c r="G15" s="497">
        <v>54.5</v>
      </c>
    </row>
    <row r="16" spans="1:13">
      <c r="A16" s="559"/>
      <c r="B16" s="287" t="s">
        <v>1619</v>
      </c>
      <c r="C16" s="497">
        <v>12.7</v>
      </c>
      <c r="D16" s="497">
        <v>15.3</v>
      </c>
      <c r="E16" s="497">
        <v>20.6</v>
      </c>
      <c r="F16" s="497">
        <v>28.6</v>
      </c>
      <c r="G16" s="497">
        <v>50.8</v>
      </c>
    </row>
    <row r="17" spans="1:7">
      <c r="A17" s="559"/>
      <c r="B17" s="287" t="s">
        <v>1620</v>
      </c>
      <c r="C17" s="497">
        <v>11.4</v>
      </c>
      <c r="D17" s="497">
        <v>13.8</v>
      </c>
      <c r="E17" s="497">
        <v>18.5</v>
      </c>
      <c r="F17" s="497">
        <v>25.7</v>
      </c>
      <c r="G17" s="497">
        <v>45.7</v>
      </c>
    </row>
    <row r="18" spans="1:7">
      <c r="A18" s="559"/>
      <c r="B18" s="287" t="s">
        <v>1621</v>
      </c>
      <c r="C18" s="497">
        <v>10.1</v>
      </c>
      <c r="D18" s="497">
        <v>12.3</v>
      </c>
      <c r="E18" s="497">
        <v>16.5</v>
      </c>
      <c r="F18" s="497">
        <v>22.8</v>
      </c>
      <c r="G18" s="497">
        <v>40.700000000000003</v>
      </c>
    </row>
    <row r="19" spans="1:7">
      <c r="A19" s="559" t="s">
        <v>1614</v>
      </c>
      <c r="B19" s="559"/>
      <c r="C19" s="559"/>
      <c r="D19" s="559"/>
      <c r="E19" s="559"/>
      <c r="F19" s="559"/>
      <c r="G19" s="559"/>
    </row>
  </sheetData>
  <mergeCells count="5">
    <mergeCell ref="A3:A6"/>
    <mergeCell ref="A7:A10"/>
    <mergeCell ref="A11:A14"/>
    <mergeCell ref="A15:A18"/>
    <mergeCell ref="A19:G19"/>
  </mergeCells>
  <hyperlinks>
    <hyperlink ref="M1" location="INDICE!A1" display="Índice (volver)" xr:uid="{FEC9E9C2-39AB-4119-BEA0-4FB8DD9A8D04}"/>
  </hyperlinks>
  <pageMargins left="0.7" right="0.7" top="0.75" bottom="0.75" header="0.3" footer="0.3"/>
  <pageSetup paperSize="9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D67ED-7C35-40AD-BBF3-BCBAAB0C3A52}">
  <dimension ref="A1:M27"/>
  <sheetViews>
    <sheetView showGridLines="0" workbookViewId="0">
      <selection activeCell="E7" sqref="E7"/>
    </sheetView>
  </sheetViews>
  <sheetFormatPr baseColWidth="10" defaultColWidth="11.140625" defaultRowHeight="13.5"/>
  <cols>
    <col min="1" max="1" width="20.7109375" style="120" customWidth="1"/>
    <col min="2" max="2" width="16.85546875" style="120" bestFit="1" customWidth="1"/>
    <col min="3" max="16384" width="11.140625" style="120"/>
  </cols>
  <sheetData>
    <row r="1" spans="1:13">
      <c r="A1" s="122" t="s">
        <v>1376</v>
      </c>
      <c r="M1" s="500" t="s">
        <v>1634</v>
      </c>
    </row>
    <row r="2" spans="1:13">
      <c r="A2" s="318" t="s">
        <v>1616</v>
      </c>
      <c r="B2" s="318" t="s">
        <v>1617</v>
      </c>
      <c r="C2" s="318" t="s">
        <v>1461</v>
      </c>
      <c r="D2" s="318" t="s">
        <v>1462</v>
      </c>
      <c r="E2" s="318" t="s">
        <v>1463</v>
      </c>
      <c r="F2" s="318" t="s">
        <v>1464</v>
      </c>
      <c r="G2" s="318" t="s">
        <v>1465</v>
      </c>
      <c r="H2" s="575" t="s">
        <v>1622</v>
      </c>
      <c r="I2" s="575"/>
    </row>
    <row r="3" spans="1:13">
      <c r="A3" s="559" t="s">
        <v>1442</v>
      </c>
      <c r="B3" s="287" t="s">
        <v>1618</v>
      </c>
      <c r="C3" s="497">
        <v>17.899999999999999</v>
      </c>
      <c r="D3" s="497">
        <v>19.2</v>
      </c>
      <c r="E3" s="497">
        <v>26.7</v>
      </c>
      <c r="F3" s="497">
        <v>41.8</v>
      </c>
      <c r="G3" s="497">
        <v>104.8</v>
      </c>
      <c r="H3" s="580" t="s">
        <v>422</v>
      </c>
      <c r="I3" s="580"/>
    </row>
    <row r="4" spans="1:13">
      <c r="A4" s="559"/>
      <c r="B4" s="287" t="s">
        <v>1623</v>
      </c>
      <c r="C4" s="497">
        <v>17.399999999999999</v>
      </c>
      <c r="D4" s="497">
        <v>18.5</v>
      </c>
      <c r="E4" s="497">
        <v>25.9</v>
      </c>
      <c r="F4" s="497">
        <v>40.6</v>
      </c>
      <c r="G4" s="497">
        <v>101.3</v>
      </c>
      <c r="H4" s="326">
        <v>6.7</v>
      </c>
      <c r="I4" s="498">
        <v>3.3000000000000002E-2</v>
      </c>
    </row>
    <row r="5" spans="1:13">
      <c r="A5" s="559"/>
      <c r="B5" s="287" t="s">
        <v>1624</v>
      </c>
      <c r="C5" s="497">
        <v>17.399999999999999</v>
      </c>
      <c r="D5" s="497">
        <v>18.5</v>
      </c>
      <c r="E5" s="497">
        <v>25.9</v>
      </c>
      <c r="F5" s="497">
        <v>40.5</v>
      </c>
      <c r="G5" s="497">
        <v>100.4</v>
      </c>
      <c r="H5" s="326">
        <v>7.9</v>
      </c>
      <c r="I5" s="498">
        <v>3.9E-2</v>
      </c>
    </row>
    <row r="6" spans="1:13">
      <c r="A6" s="559"/>
      <c r="B6" s="287" t="s">
        <v>1625</v>
      </c>
      <c r="C6" s="497">
        <v>17.3</v>
      </c>
      <c r="D6" s="497">
        <v>18.399999999999999</v>
      </c>
      <c r="E6" s="497">
        <v>25.8</v>
      </c>
      <c r="F6" s="497">
        <v>40.200000000000003</v>
      </c>
      <c r="G6" s="497">
        <v>98.7</v>
      </c>
      <c r="H6" s="326">
        <v>10.1</v>
      </c>
      <c r="I6" s="498">
        <v>5.1999999999999998E-2</v>
      </c>
    </row>
    <row r="7" spans="1:13">
      <c r="A7" s="559"/>
      <c r="B7" s="287" t="s">
        <v>1626</v>
      </c>
      <c r="C7" s="497">
        <v>17</v>
      </c>
      <c r="D7" s="497">
        <v>18.2</v>
      </c>
      <c r="E7" s="497">
        <v>25.5</v>
      </c>
      <c r="F7" s="497">
        <v>39.6</v>
      </c>
      <c r="G7" s="497">
        <v>94.5</v>
      </c>
      <c r="H7" s="326">
        <v>15.7</v>
      </c>
      <c r="I7" s="498">
        <v>9.0999999999999998E-2</v>
      </c>
    </row>
    <row r="8" spans="1:13">
      <c r="A8" s="559"/>
      <c r="B8" s="287" t="s">
        <v>1627</v>
      </c>
      <c r="C8" s="497">
        <v>15.9</v>
      </c>
      <c r="D8" s="497">
        <v>17.100000000000001</v>
      </c>
      <c r="E8" s="497">
        <v>23.9</v>
      </c>
      <c r="F8" s="497">
        <v>36.5</v>
      </c>
      <c r="G8" s="497">
        <v>79.599999999999994</v>
      </c>
      <c r="H8" s="326">
        <v>37.4</v>
      </c>
      <c r="I8" s="498">
        <v>0.17799999999999999</v>
      </c>
    </row>
    <row r="9" spans="1:13">
      <c r="A9" s="574" t="s">
        <v>1440</v>
      </c>
      <c r="B9" s="287" t="s">
        <v>1618</v>
      </c>
      <c r="C9" s="497">
        <v>16.2</v>
      </c>
      <c r="D9" s="497">
        <v>21.2</v>
      </c>
      <c r="E9" s="497">
        <v>29.3</v>
      </c>
      <c r="F9" s="497">
        <v>41.9</v>
      </c>
      <c r="G9" s="497">
        <v>81.3</v>
      </c>
      <c r="H9" s="580" t="s">
        <v>422</v>
      </c>
      <c r="I9" s="580"/>
    </row>
    <row r="10" spans="1:13">
      <c r="A10" s="574"/>
      <c r="B10" s="287" t="s">
        <v>1623</v>
      </c>
      <c r="C10" s="497">
        <v>15.3</v>
      </c>
      <c r="D10" s="497">
        <v>20.100000000000001</v>
      </c>
      <c r="E10" s="497">
        <v>27.6</v>
      </c>
      <c r="F10" s="497">
        <v>39.1</v>
      </c>
      <c r="G10" s="497">
        <v>72.2</v>
      </c>
      <c r="H10" s="326">
        <v>15.6</v>
      </c>
      <c r="I10" s="498">
        <v>9.0999999999999998E-2</v>
      </c>
    </row>
    <row r="11" spans="1:13">
      <c r="A11" s="574"/>
      <c r="B11" s="287" t="s">
        <v>1624</v>
      </c>
      <c r="C11" s="497">
        <v>15.1</v>
      </c>
      <c r="D11" s="497">
        <v>19.899999999999999</v>
      </c>
      <c r="E11" s="497">
        <v>27.2</v>
      </c>
      <c r="F11" s="497">
        <v>38.4</v>
      </c>
      <c r="G11" s="497">
        <v>69.7</v>
      </c>
      <c r="H11" s="326">
        <v>19.5</v>
      </c>
      <c r="I11" s="498">
        <v>0.11899999999999999</v>
      </c>
    </row>
    <row r="12" spans="1:13">
      <c r="A12" s="574"/>
      <c r="B12" s="287" t="s">
        <v>1625</v>
      </c>
      <c r="C12" s="497">
        <v>14.9</v>
      </c>
      <c r="D12" s="497">
        <v>19.5</v>
      </c>
      <c r="E12" s="497">
        <v>26.5</v>
      </c>
      <c r="F12" s="497">
        <v>37.200000000000003</v>
      </c>
      <c r="G12" s="497">
        <v>65.8</v>
      </c>
      <c r="H12" s="326">
        <v>26</v>
      </c>
      <c r="I12" s="498">
        <v>0.17100000000000001</v>
      </c>
    </row>
    <row r="13" spans="1:13">
      <c r="A13" s="574"/>
      <c r="B13" s="287" t="s">
        <v>1626</v>
      </c>
      <c r="C13" s="497">
        <v>14.2</v>
      </c>
      <c r="D13" s="497">
        <v>18.600000000000001</v>
      </c>
      <c r="E13" s="497">
        <v>25</v>
      </c>
      <c r="F13" s="497">
        <v>34.799999999999997</v>
      </c>
      <c r="G13" s="497">
        <v>59.2</v>
      </c>
      <c r="H13" s="326">
        <v>38</v>
      </c>
      <c r="I13" s="498">
        <v>0.30599999999999999</v>
      </c>
    </row>
    <row r="14" spans="1:13">
      <c r="A14" s="574"/>
      <c r="B14" s="287" t="s">
        <v>1627</v>
      </c>
      <c r="C14" s="497">
        <v>12.3</v>
      </c>
      <c r="D14" s="497">
        <v>16</v>
      </c>
      <c r="E14" s="497">
        <v>21.2</v>
      </c>
      <c r="F14" s="497">
        <v>28.8</v>
      </c>
      <c r="G14" s="497">
        <v>45.8</v>
      </c>
      <c r="H14" s="326">
        <v>65.8</v>
      </c>
      <c r="I14" s="498">
        <v>0.34599999999999997</v>
      </c>
    </row>
    <row r="15" spans="1:13">
      <c r="A15" s="574" t="s">
        <v>1547</v>
      </c>
      <c r="B15" s="287" t="s">
        <v>1618</v>
      </c>
      <c r="C15" s="497">
        <v>2.7</v>
      </c>
      <c r="D15" s="497">
        <v>3.7</v>
      </c>
      <c r="E15" s="497">
        <v>5.0999999999999996</v>
      </c>
      <c r="F15" s="497">
        <v>7.5</v>
      </c>
      <c r="G15" s="497">
        <v>13.5</v>
      </c>
      <c r="H15" s="580" t="s">
        <v>422</v>
      </c>
      <c r="I15" s="580"/>
    </row>
    <row r="16" spans="1:13">
      <c r="A16" s="574"/>
      <c r="B16" s="287" t="s">
        <v>1623</v>
      </c>
      <c r="C16" s="497">
        <v>2.7</v>
      </c>
      <c r="D16" s="497">
        <v>3.7</v>
      </c>
      <c r="E16" s="497">
        <v>5</v>
      </c>
      <c r="F16" s="497">
        <v>7.3</v>
      </c>
      <c r="G16" s="497">
        <v>13</v>
      </c>
      <c r="H16" s="326">
        <v>0.9</v>
      </c>
      <c r="I16" s="498">
        <v>0.03</v>
      </c>
    </row>
    <row r="17" spans="1:9">
      <c r="A17" s="574"/>
      <c r="B17" s="287" t="s">
        <v>1624</v>
      </c>
      <c r="C17" s="497">
        <v>2.7</v>
      </c>
      <c r="D17" s="497">
        <v>3.7</v>
      </c>
      <c r="E17" s="497">
        <v>5</v>
      </c>
      <c r="F17" s="497">
        <v>7.2</v>
      </c>
      <c r="G17" s="497">
        <v>12.7</v>
      </c>
      <c r="H17" s="326">
        <v>1.4</v>
      </c>
      <c r="I17" s="498">
        <v>4.4999999999999998E-2</v>
      </c>
    </row>
    <row r="18" spans="1:9">
      <c r="A18" s="574"/>
      <c r="B18" s="287" t="s">
        <v>1625</v>
      </c>
      <c r="C18" s="497">
        <v>2.6</v>
      </c>
      <c r="D18" s="497">
        <v>3.6</v>
      </c>
      <c r="E18" s="497">
        <v>4.9000000000000004</v>
      </c>
      <c r="F18" s="497">
        <v>7</v>
      </c>
      <c r="G18" s="497">
        <v>12.3</v>
      </c>
      <c r="H18" s="326">
        <v>2.1</v>
      </c>
      <c r="I18" s="498">
        <v>7.2999999999999995E-2</v>
      </c>
    </row>
    <row r="19" spans="1:9">
      <c r="A19" s="574"/>
      <c r="B19" s="287" t="s">
        <v>1626</v>
      </c>
      <c r="C19" s="497">
        <v>2.6</v>
      </c>
      <c r="D19" s="497">
        <v>3.5</v>
      </c>
      <c r="E19" s="497">
        <v>4.7</v>
      </c>
      <c r="F19" s="497">
        <v>6.7</v>
      </c>
      <c r="G19" s="497">
        <v>11.4</v>
      </c>
      <c r="H19" s="326">
        <v>3.6</v>
      </c>
      <c r="I19" s="498">
        <v>0.14499999999999999</v>
      </c>
    </row>
    <row r="20" spans="1:9">
      <c r="A20" s="574"/>
      <c r="B20" s="287" t="s">
        <v>1627</v>
      </c>
      <c r="C20" s="497">
        <v>2.2999999999999998</v>
      </c>
      <c r="D20" s="497">
        <v>3.2</v>
      </c>
      <c r="E20" s="497">
        <v>4.2</v>
      </c>
      <c r="F20" s="497">
        <v>5.8</v>
      </c>
      <c r="G20" s="497">
        <v>9.5</v>
      </c>
      <c r="H20" s="326">
        <v>7.5</v>
      </c>
      <c r="I20" s="498">
        <v>0.23</v>
      </c>
    </row>
    <row r="21" spans="1:9">
      <c r="A21" s="574" t="s">
        <v>1546</v>
      </c>
      <c r="B21" s="287" t="s">
        <v>1618</v>
      </c>
      <c r="C21" s="497">
        <v>12.6</v>
      </c>
      <c r="D21" s="497">
        <v>14.6</v>
      </c>
      <c r="E21" s="497">
        <v>19.399999999999999</v>
      </c>
      <c r="F21" s="497">
        <v>27.2</v>
      </c>
      <c r="G21" s="497">
        <v>54.5</v>
      </c>
      <c r="H21" s="580" t="s">
        <v>422</v>
      </c>
      <c r="I21" s="580"/>
    </row>
    <row r="22" spans="1:9">
      <c r="A22" s="574"/>
      <c r="B22" s="287" t="s">
        <v>1623</v>
      </c>
      <c r="C22" s="497">
        <v>12.1</v>
      </c>
      <c r="D22" s="497">
        <v>14</v>
      </c>
      <c r="E22" s="497">
        <v>18.600000000000001</v>
      </c>
      <c r="F22" s="497">
        <v>26.2</v>
      </c>
      <c r="G22" s="497">
        <v>51.4</v>
      </c>
      <c r="H22" s="326">
        <v>6</v>
      </c>
      <c r="I22" s="498">
        <v>0.05</v>
      </c>
    </row>
    <row r="23" spans="1:9">
      <c r="A23" s="574"/>
      <c r="B23" s="287" t="s">
        <v>1624</v>
      </c>
      <c r="C23" s="497">
        <v>12.1</v>
      </c>
      <c r="D23" s="497">
        <v>14</v>
      </c>
      <c r="E23" s="497">
        <v>18.600000000000001</v>
      </c>
      <c r="F23" s="497">
        <v>26</v>
      </c>
      <c r="G23" s="497">
        <v>50.5</v>
      </c>
      <c r="H23" s="326">
        <v>7.3</v>
      </c>
      <c r="I23" s="498">
        <v>6.2E-2</v>
      </c>
    </row>
    <row r="24" spans="1:9">
      <c r="A24" s="574"/>
      <c r="B24" s="287" t="s">
        <v>1625</v>
      </c>
      <c r="C24" s="497">
        <v>11.9</v>
      </c>
      <c r="D24" s="497">
        <v>13.9</v>
      </c>
      <c r="E24" s="497">
        <v>18.399999999999999</v>
      </c>
      <c r="F24" s="497">
        <v>25.7</v>
      </c>
      <c r="G24" s="497">
        <v>48.7</v>
      </c>
      <c r="H24" s="326">
        <v>9.8000000000000007</v>
      </c>
      <c r="I24" s="498">
        <v>8.6999999999999994E-2</v>
      </c>
    </row>
    <row r="25" spans="1:9">
      <c r="A25" s="574"/>
      <c r="B25" s="287" t="s">
        <v>1626</v>
      </c>
      <c r="C25" s="497">
        <v>11.6</v>
      </c>
      <c r="D25" s="497">
        <v>13.5</v>
      </c>
      <c r="E25" s="497">
        <v>17.899999999999999</v>
      </c>
      <c r="F25" s="497">
        <v>24.8</v>
      </c>
      <c r="G25" s="497">
        <v>45</v>
      </c>
      <c r="H25" s="326">
        <v>15.5</v>
      </c>
      <c r="I25" s="498">
        <v>0.16400000000000001</v>
      </c>
    </row>
    <row r="26" spans="1:9">
      <c r="A26" s="574"/>
      <c r="B26" s="287" t="s">
        <v>1627</v>
      </c>
      <c r="C26" s="497">
        <v>10.3</v>
      </c>
      <c r="D26" s="497">
        <v>12.3</v>
      </c>
      <c r="E26" s="497">
        <v>16</v>
      </c>
      <c r="F26" s="497">
        <v>21.4</v>
      </c>
      <c r="G26" s="497">
        <v>34.5</v>
      </c>
      <c r="H26" s="326">
        <v>33.799999999999997</v>
      </c>
      <c r="I26" s="498">
        <v>0.26400000000000001</v>
      </c>
    </row>
    <row r="27" spans="1:9">
      <c r="A27" s="559" t="s">
        <v>1614</v>
      </c>
      <c r="B27" s="559"/>
      <c r="C27" s="559"/>
    </row>
  </sheetData>
  <mergeCells count="10">
    <mergeCell ref="A21:A26"/>
    <mergeCell ref="A27:C27"/>
    <mergeCell ref="A3:A8"/>
    <mergeCell ref="A9:A14"/>
    <mergeCell ref="A15:A20"/>
    <mergeCell ref="H21:I21"/>
    <mergeCell ref="H15:I15"/>
    <mergeCell ref="H9:I9"/>
    <mergeCell ref="H3:I3"/>
    <mergeCell ref="H2:I2"/>
  </mergeCells>
  <hyperlinks>
    <hyperlink ref="M1" location="INDICE!A1" display="Índice (volver)" xr:uid="{F6FC3BE1-FEA8-43A0-975D-5767DCC5B136}"/>
  </hyperlinks>
  <pageMargins left="0.7" right="0.7" top="0.75" bottom="0.75" header="0.3" footer="0.3"/>
  <pageSetup paperSize="9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AED28-2386-4C57-AE27-0D4777481B00}">
  <dimension ref="A1:M27"/>
  <sheetViews>
    <sheetView showGridLines="0" workbookViewId="0">
      <selection activeCell="M1" sqref="M1"/>
    </sheetView>
  </sheetViews>
  <sheetFormatPr baseColWidth="10" defaultColWidth="11.140625" defaultRowHeight="13.5"/>
  <cols>
    <col min="1" max="1" width="21.140625" style="120" customWidth="1"/>
    <col min="2" max="2" width="16" style="120" bestFit="1" customWidth="1"/>
    <col min="3" max="16384" width="11.140625" style="120"/>
  </cols>
  <sheetData>
    <row r="1" spans="1:13">
      <c r="A1" s="120" t="s">
        <v>1378</v>
      </c>
      <c r="M1" s="500" t="s">
        <v>1634</v>
      </c>
    </row>
    <row r="2" spans="1:13">
      <c r="A2" s="318" t="s">
        <v>1616</v>
      </c>
      <c r="B2" s="318" t="s">
        <v>1617</v>
      </c>
      <c r="C2" s="318" t="s">
        <v>1461</v>
      </c>
      <c r="D2" s="318" t="s">
        <v>1462</v>
      </c>
      <c r="E2" s="318" t="s">
        <v>1463</v>
      </c>
      <c r="F2" s="318" t="s">
        <v>1464</v>
      </c>
      <c r="G2" s="318" t="s">
        <v>1465</v>
      </c>
      <c r="H2" s="575" t="s">
        <v>1622</v>
      </c>
      <c r="I2" s="575"/>
    </row>
    <row r="3" spans="1:13">
      <c r="A3" s="559" t="s">
        <v>1442</v>
      </c>
      <c r="B3" s="287" t="s">
        <v>1618</v>
      </c>
      <c r="C3" s="497">
        <v>17.899999999999999</v>
      </c>
      <c r="D3" s="497">
        <v>19.2</v>
      </c>
      <c r="E3" s="497">
        <v>26.7</v>
      </c>
      <c r="F3" s="497">
        <v>41.8</v>
      </c>
      <c r="G3" s="497">
        <v>104.8</v>
      </c>
      <c r="H3" s="580" t="s">
        <v>422</v>
      </c>
      <c r="I3" s="580"/>
    </row>
    <row r="4" spans="1:13">
      <c r="A4" s="559"/>
      <c r="B4" s="287" t="s">
        <v>1628</v>
      </c>
      <c r="C4" s="497">
        <v>17.8</v>
      </c>
      <c r="D4" s="497">
        <v>18.899999999999999</v>
      </c>
      <c r="E4" s="497">
        <v>26.6</v>
      </c>
      <c r="F4" s="497">
        <v>41.3</v>
      </c>
      <c r="G4" s="497">
        <v>100.1</v>
      </c>
      <c r="H4" s="326">
        <v>5.8</v>
      </c>
      <c r="I4" s="498">
        <v>2.8000000000000001E-2</v>
      </c>
    </row>
    <row r="5" spans="1:13">
      <c r="A5" s="559"/>
      <c r="B5" s="287" t="s">
        <v>1629</v>
      </c>
      <c r="C5" s="497">
        <v>17.7</v>
      </c>
      <c r="D5" s="497">
        <v>18.899999999999999</v>
      </c>
      <c r="E5" s="497">
        <v>26.4</v>
      </c>
      <c r="F5" s="497">
        <v>41.1</v>
      </c>
      <c r="G5" s="497">
        <v>98.3</v>
      </c>
      <c r="H5" s="326">
        <v>8.1</v>
      </c>
      <c r="I5" s="498">
        <v>0.04</v>
      </c>
    </row>
    <row r="6" spans="1:13">
      <c r="A6" s="559"/>
      <c r="B6" s="287" t="s">
        <v>1630</v>
      </c>
      <c r="C6" s="497">
        <v>17.399999999999999</v>
      </c>
      <c r="D6" s="497">
        <v>18.7</v>
      </c>
      <c r="E6" s="497">
        <v>26.2</v>
      </c>
      <c r="F6" s="497">
        <v>40.6</v>
      </c>
      <c r="G6" s="497">
        <v>95</v>
      </c>
      <c r="H6" s="326">
        <v>12.6</v>
      </c>
      <c r="I6" s="498">
        <v>6.2E-2</v>
      </c>
    </row>
    <row r="7" spans="1:13">
      <c r="A7" s="559"/>
      <c r="B7" s="287" t="s">
        <v>1631</v>
      </c>
      <c r="C7" s="497">
        <v>16.899999999999999</v>
      </c>
      <c r="D7" s="497">
        <v>18.2</v>
      </c>
      <c r="E7" s="497">
        <v>25.5</v>
      </c>
      <c r="F7" s="497">
        <v>39.299999999999997</v>
      </c>
      <c r="G7" s="497">
        <v>88.3</v>
      </c>
      <c r="H7" s="326">
        <v>22.3</v>
      </c>
      <c r="I7" s="498">
        <v>0.113</v>
      </c>
    </row>
    <row r="8" spans="1:13">
      <c r="A8" s="559"/>
      <c r="B8" s="287" t="s">
        <v>1632</v>
      </c>
      <c r="C8" s="497">
        <v>15</v>
      </c>
      <c r="D8" s="497">
        <v>16.5</v>
      </c>
      <c r="E8" s="497">
        <v>22.9</v>
      </c>
      <c r="F8" s="497">
        <v>34.5</v>
      </c>
      <c r="G8" s="497">
        <v>70</v>
      </c>
      <c r="H8" s="326">
        <v>51.4</v>
      </c>
      <c r="I8" s="498">
        <v>0.27300000000000002</v>
      </c>
    </row>
    <row r="9" spans="1:13">
      <c r="A9" s="574" t="s">
        <v>1440</v>
      </c>
      <c r="B9" s="287" t="s">
        <v>1618</v>
      </c>
      <c r="C9" s="497">
        <v>16.2</v>
      </c>
      <c r="D9" s="497">
        <v>21.2</v>
      </c>
      <c r="E9" s="497">
        <v>29.3</v>
      </c>
      <c r="F9" s="497">
        <v>41.9</v>
      </c>
      <c r="G9" s="497">
        <v>81.3</v>
      </c>
      <c r="H9" s="580" t="s">
        <v>422</v>
      </c>
      <c r="I9" s="580"/>
    </row>
    <row r="10" spans="1:13">
      <c r="A10" s="574"/>
      <c r="B10" s="287" t="s">
        <v>1628</v>
      </c>
      <c r="C10" s="497">
        <v>15.8</v>
      </c>
      <c r="D10" s="497">
        <v>20.8</v>
      </c>
      <c r="E10" s="497">
        <v>28.4</v>
      </c>
      <c r="F10" s="497">
        <v>40.200000000000003</v>
      </c>
      <c r="G10" s="497">
        <v>73.400000000000006</v>
      </c>
      <c r="H10" s="326">
        <v>11.3</v>
      </c>
      <c r="I10" s="498">
        <v>5.8999999999999997E-2</v>
      </c>
    </row>
    <row r="11" spans="1:13">
      <c r="A11" s="574"/>
      <c r="B11" s="287" t="s">
        <v>1629</v>
      </c>
      <c r="C11" s="497">
        <v>15.6</v>
      </c>
      <c r="D11" s="497">
        <v>20.5</v>
      </c>
      <c r="E11" s="497">
        <v>28</v>
      </c>
      <c r="F11" s="497">
        <v>39.4</v>
      </c>
      <c r="G11" s="497">
        <v>70.7</v>
      </c>
      <c r="H11" s="326">
        <v>15.7</v>
      </c>
      <c r="I11" s="498">
        <v>8.7999999999999995E-2</v>
      </c>
    </row>
    <row r="12" spans="1:13">
      <c r="A12" s="574"/>
      <c r="B12" s="287" t="s">
        <v>1630</v>
      </c>
      <c r="C12" s="497">
        <v>15.3</v>
      </c>
      <c r="D12" s="497">
        <v>20.100000000000001</v>
      </c>
      <c r="E12" s="497">
        <v>27.2</v>
      </c>
      <c r="F12" s="497">
        <v>38.1</v>
      </c>
      <c r="G12" s="497">
        <v>66.599999999999994</v>
      </c>
      <c r="H12" s="326">
        <v>22.7</v>
      </c>
      <c r="I12" s="498">
        <v>0.13</v>
      </c>
    </row>
    <row r="13" spans="1:13">
      <c r="A13" s="574"/>
      <c r="B13" s="287" t="s">
        <v>1631</v>
      </c>
      <c r="C13" s="497">
        <v>14.6</v>
      </c>
      <c r="D13" s="497">
        <v>19.2</v>
      </c>
      <c r="E13" s="497">
        <v>25.7</v>
      </c>
      <c r="F13" s="497">
        <v>35.5</v>
      </c>
      <c r="G13" s="497">
        <v>59.7</v>
      </c>
      <c r="H13" s="326">
        <v>35.299999999999997</v>
      </c>
      <c r="I13" s="498">
        <v>0.21099999999999999</v>
      </c>
    </row>
    <row r="14" spans="1:13">
      <c r="A14" s="574"/>
      <c r="B14" s="287" t="s">
        <v>1632</v>
      </c>
      <c r="C14" s="497">
        <v>12.7</v>
      </c>
      <c r="D14" s="497">
        <v>16.600000000000001</v>
      </c>
      <c r="E14" s="497">
        <v>21.8</v>
      </c>
      <c r="F14" s="497">
        <v>29.4</v>
      </c>
      <c r="G14" s="497">
        <v>46.1</v>
      </c>
      <c r="H14" s="326">
        <v>63.3</v>
      </c>
      <c r="I14" s="498">
        <v>0.40899999999999997</v>
      </c>
    </row>
    <row r="15" spans="1:13">
      <c r="A15" s="574" t="s">
        <v>1547</v>
      </c>
      <c r="B15" s="287" t="s">
        <v>1618</v>
      </c>
      <c r="C15" s="497">
        <v>2.7</v>
      </c>
      <c r="D15" s="497">
        <v>3.7</v>
      </c>
      <c r="E15" s="497">
        <v>5.0999999999999996</v>
      </c>
      <c r="F15" s="497">
        <v>7.5</v>
      </c>
      <c r="G15" s="497">
        <v>13.5</v>
      </c>
      <c r="H15" s="580" t="s">
        <v>422</v>
      </c>
      <c r="I15" s="580"/>
    </row>
    <row r="16" spans="1:13">
      <c r="A16" s="574"/>
      <c r="B16" s="287" t="s">
        <v>1628</v>
      </c>
      <c r="C16" s="497">
        <v>2.7</v>
      </c>
      <c r="D16" s="497">
        <v>3.7</v>
      </c>
      <c r="E16" s="497">
        <v>5</v>
      </c>
      <c r="F16" s="497">
        <v>7.3</v>
      </c>
      <c r="G16" s="497">
        <v>12.8</v>
      </c>
      <c r="H16" s="326">
        <v>1.1000000000000001</v>
      </c>
      <c r="I16" s="498">
        <v>3.4000000000000002E-2</v>
      </c>
    </row>
    <row r="17" spans="1:9">
      <c r="A17" s="574"/>
      <c r="B17" s="287" t="s">
        <v>1629</v>
      </c>
      <c r="C17" s="497">
        <v>2.7</v>
      </c>
      <c r="D17" s="497">
        <v>3.7</v>
      </c>
      <c r="E17" s="497">
        <v>5</v>
      </c>
      <c r="F17" s="497">
        <v>7.2</v>
      </c>
      <c r="G17" s="497">
        <v>12.5</v>
      </c>
      <c r="H17" s="326">
        <v>1.6</v>
      </c>
      <c r="I17" s="498">
        <v>0.05</v>
      </c>
    </row>
    <row r="18" spans="1:9">
      <c r="A18" s="574"/>
      <c r="B18" s="287" t="s">
        <v>1630</v>
      </c>
      <c r="C18" s="497">
        <v>2.7</v>
      </c>
      <c r="D18" s="497">
        <v>3.6</v>
      </c>
      <c r="E18" s="497">
        <v>4.9000000000000004</v>
      </c>
      <c r="F18" s="497">
        <v>7</v>
      </c>
      <c r="G18" s="497">
        <v>12</v>
      </c>
      <c r="H18" s="326">
        <v>2.4</v>
      </c>
      <c r="I18" s="498">
        <v>7.8E-2</v>
      </c>
    </row>
    <row r="19" spans="1:9">
      <c r="A19" s="574"/>
      <c r="B19" s="287" t="s">
        <v>1631</v>
      </c>
      <c r="C19" s="497">
        <v>2.6</v>
      </c>
      <c r="D19" s="497">
        <v>3.5</v>
      </c>
      <c r="E19" s="497">
        <v>4.7</v>
      </c>
      <c r="F19" s="497">
        <v>6.7</v>
      </c>
      <c r="G19" s="497">
        <v>11.2</v>
      </c>
      <c r="H19" s="326">
        <v>4</v>
      </c>
      <c r="I19" s="498">
        <v>0.13100000000000001</v>
      </c>
    </row>
    <row r="20" spans="1:9">
      <c r="A20" s="574"/>
      <c r="B20" s="287" t="s">
        <v>1632</v>
      </c>
      <c r="C20" s="497">
        <v>2.4</v>
      </c>
      <c r="D20" s="497">
        <v>3.2</v>
      </c>
      <c r="E20" s="497">
        <v>4.3</v>
      </c>
      <c r="F20" s="497">
        <v>5.8</v>
      </c>
      <c r="G20" s="497">
        <v>9.3000000000000007</v>
      </c>
      <c r="H20" s="326">
        <v>7.7</v>
      </c>
      <c r="I20" s="498">
        <v>0.26700000000000002</v>
      </c>
    </row>
    <row r="21" spans="1:9">
      <c r="A21" s="574" t="s">
        <v>1546</v>
      </c>
      <c r="B21" s="287" t="s">
        <v>1618</v>
      </c>
      <c r="C21" s="497">
        <v>12.6</v>
      </c>
      <c r="D21" s="497">
        <v>14.6</v>
      </c>
      <c r="E21" s="497">
        <v>19.399999999999999</v>
      </c>
      <c r="F21" s="497">
        <v>27.2</v>
      </c>
      <c r="G21" s="497">
        <v>54.5</v>
      </c>
      <c r="H21" s="580" t="s">
        <v>422</v>
      </c>
      <c r="I21" s="580"/>
    </row>
    <row r="22" spans="1:9">
      <c r="A22" s="574"/>
      <c r="B22" s="287" t="s">
        <v>1628</v>
      </c>
      <c r="C22" s="497">
        <v>12.6</v>
      </c>
      <c r="D22" s="497">
        <v>14.6</v>
      </c>
      <c r="E22" s="497">
        <v>19.3</v>
      </c>
      <c r="F22" s="497">
        <v>27.1</v>
      </c>
      <c r="G22" s="497">
        <v>52.6</v>
      </c>
      <c r="H22" s="326">
        <v>2.2000000000000002</v>
      </c>
      <c r="I22" s="498">
        <v>1.7000000000000001E-2</v>
      </c>
    </row>
    <row r="23" spans="1:9">
      <c r="A23" s="574"/>
      <c r="B23" s="287" t="s">
        <v>1629</v>
      </c>
      <c r="C23" s="497">
        <v>12.5</v>
      </c>
      <c r="D23" s="497">
        <v>14.5</v>
      </c>
      <c r="E23" s="497">
        <v>19.2</v>
      </c>
      <c r="F23" s="497">
        <v>26.9</v>
      </c>
      <c r="G23" s="497">
        <v>51.8</v>
      </c>
      <c r="H23" s="326">
        <v>3.4</v>
      </c>
      <c r="I23" s="498">
        <v>2.7E-2</v>
      </c>
    </row>
    <row r="24" spans="1:9">
      <c r="A24" s="574"/>
      <c r="B24" s="287" t="s">
        <v>1630</v>
      </c>
      <c r="C24" s="497">
        <v>12.4</v>
      </c>
      <c r="D24" s="497">
        <v>14.4</v>
      </c>
      <c r="E24" s="497">
        <v>19.100000000000001</v>
      </c>
      <c r="F24" s="497">
        <v>26.7</v>
      </c>
      <c r="G24" s="497">
        <v>50.3</v>
      </c>
      <c r="H24" s="326">
        <v>5.5</v>
      </c>
      <c r="I24" s="498">
        <v>4.3999999999999997E-2</v>
      </c>
    </row>
    <row r="25" spans="1:9">
      <c r="A25" s="574"/>
      <c r="B25" s="287" t="s">
        <v>1631</v>
      </c>
      <c r="C25" s="497">
        <v>12.1</v>
      </c>
      <c r="D25" s="497">
        <v>14.2</v>
      </c>
      <c r="E25" s="497">
        <v>18.8</v>
      </c>
      <c r="F25" s="497">
        <v>26</v>
      </c>
      <c r="G25" s="497">
        <v>47.2</v>
      </c>
      <c r="H25" s="326">
        <v>10.199999999999999</v>
      </c>
      <c r="I25" s="498">
        <v>8.3000000000000004E-2</v>
      </c>
    </row>
    <row r="26" spans="1:9">
      <c r="A26" s="574"/>
      <c r="B26" s="287" t="s">
        <v>1632</v>
      </c>
      <c r="C26" s="497">
        <v>11</v>
      </c>
      <c r="D26" s="497">
        <v>13.2</v>
      </c>
      <c r="E26" s="497">
        <v>17.3</v>
      </c>
      <c r="F26" s="497">
        <v>23.4</v>
      </c>
      <c r="G26" s="497">
        <v>38.5</v>
      </c>
      <c r="H26" s="326">
        <v>25</v>
      </c>
      <c r="I26" s="498">
        <v>0.21199999999999999</v>
      </c>
    </row>
    <row r="27" spans="1:9">
      <c r="A27" s="559" t="s">
        <v>1614</v>
      </c>
      <c r="B27" s="559"/>
    </row>
  </sheetData>
  <mergeCells count="10">
    <mergeCell ref="A21:A26"/>
    <mergeCell ref="A27:B27"/>
    <mergeCell ref="A3:A8"/>
    <mergeCell ref="A9:A14"/>
    <mergeCell ref="A15:A20"/>
    <mergeCell ref="H21:I21"/>
    <mergeCell ref="H15:I15"/>
    <mergeCell ref="H9:I9"/>
    <mergeCell ref="H3:I3"/>
    <mergeCell ref="H2:I2"/>
  </mergeCells>
  <hyperlinks>
    <hyperlink ref="M1" location="INDICE!A1" display="Índice (volver)" xr:uid="{70C65E49-0C43-43B2-BB63-F58DC25B3B6E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D16B2-DC0E-421E-97F1-254BABDEDF8E}">
  <dimension ref="A1:AK24"/>
  <sheetViews>
    <sheetView showGridLines="0" topLeftCell="W1" workbookViewId="0">
      <selection activeCell="AK1" sqref="AK1"/>
    </sheetView>
  </sheetViews>
  <sheetFormatPr baseColWidth="10" defaultColWidth="66.5703125" defaultRowHeight="13.5"/>
  <cols>
    <col min="1" max="1" width="24.85546875" style="6" bestFit="1" customWidth="1"/>
    <col min="2" max="2" width="10.85546875" style="6" bestFit="1" customWidth="1"/>
    <col min="3" max="35" width="6.28515625" style="6" bestFit="1" customWidth="1"/>
    <col min="36" max="36" width="9.28515625" style="6" bestFit="1" customWidth="1"/>
    <col min="37" max="16384" width="66.5703125" style="6"/>
  </cols>
  <sheetData>
    <row r="1" spans="1:37" ht="15">
      <c r="A1" s="532" t="s">
        <v>139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499" t="s">
        <v>1634</v>
      </c>
    </row>
    <row r="2" spans="1:37">
      <c r="A2" s="14"/>
      <c r="B2" s="14"/>
    </row>
    <row r="3" spans="1:37">
      <c r="A3" s="118" t="s">
        <v>140</v>
      </c>
      <c r="C3" s="6">
        <v>1985</v>
      </c>
      <c r="D3" s="6">
        <v>1986</v>
      </c>
      <c r="E3" s="6">
        <v>1987</v>
      </c>
      <c r="F3" s="6">
        <v>1988</v>
      </c>
      <c r="G3" s="6">
        <v>1989</v>
      </c>
      <c r="H3" s="6">
        <v>1990</v>
      </c>
      <c r="I3" s="6">
        <v>1991</v>
      </c>
      <c r="J3" s="6">
        <v>1992</v>
      </c>
      <c r="K3" s="6">
        <v>1993</v>
      </c>
      <c r="L3" s="6">
        <v>1994</v>
      </c>
      <c r="M3" s="6">
        <v>1995</v>
      </c>
      <c r="N3" s="6">
        <v>1996</v>
      </c>
      <c r="O3" s="6">
        <v>1997</v>
      </c>
      <c r="P3" s="6">
        <v>1998</v>
      </c>
      <c r="Q3" s="6">
        <v>1999</v>
      </c>
      <c r="R3" s="6">
        <v>2000</v>
      </c>
      <c r="S3" s="6">
        <v>2001</v>
      </c>
      <c r="T3" s="6">
        <v>2002</v>
      </c>
      <c r="U3" s="6">
        <v>2003</v>
      </c>
      <c r="V3" s="6">
        <v>2004</v>
      </c>
      <c r="W3" s="6">
        <v>2005</v>
      </c>
      <c r="X3" s="6">
        <v>2006</v>
      </c>
      <c r="Y3" s="6">
        <v>2007</v>
      </c>
      <c r="Z3" s="6">
        <v>2008</v>
      </c>
      <c r="AA3" s="6">
        <v>2009</v>
      </c>
      <c r="AB3" s="6">
        <v>2010</v>
      </c>
      <c r="AC3" s="6">
        <v>2011</v>
      </c>
      <c r="AD3" s="6">
        <v>2012</v>
      </c>
      <c r="AE3" s="6">
        <v>2013</v>
      </c>
      <c r="AF3" s="6">
        <v>2014</v>
      </c>
      <c r="AG3" s="6">
        <v>2015</v>
      </c>
      <c r="AH3" s="6">
        <v>2016</v>
      </c>
      <c r="AI3" s="6">
        <v>2017</v>
      </c>
      <c r="AJ3" s="6">
        <v>2018</v>
      </c>
    </row>
    <row r="4" spans="1:37">
      <c r="A4" s="14" t="s">
        <v>141</v>
      </c>
      <c r="B4" s="14" t="s">
        <v>142</v>
      </c>
      <c r="C4" s="129">
        <v>1.2668411104786522E-2</v>
      </c>
      <c r="D4" s="129">
        <v>1.53565059691801E-2</v>
      </c>
      <c r="E4" s="129">
        <v>2.6272743266060595E-2</v>
      </c>
      <c r="F4" s="129">
        <v>4.8241882997836494E-2</v>
      </c>
      <c r="G4" s="129">
        <v>6.6100065089559124E-2</v>
      </c>
      <c r="H4" s="129">
        <v>8.6668106906958933E-2</v>
      </c>
      <c r="I4" s="129">
        <v>8.498495439390133E-2</v>
      </c>
      <c r="J4" s="129">
        <v>6.8699134879008986E-2</v>
      </c>
      <c r="K4" s="129">
        <v>6.7155152706276422E-2</v>
      </c>
      <c r="L4" s="129">
        <v>5.8565449281694042E-2</v>
      </c>
      <c r="M4" s="129">
        <v>4.1172178144530454E-2</v>
      </c>
      <c r="N4" s="129">
        <v>3.2690178285054598E-2</v>
      </c>
      <c r="O4" s="129">
        <v>3.2306281425325239E-2</v>
      </c>
      <c r="P4" s="129">
        <v>3.7961033722925176E-2</v>
      </c>
      <c r="Q4" s="129">
        <v>2.431263322698847E-2</v>
      </c>
      <c r="R4" s="129">
        <v>2.5360303111116218E-2</v>
      </c>
      <c r="S4" s="129">
        <v>3.0515063735718939E-2</v>
      </c>
      <c r="T4" s="129">
        <v>4.2373415577736266E-2</v>
      </c>
      <c r="U4" s="129">
        <v>4.0688686493785056E-2</v>
      </c>
      <c r="V4" s="129">
        <v>3.234642177667979E-2</v>
      </c>
      <c r="W4" s="129">
        <v>3.6456010252798002E-2</v>
      </c>
      <c r="X4" s="129">
        <v>3.0441327881672933E-2</v>
      </c>
      <c r="Y4" s="129">
        <v>2.234139785721722E-2</v>
      </c>
      <c r="Z4" s="129">
        <v>2.4110272535952933E-2</v>
      </c>
      <c r="AA4" s="129">
        <v>3.1662299664734779E-2</v>
      </c>
      <c r="AB4" s="129">
        <v>1.7893153509500999E-2</v>
      </c>
      <c r="AC4" s="129">
        <v>2.8117650301242966E-3</v>
      </c>
      <c r="AD4" s="129">
        <v>-1.7955294346645905E-3</v>
      </c>
      <c r="AE4" s="129">
        <v>-6.2412513981312057E-3</v>
      </c>
      <c r="AF4" s="129">
        <v>-7.9390943231610507E-3</v>
      </c>
      <c r="AG4" s="129">
        <v>-8.1259605467753539E-3</v>
      </c>
      <c r="AH4" s="129">
        <v>-9.9195654642715448E-3</v>
      </c>
      <c r="AI4" s="129">
        <v>-1.2421872842256963E-2</v>
      </c>
      <c r="AJ4" s="129">
        <v>-1.4479503832586617E-2</v>
      </c>
    </row>
    <row r="5" spans="1:37">
      <c r="A5" s="14" t="s">
        <v>17</v>
      </c>
      <c r="B5" s="14" t="s">
        <v>142</v>
      </c>
      <c r="C5" s="129">
        <v>4.1768023224619663E-3</v>
      </c>
      <c r="D5" s="129">
        <v>6.1128719400028791E-3</v>
      </c>
      <c r="E5" s="129">
        <v>2.5108252658182062E-2</v>
      </c>
      <c r="F5" s="129">
        <v>3.2314111058496561E-2</v>
      </c>
      <c r="G5" s="129">
        <v>3.2601675301105963E-2</v>
      </c>
      <c r="H5" s="129">
        <v>5.4912285496841982E-2</v>
      </c>
      <c r="I5" s="129">
        <v>5.8620584610477609E-2</v>
      </c>
      <c r="J5" s="129">
        <v>3.7666436201752314E-2</v>
      </c>
      <c r="K5" s="129">
        <v>3.1121953868233757E-2</v>
      </c>
      <c r="L5" s="129">
        <v>1.872944565572094E-2</v>
      </c>
      <c r="M5" s="129">
        <v>9.9348849092825327E-3</v>
      </c>
      <c r="N5" s="129">
        <v>5.3905657956915595E-3</v>
      </c>
      <c r="O5" s="129">
        <v>2.7723829523853202E-2</v>
      </c>
      <c r="P5" s="129">
        <v>4.6457454172747333E-2</v>
      </c>
      <c r="Q5" s="129">
        <v>4.0857023091101723E-2</v>
      </c>
      <c r="R5" s="129">
        <v>5.1554625730260414E-2</v>
      </c>
      <c r="S5" s="129">
        <v>7.9814523453802341E-2</v>
      </c>
      <c r="T5" s="129">
        <v>9.2639968122816677E-2</v>
      </c>
      <c r="U5" s="129">
        <v>7.190836907092997E-2</v>
      </c>
      <c r="V5" s="129">
        <v>6.3452106621640303E-2</v>
      </c>
      <c r="W5" s="129">
        <v>9.7038617986124245E-2</v>
      </c>
      <c r="X5" s="129">
        <v>8.1569979521019034E-2</v>
      </c>
      <c r="Y5" s="129">
        <v>8.3547209596914501E-2</v>
      </c>
      <c r="Z5" s="129">
        <v>0.10751434468985784</v>
      </c>
      <c r="AA5" s="129">
        <v>0.10693599805278038</v>
      </c>
      <c r="AB5" s="129">
        <v>6.2918054566999657E-2</v>
      </c>
      <c r="AC5" s="129">
        <v>5.1639480471642553E-2</v>
      </c>
      <c r="AD5" s="129">
        <v>1.3291697941565858E-2</v>
      </c>
      <c r="AE5" s="129">
        <v>-1.0027071768280438E-2</v>
      </c>
      <c r="AF5" s="129">
        <v>-4.6067364377106335E-3</v>
      </c>
      <c r="AG5" s="129">
        <v>-9.8310231740586403E-3</v>
      </c>
      <c r="AH5" s="129">
        <v>-2.1161875345080433E-2</v>
      </c>
      <c r="AI5" s="129">
        <v>-1.6420767218494035E-2</v>
      </c>
      <c r="AJ5" s="129">
        <v>-2.2512934282198915E-2</v>
      </c>
    </row>
    <row r="6" spans="1:37">
      <c r="A6" s="139" t="s">
        <v>18</v>
      </c>
      <c r="B6" s="14" t="s">
        <v>142</v>
      </c>
      <c r="C6" s="129">
        <v>1.7131554479890232E-2</v>
      </c>
      <c r="D6" s="129">
        <v>-6.4226995819599228E-4</v>
      </c>
      <c r="E6" s="129">
        <v>1.5744141359360878E-2</v>
      </c>
      <c r="F6" s="129">
        <v>1.488388332459859E-2</v>
      </c>
      <c r="G6" s="129">
        <v>3.5607827437299774E-2</v>
      </c>
      <c r="H6" s="129">
        <v>6.1858612119930011E-2</v>
      </c>
      <c r="I6" s="129">
        <v>2.645396831799602E-2</v>
      </c>
      <c r="J6" s="129">
        <v>9.1409694049499213E-3</v>
      </c>
      <c r="K6" s="129">
        <v>2.1485191550203106E-3</v>
      </c>
      <c r="L6" s="129">
        <v>6.1538584045836016E-2</v>
      </c>
      <c r="M6" s="129">
        <v>9.6554472954901674E-2</v>
      </c>
      <c r="N6" s="129">
        <v>5.866844435401726E-2</v>
      </c>
      <c r="O6" s="129">
        <v>7.2786200097682968E-2</v>
      </c>
      <c r="P6" s="129">
        <v>6.9534378825323623E-2</v>
      </c>
      <c r="Q6" s="129">
        <v>5.5608030984075719E-2</v>
      </c>
      <c r="R6" s="129">
        <v>5.2933775175135665E-2</v>
      </c>
      <c r="S6" s="129">
        <v>0.11199711930798499</v>
      </c>
      <c r="T6" s="129">
        <v>0.14196589523018815</v>
      </c>
      <c r="U6" s="129">
        <v>0.19970955501474938</v>
      </c>
      <c r="V6" s="129">
        <v>0.13795283372775519</v>
      </c>
      <c r="W6" s="129">
        <v>7.0952509258703805E-2</v>
      </c>
      <c r="X6" s="129">
        <v>7.7274590070335256E-2</v>
      </c>
      <c r="Y6" s="129">
        <v>8.4154977260161939E-2</v>
      </c>
      <c r="Z6" s="129">
        <v>8.6026303322075046E-2</v>
      </c>
      <c r="AA6" s="129">
        <v>4.2988601843984391E-2</v>
      </c>
      <c r="AB6" s="129">
        <v>3.6761811333823405E-2</v>
      </c>
      <c r="AC6" s="129">
        <v>8.8972643206967194E-3</v>
      </c>
      <c r="AD6" s="129">
        <v>-5.2176651286054776E-3</v>
      </c>
      <c r="AE6" s="129">
        <v>-2.2016773707126503E-2</v>
      </c>
      <c r="AF6" s="129">
        <v>-3.2487441765652478E-2</v>
      </c>
      <c r="AG6" s="129">
        <v>-3.5441493405686093E-2</v>
      </c>
      <c r="AH6" s="129">
        <v>-2.9985001152877645E-2</v>
      </c>
      <c r="AI6" s="129">
        <v>-2.6141380371628841E-2</v>
      </c>
      <c r="AJ6" s="129">
        <v>-1.6080056625788552E-2</v>
      </c>
    </row>
    <row r="7" spans="1:37">
      <c r="A7" s="139" t="s">
        <v>143</v>
      </c>
      <c r="B7" s="14" t="s">
        <v>142</v>
      </c>
      <c r="C7" s="129">
        <v>2.1120975345945134E-2</v>
      </c>
      <c r="D7" s="129">
        <v>2.3287546108590598E-2</v>
      </c>
      <c r="E7" s="129">
        <v>1.488862404209507E-2</v>
      </c>
      <c r="F7" s="129">
        <v>2.301536755822987E-2</v>
      </c>
      <c r="G7" s="129">
        <v>3.1723763523431273E-2</v>
      </c>
      <c r="H7" s="129">
        <v>5.4971752523489417E-2</v>
      </c>
      <c r="I7" s="129">
        <v>3.7519626578263118E-2</v>
      </c>
      <c r="J7" s="129">
        <v>4.3750391199233359E-2</v>
      </c>
      <c r="K7" s="129">
        <v>4.0041748738785993E-2</v>
      </c>
      <c r="L7" s="129">
        <v>4.0116804697699376E-2</v>
      </c>
      <c r="M7" s="129">
        <v>2.9600682879993685E-2</v>
      </c>
      <c r="N7" s="129">
        <v>2.4847265308794435E-2</v>
      </c>
      <c r="O7" s="129">
        <v>2.4318162590685925E-2</v>
      </c>
      <c r="P7" s="129">
        <v>2.9761464803311859E-2</v>
      </c>
      <c r="Q7" s="129">
        <v>3.0145833465730285E-2</v>
      </c>
      <c r="R7" s="129">
        <v>2.5292020238896068E-2</v>
      </c>
      <c r="S7" s="129">
        <v>3.648989211919311E-2</v>
      </c>
      <c r="T7" s="129">
        <v>4.4234358249752193E-2</v>
      </c>
      <c r="U7" s="129">
        <v>4.7071913642569414E-2</v>
      </c>
      <c r="V7" s="129">
        <v>4.1165737953409012E-2</v>
      </c>
      <c r="W7" s="129">
        <v>4.1752014059494191E-2</v>
      </c>
      <c r="X7" s="129">
        <v>4.7618486703304597E-2</v>
      </c>
      <c r="Y7" s="129">
        <v>4.1977647599849767E-2</v>
      </c>
      <c r="Z7" s="129">
        <v>5.2028599804737674E-2</v>
      </c>
      <c r="AA7" s="129">
        <v>4.3172154375700954E-2</v>
      </c>
      <c r="AB7" s="129">
        <v>2.8648191259501424E-2</v>
      </c>
      <c r="AC7" s="129">
        <v>7.0818283201001982E-3</v>
      </c>
      <c r="AD7" s="129">
        <v>-9.5350643101502555E-3</v>
      </c>
      <c r="AE7" s="129">
        <v>-1.686041369897244E-2</v>
      </c>
      <c r="AF7" s="129">
        <v>-1.4343376569086163E-2</v>
      </c>
      <c r="AG7" s="129">
        <v>-7.7195954829319836E-3</v>
      </c>
      <c r="AH7" s="129">
        <v>-1.8097827718273299E-2</v>
      </c>
      <c r="AI7" s="129">
        <v>-1.4732897564070474E-2</v>
      </c>
      <c r="AJ7" s="129">
        <v>-1.5661676731556721E-2</v>
      </c>
    </row>
    <row r="8" spans="1:37">
      <c r="A8" s="14" t="s">
        <v>8</v>
      </c>
      <c r="B8" s="14" t="s">
        <v>142</v>
      </c>
      <c r="C8" s="129">
        <v>1.1479441663470794E-2</v>
      </c>
      <c r="D8" s="129">
        <v>1.2949986411780001E-2</v>
      </c>
      <c r="E8" s="129">
        <v>2.4387762561254647E-2</v>
      </c>
      <c r="F8" s="129">
        <v>4.0224923504000823E-2</v>
      </c>
      <c r="G8" s="129">
        <v>5.3087054869951897E-2</v>
      </c>
      <c r="H8" s="129">
        <v>7.483373006296766E-2</v>
      </c>
      <c r="I8" s="129">
        <v>7.1841746882532281E-2</v>
      </c>
      <c r="J8" s="129">
        <v>5.6638735861880465E-2</v>
      </c>
      <c r="K8" s="129">
        <v>5.3824758222321911E-2</v>
      </c>
      <c r="L8" s="129">
        <v>4.8071281126990655E-2</v>
      </c>
      <c r="M8" s="129">
        <v>3.5573847421811251E-2</v>
      </c>
      <c r="N8" s="129">
        <v>2.7254594428084287E-2</v>
      </c>
      <c r="O8" s="129">
        <v>3.2478618420993019E-2</v>
      </c>
      <c r="P8" s="129">
        <v>4.0578951453233328E-2</v>
      </c>
      <c r="Q8" s="129">
        <v>2.9850568073343971E-2</v>
      </c>
      <c r="R8" s="129">
        <v>3.2439336203241152E-2</v>
      </c>
      <c r="S8" s="129">
        <v>4.6235372121081801E-2</v>
      </c>
      <c r="T8" s="129">
        <v>5.9690851572621557E-2</v>
      </c>
      <c r="U8" s="129">
        <v>5.8464631157417471E-2</v>
      </c>
      <c r="V8" s="129">
        <v>4.786729087025772E-2</v>
      </c>
      <c r="W8" s="129">
        <v>5.4448727418541336E-2</v>
      </c>
      <c r="X8" s="129">
        <v>4.8453101559791052E-2</v>
      </c>
      <c r="Y8" s="129">
        <v>4.5014799072505954E-2</v>
      </c>
      <c r="Z8" s="129">
        <v>5.4598410682351224E-2</v>
      </c>
      <c r="AA8" s="129">
        <v>5.5678368649984301E-2</v>
      </c>
      <c r="AB8" s="129">
        <v>3.4031672712971563E-2</v>
      </c>
      <c r="AC8" s="129">
        <v>1.9066672472242332E-2</v>
      </c>
      <c r="AD8" s="129">
        <v>2.2447806067716299E-3</v>
      </c>
      <c r="AE8" s="129">
        <v>-9.4814572572693382E-3</v>
      </c>
      <c r="AF8" s="129">
        <v>-9.2132463123107498E-3</v>
      </c>
      <c r="AG8" s="129">
        <v>-1.0713292260550207E-2</v>
      </c>
      <c r="AH8" s="129">
        <v>-1.5649860804353016E-2</v>
      </c>
      <c r="AI8" s="129">
        <v>-1.4886297061378296E-2</v>
      </c>
      <c r="AJ8" s="129">
        <v>-1.7275805687261846E-2</v>
      </c>
    </row>
    <row r="9" spans="1:37">
      <c r="A9" s="14" t="s">
        <v>144</v>
      </c>
      <c r="B9" s="14" t="s">
        <v>142</v>
      </c>
      <c r="C9" s="129">
        <v>1.7999999999999999E-2</v>
      </c>
      <c r="D9" s="129">
        <v>2.3584000000000001E-2</v>
      </c>
      <c r="E9" s="129">
        <v>3.0768E-2</v>
      </c>
      <c r="F9" s="129">
        <v>3.8156000000000002E-2</v>
      </c>
      <c r="G9" s="129">
        <v>4.4208999999999998E-2</v>
      </c>
      <c r="H9" s="129">
        <v>4.4872000000000002E-2</v>
      </c>
      <c r="I9" s="129">
        <v>4.0913999999999999E-2</v>
      </c>
      <c r="J9" s="129">
        <v>3.3044999999999998E-2</v>
      </c>
      <c r="K9" s="129">
        <v>2.3335000000000002E-2</v>
      </c>
      <c r="L9" s="129">
        <v>2.3733000000000001E-2</v>
      </c>
      <c r="M9" s="129">
        <v>2.7910999999999998E-2</v>
      </c>
      <c r="N9" s="129">
        <v>2.8250000000000001E-2</v>
      </c>
      <c r="O9" s="129">
        <v>3.0103000000000001E-2</v>
      </c>
      <c r="P9" s="129">
        <v>3.5908000000000002E-2</v>
      </c>
      <c r="Q9" s="129">
        <v>4.0545999999999999E-2</v>
      </c>
      <c r="R9" s="129">
        <v>4.2479000000000003E-2</v>
      </c>
      <c r="S9" s="129">
        <v>4.1895000000000002E-2</v>
      </c>
      <c r="T9" s="129">
        <v>4.1433999999999999E-2</v>
      </c>
      <c r="U9" s="129">
        <v>4.3819999999999998E-2</v>
      </c>
      <c r="V9" s="129">
        <v>4.4128000000000001E-2</v>
      </c>
      <c r="W9" s="129">
        <v>4.6731000000000002E-2</v>
      </c>
      <c r="X9" s="129">
        <v>4.8746999999999999E-2</v>
      </c>
      <c r="Y9" s="129">
        <v>4.7771000000000001E-2</v>
      </c>
      <c r="Z9" s="129">
        <v>3.8806E-2</v>
      </c>
      <c r="AA9" s="129">
        <v>2.0278000000000001E-2</v>
      </c>
      <c r="AB9" s="129">
        <v>1.5391E-2</v>
      </c>
      <c r="AC9" s="129">
        <v>9.5149999999999992E-3</v>
      </c>
      <c r="AD9" s="129">
        <v>3.114E-3</v>
      </c>
      <c r="AE9" s="129">
        <v>8.34E-4</v>
      </c>
      <c r="AF9" s="129">
        <v>3.1870000000000002E-3</v>
      </c>
      <c r="AG9" s="129">
        <v>6.2950000000000002E-3</v>
      </c>
      <c r="AH9" s="129">
        <v>6.4130000000000003E-3</v>
      </c>
      <c r="AI9" s="129">
        <v>8.0219999999999996E-3</v>
      </c>
      <c r="AJ9" s="129">
        <v>0</v>
      </c>
    </row>
    <row r="10" spans="1:37">
      <c r="B10" s="139"/>
    </row>
    <row r="11" spans="1:37">
      <c r="A11" s="139"/>
      <c r="B11" s="139"/>
    </row>
    <row r="12" spans="1:37">
      <c r="A12" s="139"/>
      <c r="B12" s="139"/>
    </row>
    <row r="13" spans="1:37">
      <c r="A13" s="118" t="s">
        <v>133</v>
      </c>
      <c r="B13" s="139"/>
      <c r="C13" s="6">
        <v>1985</v>
      </c>
      <c r="D13" s="6">
        <v>1986</v>
      </c>
      <c r="E13" s="6">
        <v>1987</v>
      </c>
      <c r="F13" s="6">
        <v>1988</v>
      </c>
      <c r="G13" s="6">
        <v>1989</v>
      </c>
      <c r="H13" s="6">
        <v>1990</v>
      </c>
      <c r="I13" s="6">
        <v>1991</v>
      </c>
      <c r="J13" s="6">
        <v>1992</v>
      </c>
      <c r="K13" s="6">
        <v>1993</v>
      </c>
      <c r="L13" s="6">
        <v>1994</v>
      </c>
      <c r="M13" s="6">
        <v>1995</v>
      </c>
      <c r="N13" s="6">
        <v>1996</v>
      </c>
      <c r="O13" s="6">
        <v>1997</v>
      </c>
      <c r="P13" s="6">
        <v>1998</v>
      </c>
      <c r="Q13" s="6">
        <v>1999</v>
      </c>
      <c r="R13" s="6">
        <v>2000</v>
      </c>
      <c r="S13" s="6">
        <v>2001</v>
      </c>
      <c r="T13" s="6">
        <v>2002</v>
      </c>
      <c r="U13" s="6">
        <v>2003</v>
      </c>
      <c r="V13" s="6">
        <v>2004</v>
      </c>
      <c r="W13" s="6">
        <v>2005</v>
      </c>
      <c r="X13" s="6">
        <v>2006</v>
      </c>
      <c r="Y13" s="6">
        <v>2007</v>
      </c>
      <c r="Z13" s="6">
        <v>2008</v>
      </c>
      <c r="AA13" s="6">
        <v>2009</v>
      </c>
      <c r="AB13" s="6">
        <v>2010</v>
      </c>
      <c r="AC13" s="6">
        <v>2011</v>
      </c>
      <c r="AD13" s="6">
        <v>2012</v>
      </c>
      <c r="AE13" s="6">
        <v>2013</v>
      </c>
      <c r="AF13" s="6">
        <v>2014</v>
      </c>
      <c r="AG13" s="6">
        <v>2015</v>
      </c>
      <c r="AH13" s="6">
        <v>2016</v>
      </c>
      <c r="AI13" s="6">
        <v>2017</v>
      </c>
      <c r="AJ13" s="6">
        <v>2018</v>
      </c>
    </row>
    <row r="14" spans="1:37">
      <c r="A14" s="14" t="s">
        <v>136</v>
      </c>
      <c r="B14" s="14" t="s">
        <v>145</v>
      </c>
      <c r="C14" s="129">
        <v>100</v>
      </c>
      <c r="D14" s="129">
        <v>102.38643017358831</v>
      </c>
      <c r="E14" s="129">
        <v>105.58561981320939</v>
      </c>
      <c r="F14" s="129">
        <v>109.69219169005379</v>
      </c>
      <c r="G14" s="129">
        <v>114.65036420741951</v>
      </c>
      <c r="H14" s="129">
        <v>119.91212537523192</v>
      </c>
      <c r="I14" s="129">
        <v>124.91995672437338</v>
      </c>
      <c r="J14" s="129">
        <v>129.11689876419214</v>
      </c>
      <c r="K14" s="129">
        <v>132.16527014570647</v>
      </c>
      <c r="L14" s="129">
        <v>135.33946610965731</v>
      </c>
      <c r="M14" s="129">
        <v>139.17013618575109</v>
      </c>
      <c r="N14" s="129">
        <v>143.15775241856608</v>
      </c>
      <c r="O14" s="129">
        <v>147.53275014101038</v>
      </c>
      <c r="P14" s="129">
        <v>152.92661808649382</v>
      </c>
      <c r="Q14" s="129">
        <v>159.25460104354451</v>
      </c>
      <c r="R14" s="129">
        <v>166.16531827189525</v>
      </c>
      <c r="S14" s="129">
        <v>173.27469818710301</v>
      </c>
      <c r="T14" s="129">
        <v>180.60497469645409</v>
      </c>
      <c r="U14" s="129">
        <v>188.69504359797764</v>
      </c>
      <c r="V14" s="129">
        <v>197.20823205303412</v>
      </c>
      <c r="W14" s="129">
        <v>206.64269402467403</v>
      </c>
      <c r="X14" s="129">
        <v>216.96546338976304</v>
      </c>
      <c r="Y14" s="129">
        <v>227.58167523602521</v>
      </c>
      <c r="Z14" s="129">
        <v>236.58680623728659</v>
      </c>
      <c r="AA14" s="129">
        <v>241.4332858808045</v>
      </c>
      <c r="AB14" s="129">
        <v>245.17792856169305</v>
      </c>
      <c r="AC14" s="129">
        <v>247.52193045643691</v>
      </c>
      <c r="AD14" s="129">
        <v>248.29391510414717</v>
      </c>
      <c r="AE14" s="129">
        <v>248.50107860451584</v>
      </c>
      <c r="AF14" s="129">
        <v>249.29431489264732</v>
      </c>
      <c r="AG14" s="129">
        <v>250.86857238175185</v>
      </c>
      <c r="AH14" s="129">
        <v>252.48256226350679</v>
      </c>
      <c r="AI14" s="129">
        <v>254.51612308506071</v>
      </c>
      <c r="AJ14" s="133"/>
    </row>
    <row r="15" spans="1:37">
      <c r="A15" s="14" t="s">
        <v>8</v>
      </c>
      <c r="B15" s="14" t="s">
        <v>145</v>
      </c>
      <c r="C15" s="129">
        <v>100</v>
      </c>
      <c r="D15" s="129">
        <v>101.30342006174445</v>
      </c>
      <c r="E15" s="129">
        <v>103.80435597840226</v>
      </c>
      <c r="F15" s="129">
        <v>108.06499573459296</v>
      </c>
      <c r="G15" s="129">
        <v>113.95685516965713</v>
      </c>
      <c r="H15" s="129">
        <v>122.81186645302323</v>
      </c>
      <c r="I15" s="129">
        <v>131.9595439364974</v>
      </c>
      <c r="J15" s="129">
        <v>139.64927853522894</v>
      </c>
      <c r="K15" s="129">
        <v>147.3718352306114</v>
      </c>
      <c r="L15" s="129">
        <v>154.62922669798905</v>
      </c>
      <c r="M15" s="129">
        <v>160.22899534403234</v>
      </c>
      <c r="N15" s="129">
        <v>164.65602605647348</v>
      </c>
      <c r="O15" s="129">
        <v>170.09161876046844</v>
      </c>
      <c r="P15" s="129">
        <v>177.13571270313901</v>
      </c>
      <c r="Q15" s="129">
        <v>182.50302446373226</v>
      </c>
      <c r="R15" s="129">
        <v>188.52037316382294</v>
      </c>
      <c r="S15" s="129">
        <v>197.44132539874104</v>
      </c>
      <c r="T15" s="129">
        <v>209.58561202800936</v>
      </c>
      <c r="U15" s="129">
        <v>222.20423498083659</v>
      </c>
      <c r="V15" s="129">
        <v>233.09922638251098</v>
      </c>
      <c r="W15" s="129">
        <v>246.14307058813617</v>
      </c>
      <c r="X15" s="129">
        <v>258.3631248903107</v>
      </c>
      <c r="Y15" s="129">
        <v>270.25902616166888</v>
      </c>
      <c r="Z15" s="129">
        <v>285.42499097619066</v>
      </c>
      <c r="AA15" s="129">
        <v>301.76773576260234</v>
      </c>
      <c r="AB15" s="129">
        <v>312.21414273951632</v>
      </c>
      <c r="AC15" s="129">
        <v>318.22414080185325</v>
      </c>
      <c r="AD15" s="129">
        <v>318.93928655408564</v>
      </c>
      <c r="AE15" s="129">
        <v>315.92956814645788</v>
      </c>
      <c r="AF15" s="129">
        <v>313.03219880147282</v>
      </c>
      <c r="AG15" s="129">
        <v>309.69649346629348</v>
      </c>
      <c r="AH15" s="129">
        <v>304.88751452756622</v>
      </c>
      <c r="AI15" s="129">
        <v>300.38248322640845</v>
      </c>
      <c r="AJ15" s="133">
        <v>295.23770189150144</v>
      </c>
    </row>
    <row r="16" spans="1:37">
      <c r="A16" s="14" t="s">
        <v>141</v>
      </c>
      <c r="B16" s="14" t="s">
        <v>145</v>
      </c>
      <c r="C16" s="129">
        <v>100</v>
      </c>
      <c r="D16" s="129">
        <v>101.54750229989757</v>
      </c>
      <c r="E16" s="129">
        <v>104.25078964924653</v>
      </c>
      <c r="F16" s="129">
        <v>109.40332889936768</v>
      </c>
      <c r="G16" s="129">
        <v>116.87925382506684</v>
      </c>
      <c r="H16" s="129">
        <v>127.46087951929239</v>
      </c>
      <c r="I16" s="129">
        <v>138.76674702352031</v>
      </c>
      <c r="J16" s="129">
        <v>148.6349915741236</v>
      </c>
      <c r="K16" s="129">
        <v>158.95938545440646</v>
      </c>
      <c r="L16" s="129">
        <v>168.54692227113691</v>
      </c>
      <c r="M16" s="129">
        <v>175.63120310289452</v>
      </c>
      <c r="N16" s="129">
        <v>181.46749339419958</v>
      </c>
      <c r="O16" s="129">
        <v>187.42575981206033</v>
      </c>
      <c r="P16" s="129">
        <v>194.67740456128612</v>
      </c>
      <c r="Q16" s="129">
        <v>199.46853134787392</v>
      </c>
      <c r="R16" s="129">
        <v>204.59180304463351</v>
      </c>
      <c r="S16" s="129">
        <v>210.9311660772166</v>
      </c>
      <c r="T16" s="129">
        <v>220.06110740328563</v>
      </c>
      <c r="U16" s="129">
        <v>229.1997640069003</v>
      </c>
      <c r="V16" s="129">
        <v>236.73476442322166</v>
      </c>
      <c r="W16" s="129">
        <v>245.52441373300846</v>
      </c>
      <c r="X16" s="129">
        <v>253.1134266940204</v>
      </c>
      <c r="Y16" s="129">
        <v>258.8319768041963</v>
      </c>
      <c r="Z16" s="129">
        <v>265.14832476715713</v>
      </c>
      <c r="AA16" s="129">
        <v>273.67785011560238</v>
      </c>
      <c r="AB16" s="129">
        <v>278.61888340534574</v>
      </c>
      <c r="AC16" s="129">
        <v>279.40339665503285</v>
      </c>
      <c r="AD16" s="129">
        <v>278.90216975068347</v>
      </c>
      <c r="AE16" s="129">
        <v>277.16689197907851</v>
      </c>
      <c r="AF16" s="129">
        <v>274.97514961704331</v>
      </c>
      <c r="AG16" s="129">
        <v>272.74976633367964</v>
      </c>
      <c r="AH16" s="129">
        <v>270.05758189642944</v>
      </c>
      <c r="AI16" s="129">
        <v>266.72371028735955</v>
      </c>
      <c r="AJ16" s="133">
        <v>262.88950895682763</v>
      </c>
    </row>
    <row r="17" spans="1:36">
      <c r="A17" s="14" t="s">
        <v>17</v>
      </c>
      <c r="B17" s="14" t="s">
        <v>145</v>
      </c>
      <c r="C17" s="129">
        <v>100</v>
      </c>
      <c r="D17" s="129">
        <v>100.61315936700859</v>
      </c>
      <c r="E17" s="129">
        <v>103.17136159237651</v>
      </c>
      <c r="F17" s="129">
        <v>106.55970321511636</v>
      </c>
      <c r="G17" s="129">
        <v>110.09097802888442</v>
      </c>
      <c r="H17" s="129">
        <v>116.30538748015621</v>
      </c>
      <c r="I17" s="129">
        <v>123.32707433573117</v>
      </c>
      <c r="J17" s="129">
        <v>128.06096034658046</v>
      </c>
      <c r="K17" s="129">
        <v>132.10913444888675</v>
      </c>
      <c r="L17" s="129">
        <v>134.60678206834797</v>
      </c>
      <c r="M17" s="129">
        <v>135.95074998515852</v>
      </c>
      <c r="N17" s="129">
        <v>136.68558024395364</v>
      </c>
      <c r="O17" s="129">
        <v>140.52804578866321</v>
      </c>
      <c r="P17" s="129">
        <v>147.21064749144224</v>
      </c>
      <c r="Q17" s="129">
        <v>153.34979600036678</v>
      </c>
      <c r="R17" s="129">
        <v>161.46302773195464</v>
      </c>
      <c r="S17" s="129">
        <v>174.87837100518152</v>
      </c>
      <c r="T17" s="129">
        <v>191.85323478815374</v>
      </c>
      <c r="U17" s="129">
        <v>206.15721279857792</v>
      </c>
      <c r="V17" s="129">
        <v>219.66225304458786</v>
      </c>
      <c r="W17" s="129">
        <v>242.04647937723902</v>
      </c>
      <c r="X17" s="129">
        <v>262.61780197101041</v>
      </c>
      <c r="Y17" s="129">
        <v>285.50140788363274</v>
      </c>
      <c r="Z17" s="129">
        <v>317.90776866433117</v>
      </c>
      <c r="AA17" s="129">
        <v>353.78780167879637</v>
      </c>
      <c r="AB17" s="129">
        <v>376.76262893876844</v>
      </c>
      <c r="AC17" s="129">
        <v>396.72955947056869</v>
      </c>
      <c r="AD17" s="129">
        <v>402.03796967956549</v>
      </c>
      <c r="AE17" s="129">
        <v>398.02684960561055</v>
      </c>
      <c r="AF17" s="129">
        <v>396.19746180334323</v>
      </c>
      <c r="AG17" s="129">
        <v>392.32151883454787</v>
      </c>
      <c r="AH17" s="129">
        <v>384.1064890482582</v>
      </c>
      <c r="AI17" s="129">
        <v>377.85066905489521</v>
      </c>
      <c r="AJ17" s="133">
        <v>369.43918068123253</v>
      </c>
    </row>
    <row r="18" spans="1:36">
      <c r="A18" s="139" t="s">
        <v>18</v>
      </c>
      <c r="B18" s="14" t="s">
        <v>145</v>
      </c>
      <c r="C18" s="129">
        <v>100</v>
      </c>
      <c r="D18" s="129">
        <v>99.935793625300349</v>
      </c>
      <c r="E18" s="129">
        <v>101.52164808734422</v>
      </c>
      <c r="F18" s="129">
        <v>103.04398549506458</v>
      </c>
      <c r="G18" s="129">
        <v>106.77926589847128</v>
      </c>
      <c r="H18" s="129">
        <v>113.59305629680883</v>
      </c>
      <c r="I18" s="129">
        <v>116.63814314432366</v>
      </c>
      <c r="J18" s="129">
        <v>117.70921670960864</v>
      </c>
      <c r="K18" s="129">
        <v>117.96238909189829</v>
      </c>
      <c r="L18" s="129">
        <v>125.44964226508908</v>
      </c>
      <c r="M18" s="129">
        <v>138.16641910573389</v>
      </c>
      <c r="N18" s="129">
        <v>146.5149305826144</v>
      </c>
      <c r="O18" s="129">
        <v>157.57689141595623</v>
      </c>
      <c r="P18" s="129">
        <v>168.92383239250509</v>
      </c>
      <c r="Q18" s="129">
        <v>178.58344097006091</v>
      </c>
      <c r="R18" s="129">
        <v>188.29120432131904</v>
      </c>
      <c r="S18" s="129">
        <v>210.60552688920578</v>
      </c>
      <c r="T18" s="129">
        <v>242.73073392835803</v>
      </c>
      <c r="U18" s="129">
        <v>296.38589161190731</v>
      </c>
      <c r="V18" s="129">
        <v>340.2277093654663</v>
      </c>
      <c r="W18" s="129">
        <v>365.24473513984657</v>
      </c>
      <c r="X18" s="129">
        <v>394.5880172087551</v>
      </c>
      <c r="Y18" s="129">
        <v>429.23184468787184</v>
      </c>
      <c r="Z18" s="129">
        <v>467.79188496971835</v>
      </c>
      <c r="AA18" s="129">
        <v>488.34010941500969</v>
      </c>
      <c r="AB18" s="129">
        <v>506.62643628761555</v>
      </c>
      <c r="AC18" s="129">
        <v>511.15413781354624</v>
      </c>
      <c r="AD18" s="129">
        <v>508.49405244551679</v>
      </c>
      <c r="AE18" s="129">
        <v>497.42099772233337</v>
      </c>
      <c r="AF18" s="129">
        <v>481.52073982502958</v>
      </c>
      <c r="AG18" s="129">
        <v>464.75380337519948</v>
      </c>
      <c r="AH18" s="129">
        <v>451.02501748969735</v>
      </c>
      <c r="AI18" s="129">
        <v>439.38737568961363</v>
      </c>
      <c r="AJ18" s="133">
        <v>432.37850435381455</v>
      </c>
    </row>
    <row r="19" spans="1:36">
      <c r="A19" s="139" t="s">
        <v>143</v>
      </c>
      <c r="B19" s="14" t="s">
        <v>145</v>
      </c>
      <c r="C19" s="129">
        <v>100</v>
      </c>
      <c r="D19" s="129">
        <v>102.35608181660234</v>
      </c>
      <c r="E19" s="129">
        <v>103.89142424362531</v>
      </c>
      <c r="F19" s="129">
        <v>106.31025189083958</v>
      </c>
      <c r="G19" s="129">
        <v>109.7368785547977</v>
      </c>
      <c r="H19" s="129">
        <v>115.93819411318599</v>
      </c>
      <c r="I19" s="129">
        <v>120.37078649178936</v>
      </c>
      <c r="J19" s="129">
        <v>125.75395471628775</v>
      </c>
      <c r="K19" s="129">
        <v>130.89153540846749</v>
      </c>
      <c r="L19" s="129">
        <v>136.24923392488685</v>
      </c>
      <c r="M19" s="129">
        <v>140.34258845676177</v>
      </c>
      <c r="N19" s="129">
        <v>143.87340186043258</v>
      </c>
      <c r="O19" s="129">
        <v>147.41502701409723</v>
      </c>
      <c r="P19" s="129">
        <v>151.86825271510213</v>
      </c>
      <c r="Q19" s="129">
        <v>156.5161532026749</v>
      </c>
      <c r="R19" s="129">
        <v>160.52524826257218</v>
      </c>
      <c r="S19" s="129">
        <v>166.49097976452572</v>
      </c>
      <c r="T19" s="129">
        <v>174.02091456040426</v>
      </c>
      <c r="U19" s="129">
        <v>182.40826776224213</v>
      </c>
      <c r="V19" s="129">
        <v>190.0739376919922</v>
      </c>
      <c r="W19" s="129">
        <v>198.17790874412808</v>
      </c>
      <c r="X19" s="129">
        <v>207.84313633981247</v>
      </c>
      <c r="Y19" s="129">
        <v>216.7536143173626</v>
      </c>
      <c r="Z19" s="129">
        <v>228.32952951058712</v>
      </c>
      <c r="AA19" s="129">
        <v>238.40288693709329</v>
      </c>
      <c r="AB19" s="129">
        <v>245.33147026731453</v>
      </c>
      <c r="AC19" s="129">
        <v>247.07503213721682</v>
      </c>
      <c r="AD19" s="129">
        <v>244.7303519190252</v>
      </c>
      <c r="AE19" s="129">
        <v>240.63868744770014</v>
      </c>
      <c r="AF19" s="129">
        <v>237.21175180321504</v>
      </c>
      <c r="AG19" s="129">
        <v>235.38762286289932</v>
      </c>
      <c r="AH19" s="129">
        <v>231.16593513321953</v>
      </c>
      <c r="AI19" s="129">
        <v>227.78515657463552</v>
      </c>
      <c r="AJ19" s="133">
        <v>224.24545030943654</v>
      </c>
    </row>
    <row r="20" spans="1:36">
      <c r="A20" s="6" t="s">
        <v>378</v>
      </c>
    </row>
    <row r="24" spans="1:36">
      <c r="C24" s="133"/>
    </row>
  </sheetData>
  <mergeCells count="1">
    <mergeCell ref="A1:AJ1"/>
  </mergeCells>
  <hyperlinks>
    <hyperlink ref="AK1" location="INDICE!A1" display="Índice (volver)" xr:uid="{8FFD4EA9-83A5-4B3E-A1D2-22BFF8536612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A0CF3-FA3D-4D9A-9CEF-C41907DE8116}">
  <dimension ref="B1:H19"/>
  <sheetViews>
    <sheetView showGridLines="0" workbookViewId="0">
      <selection activeCell="H1" sqref="H1"/>
    </sheetView>
  </sheetViews>
  <sheetFormatPr baseColWidth="10" defaultColWidth="11.42578125" defaultRowHeight="14.25"/>
  <cols>
    <col min="1" max="16384" width="11.42578125" style="2"/>
  </cols>
  <sheetData>
    <row r="1" spans="2:8" ht="34.9" customHeight="1">
      <c r="B1" s="519" t="s">
        <v>146</v>
      </c>
      <c r="C1" s="519"/>
      <c r="D1" s="519"/>
      <c r="E1" s="519"/>
      <c r="F1" s="519"/>
      <c r="G1" s="519"/>
      <c r="H1" s="500" t="s">
        <v>1634</v>
      </c>
    </row>
    <row r="2" spans="2:8">
      <c r="B2" s="1"/>
    </row>
    <row r="16" spans="2:8">
      <c r="B16" s="3"/>
    </row>
    <row r="17" spans="2:2" ht="15">
      <c r="B17" s="6"/>
    </row>
    <row r="19" spans="2:2" ht="15">
      <c r="B19" s="6" t="s">
        <v>378</v>
      </c>
    </row>
  </sheetData>
  <mergeCells count="1">
    <mergeCell ref="B1:G1"/>
  </mergeCells>
  <hyperlinks>
    <hyperlink ref="H1" location="INDICE!A1" display="Índice (volver)" xr:uid="{7CFA3703-4E01-416F-8EED-B95806641409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2A42D-4591-4B43-8305-81C60EE12995}">
  <dimension ref="A1:P81"/>
  <sheetViews>
    <sheetView showGridLines="0" workbookViewId="0">
      <selection activeCell="P1" sqref="P1"/>
    </sheetView>
  </sheetViews>
  <sheetFormatPr baseColWidth="10" defaultColWidth="11.140625" defaultRowHeight="13.5"/>
  <cols>
    <col min="1" max="1" width="21.140625" style="6" bestFit="1" customWidth="1"/>
    <col min="2" max="2" width="28.28515625" style="6" bestFit="1" customWidth="1"/>
    <col min="3" max="6" width="6.28515625" style="6" bestFit="1" customWidth="1"/>
    <col min="7" max="7" width="28.28515625" style="6" bestFit="1" customWidth="1"/>
    <col min="8" max="9" width="13.85546875" style="6" bestFit="1" customWidth="1"/>
    <col min="10" max="10" width="18.7109375" style="6" bestFit="1" customWidth="1"/>
    <col min="11" max="14" width="5.42578125" style="6" bestFit="1" customWidth="1"/>
    <col min="15" max="15" width="4.85546875" style="6" bestFit="1" customWidth="1"/>
    <col min="16" max="16384" width="11.140625" style="6"/>
  </cols>
  <sheetData>
    <row r="1" spans="1:16">
      <c r="A1" s="532" t="s">
        <v>147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00" t="s">
        <v>1634</v>
      </c>
    </row>
    <row r="2" spans="1:16">
      <c r="A2" s="14" t="s">
        <v>87</v>
      </c>
    </row>
    <row r="3" spans="1:16" s="10" customFormat="1" ht="12.75">
      <c r="A3" s="10" t="s">
        <v>89</v>
      </c>
      <c r="B3" s="10" t="s">
        <v>90</v>
      </c>
      <c r="C3" s="136">
        <v>1985</v>
      </c>
      <c r="D3" s="136">
        <v>1995</v>
      </c>
      <c r="E3" s="136">
        <v>2007</v>
      </c>
      <c r="F3" s="137">
        <v>2018</v>
      </c>
      <c r="G3" s="10" t="s">
        <v>90</v>
      </c>
      <c r="H3" s="118" t="s">
        <v>148</v>
      </c>
      <c r="I3" s="118" t="s">
        <v>149</v>
      </c>
      <c r="K3" s="136">
        <v>1985</v>
      </c>
      <c r="L3" s="136">
        <v>1995</v>
      </c>
      <c r="M3" s="136">
        <v>2007</v>
      </c>
      <c r="N3" s="137">
        <v>2018</v>
      </c>
    </row>
    <row r="4" spans="1:16">
      <c r="A4" s="6">
        <v>1</v>
      </c>
      <c r="B4" s="6" t="s">
        <v>92</v>
      </c>
      <c r="C4" s="125">
        <v>12.627750987326023</v>
      </c>
      <c r="D4" s="125">
        <v>15.934146370395434</v>
      </c>
      <c r="E4" s="125">
        <v>13.904336748908824</v>
      </c>
      <c r="F4" s="125">
        <v>14.190278198835117</v>
      </c>
      <c r="G4" s="6" t="s">
        <v>92</v>
      </c>
      <c r="H4" s="6">
        <v>2</v>
      </c>
      <c r="I4" s="6">
        <v>1</v>
      </c>
      <c r="J4" s="6" t="s">
        <v>93</v>
      </c>
      <c r="K4" s="129">
        <v>16.674521877732136</v>
      </c>
      <c r="L4" s="129">
        <v>14.915755096359696</v>
      </c>
      <c r="M4" s="129">
        <v>15.822632162688075</v>
      </c>
      <c r="N4" s="129">
        <v>16.967592111892291</v>
      </c>
      <c r="O4" s="6">
        <v>18.5</v>
      </c>
    </row>
    <row r="5" spans="1:16">
      <c r="A5" s="6">
        <v>2</v>
      </c>
      <c r="B5" s="6" t="s">
        <v>94</v>
      </c>
      <c r="C5" s="125">
        <v>4.5776589641778793</v>
      </c>
      <c r="D5" s="125">
        <v>3.5874111490179703</v>
      </c>
      <c r="E5" s="125">
        <v>4.7463263123276365</v>
      </c>
      <c r="F5" s="125">
        <v>3.9971911715839497</v>
      </c>
      <c r="G5" s="14" t="s">
        <v>94</v>
      </c>
      <c r="H5" s="6">
        <v>9</v>
      </c>
      <c r="I5" s="6">
        <v>2</v>
      </c>
      <c r="J5" s="6" t="s">
        <v>92</v>
      </c>
      <c r="K5" s="129">
        <v>12.627750987326023</v>
      </c>
      <c r="L5" s="129">
        <v>15.934146370395434</v>
      </c>
      <c r="M5" s="129">
        <v>13.904336748908824</v>
      </c>
      <c r="N5" s="129">
        <v>14.190278198835117</v>
      </c>
      <c r="O5" s="6">
        <v>17.5</v>
      </c>
    </row>
    <row r="6" spans="1:16">
      <c r="A6" s="6">
        <v>3</v>
      </c>
      <c r="B6" s="6" t="s">
        <v>95</v>
      </c>
      <c r="C6" s="125">
        <v>4.5158381112911634</v>
      </c>
      <c r="D6" s="125">
        <v>4.0557821426551479</v>
      </c>
      <c r="E6" s="125">
        <v>4.1665063774788331</v>
      </c>
      <c r="F6" s="125">
        <v>3.8493787144475524</v>
      </c>
      <c r="G6" s="14" t="s">
        <v>96</v>
      </c>
      <c r="H6" s="6">
        <v>10</v>
      </c>
      <c r="I6" s="6">
        <v>3</v>
      </c>
      <c r="J6" s="6" t="s">
        <v>97</v>
      </c>
      <c r="K6" s="129">
        <v>9.7079398062738971</v>
      </c>
      <c r="L6" s="129">
        <v>9.5875705548445591</v>
      </c>
      <c r="M6" s="129">
        <v>13.167848409367867</v>
      </c>
      <c r="N6" s="129">
        <v>10.267157646867513</v>
      </c>
      <c r="O6" s="6">
        <v>16.5</v>
      </c>
    </row>
    <row r="7" spans="1:16">
      <c r="A7" s="6">
        <v>4</v>
      </c>
      <c r="B7" s="14" t="s">
        <v>98</v>
      </c>
      <c r="C7" s="125">
        <v>1.8878051390429311</v>
      </c>
      <c r="D7" s="125">
        <v>1.5437859292228804</v>
      </c>
      <c r="E7" s="125">
        <v>1.4823802600456792</v>
      </c>
      <c r="F7" s="125">
        <v>1.5471734827785684</v>
      </c>
      <c r="G7" s="14" t="s">
        <v>99</v>
      </c>
      <c r="H7" s="6">
        <v>15</v>
      </c>
      <c r="I7" s="6">
        <v>4</v>
      </c>
      <c r="J7" s="6" t="s">
        <v>100</v>
      </c>
      <c r="K7" s="129">
        <v>9.4972415499589591</v>
      </c>
      <c r="L7" s="129">
        <v>8.289892534683144</v>
      </c>
      <c r="M7" s="129">
        <v>8.8262049373060751</v>
      </c>
      <c r="N7" s="129">
        <v>9.8653663581991129</v>
      </c>
      <c r="O7" s="6">
        <v>15.5</v>
      </c>
    </row>
    <row r="8" spans="1:16">
      <c r="A8" s="6">
        <v>5</v>
      </c>
      <c r="B8" s="6" t="s">
        <v>101</v>
      </c>
      <c r="C8" s="125">
        <v>3.564361811099817</v>
      </c>
      <c r="D8" s="125">
        <v>3.1990033725246536</v>
      </c>
      <c r="E8" s="125">
        <v>3.0042321143994228</v>
      </c>
      <c r="F8" s="125">
        <v>2.8118915417847461</v>
      </c>
      <c r="G8" s="6" t="s">
        <v>101</v>
      </c>
      <c r="H8" s="6">
        <v>11</v>
      </c>
      <c r="I8" s="6">
        <v>5</v>
      </c>
      <c r="J8" s="6" t="s">
        <v>102</v>
      </c>
      <c r="K8" s="129">
        <v>6.8294261916878805</v>
      </c>
      <c r="L8" s="129">
        <v>7.0475078025418272</v>
      </c>
      <c r="M8" s="129">
        <v>7.2796974527102449</v>
      </c>
      <c r="N8" s="129">
        <v>8.8234558873499616</v>
      </c>
      <c r="O8" s="6">
        <v>14.5</v>
      </c>
    </row>
    <row r="9" spans="1:16">
      <c r="A9" s="6">
        <v>6</v>
      </c>
      <c r="B9" s="14" t="s">
        <v>103</v>
      </c>
      <c r="C9" s="125">
        <v>1.5327359099509601</v>
      </c>
      <c r="D9" s="125">
        <v>1.9445527423639049</v>
      </c>
      <c r="E9" s="125">
        <v>1.9062717594192282</v>
      </c>
      <c r="F9" s="125">
        <v>1.7195797862833453</v>
      </c>
      <c r="G9" s="14" t="s">
        <v>103</v>
      </c>
      <c r="H9" s="6">
        <v>14</v>
      </c>
      <c r="I9" s="6">
        <v>6</v>
      </c>
      <c r="J9" s="6" t="s">
        <v>104</v>
      </c>
      <c r="K9" s="129">
        <v>7.893592495877634</v>
      </c>
      <c r="L9" s="129">
        <v>8.5997073078941533</v>
      </c>
      <c r="M9" s="129">
        <v>8.2882745872796058</v>
      </c>
      <c r="N9" s="129">
        <v>8.411088706003353</v>
      </c>
      <c r="O9" s="6">
        <v>13.5</v>
      </c>
    </row>
    <row r="10" spans="1:16">
      <c r="A10" s="6">
        <v>7</v>
      </c>
      <c r="B10" s="6" t="s">
        <v>100</v>
      </c>
      <c r="C10" s="125">
        <v>9.4972415499589591</v>
      </c>
      <c r="D10" s="125">
        <v>8.289892534683144</v>
      </c>
      <c r="E10" s="125">
        <v>8.8262049373060751</v>
      </c>
      <c r="F10" s="125">
        <v>9.8653663581991129</v>
      </c>
      <c r="G10" s="6" t="s">
        <v>100</v>
      </c>
      <c r="H10" s="6">
        <v>4</v>
      </c>
      <c r="I10" s="6">
        <v>7</v>
      </c>
      <c r="J10" s="6" t="s">
        <v>105</v>
      </c>
      <c r="K10" s="129">
        <v>4.4248476534638472</v>
      </c>
      <c r="L10" s="129">
        <v>6.4225306896275773</v>
      </c>
      <c r="M10" s="129">
        <v>6.0209235341330123</v>
      </c>
      <c r="N10" s="129">
        <v>6.259811653715702</v>
      </c>
      <c r="O10" s="6">
        <v>12.5</v>
      </c>
    </row>
    <row r="11" spans="1:16">
      <c r="A11" s="6">
        <v>8</v>
      </c>
      <c r="B11" s="6" t="s">
        <v>105</v>
      </c>
      <c r="C11" s="125">
        <v>4.4248476534638472</v>
      </c>
      <c r="D11" s="125">
        <v>6.4225306896275773</v>
      </c>
      <c r="E11" s="125">
        <v>6.0209235341330123</v>
      </c>
      <c r="F11" s="125">
        <v>6.259811653715702</v>
      </c>
      <c r="G11" s="6" t="s">
        <v>105</v>
      </c>
      <c r="H11" s="6">
        <v>7</v>
      </c>
      <c r="I11" s="6">
        <v>8</v>
      </c>
      <c r="J11" s="6" t="s">
        <v>106</v>
      </c>
      <c r="K11" s="129">
        <v>7.801196033359334</v>
      </c>
      <c r="L11" s="129">
        <v>6.8454662005115159</v>
      </c>
      <c r="M11" s="129">
        <v>4.8515699612863106</v>
      </c>
      <c r="N11" s="129">
        <v>5.0848314874391916</v>
      </c>
      <c r="O11" s="6">
        <v>11.5</v>
      </c>
    </row>
    <row r="12" spans="1:16">
      <c r="A12" s="6">
        <v>9</v>
      </c>
      <c r="B12" s="6" t="s">
        <v>93</v>
      </c>
      <c r="C12" s="125">
        <v>16.674521877732136</v>
      </c>
      <c r="D12" s="125">
        <v>14.915755096359696</v>
      </c>
      <c r="E12" s="125">
        <v>15.822632162688075</v>
      </c>
      <c r="F12" s="125">
        <v>16.967592111892291</v>
      </c>
      <c r="G12" s="6" t="s">
        <v>93</v>
      </c>
      <c r="H12" s="6">
        <v>1</v>
      </c>
      <c r="I12" s="6">
        <v>9</v>
      </c>
      <c r="J12" s="6" t="s">
        <v>94</v>
      </c>
      <c r="K12" s="129">
        <v>4.5776589641778793</v>
      </c>
      <c r="L12" s="129">
        <v>3.5874111490179703</v>
      </c>
      <c r="M12" s="129">
        <v>4.7463263123276365</v>
      </c>
      <c r="N12" s="129">
        <v>3.9971911715839497</v>
      </c>
      <c r="O12" s="6">
        <v>10.5</v>
      </c>
    </row>
    <row r="13" spans="1:16">
      <c r="A13" s="6">
        <v>10</v>
      </c>
      <c r="B13" s="6" t="s">
        <v>107</v>
      </c>
      <c r="C13" s="125">
        <v>7.893592495877634</v>
      </c>
      <c r="D13" s="125">
        <v>8.5997073078941533</v>
      </c>
      <c r="E13" s="125">
        <v>8.2882745872796058</v>
      </c>
      <c r="F13" s="125">
        <v>8.411088706003353</v>
      </c>
      <c r="G13" s="14" t="s">
        <v>104</v>
      </c>
      <c r="H13" s="6">
        <v>6</v>
      </c>
      <c r="I13" s="6">
        <v>10</v>
      </c>
      <c r="J13" s="6" t="s">
        <v>96</v>
      </c>
      <c r="K13" s="129">
        <v>4.5158381112911634</v>
      </c>
      <c r="L13" s="129">
        <v>4.0557821426551479</v>
      </c>
      <c r="M13" s="129">
        <v>4.1665063774788331</v>
      </c>
      <c r="N13" s="129">
        <v>3.8493787144475524</v>
      </c>
      <c r="O13" s="6">
        <v>9.5</v>
      </c>
    </row>
    <row r="14" spans="1:16">
      <c r="A14" s="6">
        <v>11</v>
      </c>
      <c r="B14" s="6" t="s">
        <v>108</v>
      </c>
      <c r="C14" s="125">
        <v>2.0652756904247238</v>
      </c>
      <c r="D14" s="125">
        <v>2.4766049993339765</v>
      </c>
      <c r="E14" s="125">
        <v>2.2112866829635407</v>
      </c>
      <c r="F14" s="125">
        <v>2.3144978026831673</v>
      </c>
      <c r="G14" s="6" t="s">
        <v>108</v>
      </c>
      <c r="H14" s="6">
        <v>12</v>
      </c>
      <c r="I14" s="6">
        <v>11</v>
      </c>
      <c r="J14" s="6" t="s">
        <v>101</v>
      </c>
      <c r="K14" s="129">
        <v>3.564361811099817</v>
      </c>
      <c r="L14" s="129">
        <v>3.1990033725246536</v>
      </c>
      <c r="M14" s="129">
        <v>3.0042321143994228</v>
      </c>
      <c r="N14" s="129">
        <v>2.8118915417847461</v>
      </c>
      <c r="O14" s="6">
        <v>8.5</v>
      </c>
    </row>
    <row r="15" spans="1:16">
      <c r="A15" s="6">
        <v>12</v>
      </c>
      <c r="B15" s="6" t="s">
        <v>102</v>
      </c>
      <c r="C15" s="125">
        <v>6.8294261916878805</v>
      </c>
      <c r="D15" s="125">
        <v>7.0475078025418272</v>
      </c>
      <c r="E15" s="125">
        <v>7.2796974527102449</v>
      </c>
      <c r="F15" s="125">
        <v>8.8234558873499616</v>
      </c>
      <c r="G15" s="6" t="s">
        <v>102</v>
      </c>
      <c r="H15" s="6">
        <v>5</v>
      </c>
      <c r="I15" s="6">
        <v>12</v>
      </c>
      <c r="J15" s="6" t="s">
        <v>108</v>
      </c>
      <c r="K15" s="129">
        <v>2.0652756904247238</v>
      </c>
      <c r="L15" s="129">
        <v>2.4766049993339765</v>
      </c>
      <c r="M15" s="129">
        <v>2.2112866829635407</v>
      </c>
      <c r="N15" s="129">
        <v>2.3144978026831673</v>
      </c>
      <c r="O15" s="6">
        <v>7.5</v>
      </c>
    </row>
    <row r="16" spans="1:16">
      <c r="A16" s="6">
        <v>13</v>
      </c>
      <c r="B16" s="6" t="s">
        <v>109</v>
      </c>
      <c r="C16" s="125">
        <v>9.7079398062738971</v>
      </c>
      <c r="D16" s="125">
        <v>9.5875705548445591</v>
      </c>
      <c r="E16" s="125">
        <v>13.167848409367867</v>
      </c>
      <c r="F16" s="125">
        <v>10.267157646867513</v>
      </c>
      <c r="G16" s="14" t="s">
        <v>97</v>
      </c>
      <c r="H16" s="6">
        <v>3</v>
      </c>
      <c r="I16" s="6">
        <v>13</v>
      </c>
      <c r="J16" s="6" t="s">
        <v>110</v>
      </c>
      <c r="K16" s="129">
        <v>1.3161027020342979</v>
      </c>
      <c r="L16" s="129">
        <v>1.8631416252271764</v>
      </c>
      <c r="M16" s="129">
        <v>1.8067780405955007</v>
      </c>
      <c r="N16" s="129">
        <v>1.8396081849955375</v>
      </c>
      <c r="O16" s="6">
        <v>6.5</v>
      </c>
    </row>
    <row r="17" spans="1:15">
      <c r="A17" s="6">
        <v>14</v>
      </c>
      <c r="B17" s="6" t="s">
        <v>111</v>
      </c>
      <c r="C17" s="125">
        <v>1.3161027020342979</v>
      </c>
      <c r="D17" s="125">
        <v>1.8631416252271764</v>
      </c>
      <c r="E17" s="125">
        <v>1.8067780405955007</v>
      </c>
      <c r="F17" s="125">
        <v>1.8396081849955375</v>
      </c>
      <c r="G17" s="14" t="s">
        <v>110</v>
      </c>
      <c r="H17" s="6">
        <v>13</v>
      </c>
      <c r="I17" s="6">
        <v>14</v>
      </c>
      <c r="J17" s="6" t="s">
        <v>103</v>
      </c>
      <c r="K17" s="129">
        <v>1.5327359099509601</v>
      </c>
      <c r="L17" s="129">
        <v>1.9445527423639049</v>
      </c>
      <c r="M17" s="129">
        <v>1.9062717594192282</v>
      </c>
      <c r="N17" s="129">
        <v>1.7195797862833453</v>
      </c>
      <c r="O17" s="6">
        <v>5.5</v>
      </c>
    </row>
    <row r="18" spans="1:15">
      <c r="A18" s="6">
        <v>15</v>
      </c>
      <c r="B18" s="6" t="s">
        <v>112</v>
      </c>
      <c r="C18" s="125">
        <v>2.8677248289432833</v>
      </c>
      <c r="D18" s="125">
        <v>2.3671985142653567</v>
      </c>
      <c r="E18" s="125">
        <v>1.5398199468798763</v>
      </c>
      <c r="F18" s="125">
        <v>1.1798317458628618</v>
      </c>
      <c r="G18" s="14" t="s">
        <v>113</v>
      </c>
      <c r="H18" s="6">
        <v>16</v>
      </c>
      <c r="I18" s="6">
        <v>15</v>
      </c>
      <c r="J18" s="6" t="s">
        <v>99</v>
      </c>
      <c r="K18" s="129">
        <v>1.8878051390429311</v>
      </c>
      <c r="L18" s="129">
        <v>1.5437859292228804</v>
      </c>
      <c r="M18" s="129">
        <v>1.4823802600456792</v>
      </c>
      <c r="N18" s="129">
        <v>1.5471734827785684</v>
      </c>
      <c r="O18" s="6">
        <v>4.5</v>
      </c>
    </row>
    <row r="19" spans="1:15">
      <c r="A19" s="6">
        <v>16</v>
      </c>
      <c r="B19" s="6" t="s">
        <v>106</v>
      </c>
      <c r="C19" s="125">
        <v>7.801196033359334</v>
      </c>
      <c r="D19" s="125">
        <v>6.8454662005115159</v>
      </c>
      <c r="E19" s="125">
        <v>4.8515699612863106</v>
      </c>
      <c r="F19" s="125">
        <v>5.0848314874391916</v>
      </c>
      <c r="G19" s="6" t="s">
        <v>106</v>
      </c>
      <c r="H19" s="6">
        <v>8</v>
      </c>
      <c r="I19" s="6">
        <v>16</v>
      </c>
      <c r="J19" s="6" t="s">
        <v>113</v>
      </c>
      <c r="K19" s="129">
        <v>2.8677248289432833</v>
      </c>
      <c r="L19" s="129">
        <v>2.3671985142653567</v>
      </c>
      <c r="M19" s="129">
        <v>1.5398199468798763</v>
      </c>
      <c r="N19" s="129">
        <v>1.1798317458628618</v>
      </c>
      <c r="O19" s="6">
        <v>3.5</v>
      </c>
    </row>
    <row r="20" spans="1:15">
      <c r="A20" s="6">
        <v>17</v>
      </c>
      <c r="B20" s="14" t="s">
        <v>114</v>
      </c>
      <c r="C20" s="125">
        <v>2.0273875065457343</v>
      </c>
      <c r="D20" s="125">
        <v>1.1108286030226393</v>
      </c>
      <c r="E20" s="125">
        <v>0.75288984681133919</v>
      </c>
      <c r="F20" s="125">
        <v>0.67477217842119064</v>
      </c>
      <c r="G20" s="14" t="s">
        <v>114</v>
      </c>
      <c r="H20" s="6">
        <v>17</v>
      </c>
      <c r="I20" s="6">
        <v>17</v>
      </c>
      <c r="J20" s="6" t="s">
        <v>114</v>
      </c>
      <c r="K20" s="129">
        <v>2.0273875065457343</v>
      </c>
      <c r="L20" s="129">
        <v>1.1108286030226393</v>
      </c>
      <c r="M20" s="129">
        <v>0.75288984681133919</v>
      </c>
      <c r="N20" s="129">
        <v>0.67477217842119064</v>
      </c>
      <c r="O20" s="6">
        <v>2.5</v>
      </c>
    </row>
    <row r="21" spans="1:15">
      <c r="A21" s="6">
        <v>18</v>
      </c>
      <c r="B21" s="14" t="s">
        <v>115</v>
      </c>
      <c r="C21" s="125">
        <v>0.11058676900549379</v>
      </c>
      <c r="D21" s="125">
        <v>0.1088932721390152</v>
      </c>
      <c r="E21" s="125">
        <v>0.10506826413751394</v>
      </c>
      <c r="F21" s="125">
        <v>8.9933880895694998E-2</v>
      </c>
      <c r="G21" s="14" t="s">
        <v>116</v>
      </c>
      <c r="H21" s="6">
        <v>19</v>
      </c>
      <c r="I21" s="6">
        <v>18</v>
      </c>
      <c r="J21" s="6" t="s">
        <v>117</v>
      </c>
      <c r="K21" s="129">
        <v>7.8005971804005661E-2</v>
      </c>
      <c r="L21" s="129">
        <v>0.10022109336937515</v>
      </c>
      <c r="M21" s="129">
        <v>0.11695260126141808</v>
      </c>
      <c r="N21" s="129">
        <v>0.10655945996115031</v>
      </c>
      <c r="O21" s="6">
        <v>1.5</v>
      </c>
    </row>
    <row r="22" spans="1:15">
      <c r="A22" s="6">
        <v>19</v>
      </c>
      <c r="B22" s="14" t="s">
        <v>118</v>
      </c>
      <c r="C22" s="125">
        <v>7.8005971804005661E-2</v>
      </c>
      <c r="D22" s="125">
        <v>0.10022109336937515</v>
      </c>
      <c r="E22" s="125">
        <v>0.11695260126141808</v>
      </c>
      <c r="F22" s="125">
        <v>0.10655945996115031</v>
      </c>
      <c r="G22" s="14" t="s">
        <v>117</v>
      </c>
      <c r="H22" s="6">
        <v>18</v>
      </c>
      <c r="I22" s="6">
        <v>19</v>
      </c>
      <c r="J22" s="6" t="s">
        <v>116</v>
      </c>
      <c r="K22" s="129">
        <v>0.11058676900549379</v>
      </c>
      <c r="L22" s="129">
        <v>0.1088932721390152</v>
      </c>
      <c r="M22" s="129">
        <v>0.10506826413751394</v>
      </c>
      <c r="N22" s="129">
        <v>8.9933880895694998E-2</v>
      </c>
      <c r="O22" s="6">
        <v>0.5</v>
      </c>
    </row>
    <row r="23" spans="1:15">
      <c r="B23" s="6" t="s">
        <v>119</v>
      </c>
      <c r="C23" s="125">
        <v>100.00000000000003</v>
      </c>
      <c r="D23" s="125">
        <v>99.999999999999986</v>
      </c>
      <c r="E23" s="125">
        <v>100</v>
      </c>
      <c r="F23" s="125">
        <v>100.00000000000001</v>
      </c>
      <c r="G23" s="6" t="s">
        <v>119</v>
      </c>
    </row>
    <row r="24" spans="1:15">
      <c r="A24" s="6" t="s">
        <v>378</v>
      </c>
    </row>
    <row r="27" spans="1:15">
      <c r="K27" s="14"/>
      <c r="L27" s="14"/>
    </row>
    <row r="28" spans="1:15">
      <c r="C28" s="134"/>
      <c r="D28" s="134"/>
      <c r="E28" s="134"/>
      <c r="F28" s="135"/>
      <c r="H28" s="14"/>
      <c r="I28" s="14"/>
      <c r="K28" s="134"/>
      <c r="L28" s="134"/>
      <c r="M28" s="134"/>
      <c r="N28" s="135"/>
    </row>
    <row r="29" spans="1:15">
      <c r="C29" s="125"/>
      <c r="D29" s="125"/>
      <c r="E29" s="125"/>
      <c r="F29" s="125"/>
      <c r="K29" s="129"/>
      <c r="L29" s="129"/>
      <c r="M29" s="129"/>
      <c r="N29" s="129"/>
    </row>
    <row r="30" spans="1:15">
      <c r="C30" s="125"/>
      <c r="D30" s="125"/>
      <c r="E30" s="125"/>
      <c r="F30" s="125"/>
      <c r="K30" s="129"/>
      <c r="L30" s="129"/>
      <c r="M30" s="129"/>
      <c r="N30" s="129"/>
    </row>
    <row r="31" spans="1:15">
      <c r="C31" s="125"/>
      <c r="D31" s="125"/>
      <c r="E31" s="125"/>
      <c r="F31" s="125"/>
      <c r="K31" s="129"/>
      <c r="L31" s="129"/>
      <c r="M31" s="129"/>
      <c r="N31" s="129"/>
    </row>
    <row r="32" spans="1:15">
      <c r="C32" s="125"/>
      <c r="D32" s="125"/>
      <c r="E32" s="125"/>
      <c r="F32" s="125"/>
      <c r="K32" s="129"/>
      <c r="L32" s="129"/>
      <c r="M32" s="129"/>
      <c r="N32" s="129"/>
    </row>
    <row r="33" spans="3:14">
      <c r="C33" s="125"/>
      <c r="D33" s="125"/>
      <c r="E33" s="125"/>
      <c r="F33" s="125"/>
      <c r="K33" s="129"/>
      <c r="L33" s="129"/>
      <c r="M33" s="129"/>
      <c r="N33" s="129"/>
    </row>
    <row r="34" spans="3:14">
      <c r="C34" s="125"/>
      <c r="D34" s="125"/>
      <c r="E34" s="125"/>
      <c r="F34" s="125"/>
      <c r="K34" s="129"/>
      <c r="L34" s="129"/>
      <c r="M34" s="129"/>
      <c r="N34" s="129"/>
    </row>
    <row r="35" spans="3:14">
      <c r="C35" s="125"/>
      <c r="D35" s="125"/>
      <c r="E35" s="125"/>
      <c r="F35" s="125"/>
      <c r="K35" s="129"/>
      <c r="L35" s="129"/>
      <c r="M35" s="129"/>
      <c r="N35" s="129"/>
    </row>
    <row r="36" spans="3:14">
      <c r="C36" s="125"/>
      <c r="D36" s="125"/>
      <c r="E36" s="125"/>
      <c r="F36" s="125"/>
      <c r="K36" s="129"/>
      <c r="L36" s="129"/>
      <c r="M36" s="129"/>
      <c r="N36" s="129"/>
    </row>
    <row r="37" spans="3:14">
      <c r="C37" s="125"/>
      <c r="D37" s="125"/>
      <c r="E37" s="125"/>
      <c r="F37" s="125"/>
      <c r="K37" s="129"/>
      <c r="L37" s="129"/>
      <c r="M37" s="129"/>
      <c r="N37" s="129"/>
    </row>
    <row r="38" spans="3:14">
      <c r="C38" s="125"/>
      <c r="D38" s="125"/>
      <c r="E38" s="125"/>
      <c r="F38" s="125"/>
      <c r="K38" s="129"/>
      <c r="L38" s="129"/>
      <c r="M38" s="129"/>
      <c r="N38" s="129"/>
    </row>
    <row r="39" spans="3:14">
      <c r="C39" s="125"/>
      <c r="D39" s="125"/>
      <c r="E39" s="125"/>
      <c r="F39" s="125"/>
      <c r="K39" s="129"/>
      <c r="L39" s="129"/>
      <c r="M39" s="129"/>
      <c r="N39" s="129"/>
    </row>
    <row r="40" spans="3:14">
      <c r="C40" s="125"/>
      <c r="D40" s="125"/>
      <c r="E40" s="125"/>
      <c r="F40" s="125"/>
      <c r="K40" s="129"/>
      <c r="L40" s="129"/>
      <c r="M40" s="129"/>
      <c r="N40" s="129"/>
    </row>
    <row r="41" spans="3:14">
      <c r="C41" s="125"/>
      <c r="D41" s="125"/>
      <c r="E41" s="125"/>
      <c r="F41" s="125"/>
      <c r="K41" s="129"/>
      <c r="L41" s="129"/>
      <c r="M41" s="129"/>
      <c r="N41" s="129"/>
    </row>
    <row r="42" spans="3:14">
      <c r="C42" s="125"/>
      <c r="D42" s="125"/>
      <c r="E42" s="125"/>
      <c r="F42" s="125"/>
      <c r="K42" s="129"/>
      <c r="L42" s="129"/>
      <c r="M42" s="129"/>
      <c r="N42" s="129"/>
    </row>
    <row r="43" spans="3:14">
      <c r="C43" s="125"/>
      <c r="D43" s="125"/>
      <c r="E43" s="125"/>
      <c r="F43" s="125"/>
      <c r="K43" s="129"/>
      <c r="L43" s="129"/>
      <c r="M43" s="129"/>
      <c r="N43" s="129"/>
    </row>
    <row r="44" spans="3:14">
      <c r="C44" s="125"/>
      <c r="D44" s="125"/>
      <c r="E44" s="125"/>
      <c r="F44" s="125"/>
      <c r="K44" s="129"/>
      <c r="L44" s="129"/>
      <c r="M44" s="129"/>
      <c r="N44" s="129"/>
    </row>
    <row r="45" spans="3:14">
      <c r="C45" s="125"/>
      <c r="D45" s="125"/>
      <c r="E45" s="125"/>
      <c r="F45" s="125"/>
      <c r="K45" s="129"/>
      <c r="L45" s="129"/>
      <c r="M45" s="129"/>
      <c r="N45" s="129"/>
    </row>
    <row r="46" spans="3:14">
      <c r="C46" s="125"/>
      <c r="D46" s="125"/>
      <c r="E46" s="125"/>
      <c r="F46" s="125"/>
      <c r="K46" s="129"/>
      <c r="L46" s="129"/>
      <c r="M46" s="129"/>
      <c r="N46" s="129"/>
    </row>
    <row r="47" spans="3:14">
      <c r="C47" s="125"/>
      <c r="D47" s="125"/>
      <c r="E47" s="125"/>
      <c r="F47" s="125"/>
      <c r="K47" s="129"/>
      <c r="L47" s="129"/>
      <c r="M47" s="129"/>
      <c r="N47" s="129"/>
    </row>
    <row r="48" spans="3:14">
      <c r="C48" s="125"/>
      <c r="D48" s="125"/>
      <c r="E48" s="125"/>
      <c r="F48" s="125"/>
      <c r="K48" s="129"/>
      <c r="L48" s="129"/>
      <c r="M48" s="129"/>
      <c r="N48" s="129"/>
    </row>
    <row r="49" spans="3:14">
      <c r="C49" s="125"/>
      <c r="D49" s="125"/>
      <c r="E49" s="125"/>
      <c r="F49" s="125"/>
      <c r="K49" s="129"/>
      <c r="L49" s="129"/>
      <c r="M49" s="129"/>
      <c r="N49" s="129"/>
    </row>
    <row r="50" spans="3:14">
      <c r="C50" s="125"/>
      <c r="D50" s="125"/>
      <c r="E50" s="125"/>
      <c r="F50" s="125"/>
      <c r="K50" s="129"/>
      <c r="L50" s="129"/>
      <c r="M50" s="129"/>
      <c r="N50" s="129"/>
    </row>
    <row r="51" spans="3:14">
      <c r="C51" s="125"/>
      <c r="D51" s="125"/>
      <c r="E51" s="125"/>
      <c r="F51" s="125"/>
      <c r="K51" s="129"/>
      <c r="L51" s="129"/>
      <c r="M51" s="129"/>
      <c r="N51" s="129"/>
    </row>
    <row r="52" spans="3:14">
      <c r="C52" s="125"/>
      <c r="D52" s="125"/>
      <c r="E52" s="125"/>
      <c r="F52" s="125"/>
      <c r="K52" s="129"/>
      <c r="L52" s="129"/>
      <c r="M52" s="129"/>
      <c r="N52" s="129"/>
    </row>
    <row r="53" spans="3:14">
      <c r="C53" s="125"/>
      <c r="D53" s="125"/>
      <c r="E53" s="125"/>
      <c r="F53" s="125"/>
      <c r="K53" s="129"/>
      <c r="L53" s="129"/>
      <c r="M53" s="129"/>
      <c r="N53" s="129"/>
    </row>
    <row r="54" spans="3:14">
      <c r="C54" s="125"/>
      <c r="D54" s="125"/>
      <c r="E54" s="125"/>
      <c r="F54" s="125"/>
      <c r="K54" s="129"/>
      <c r="L54" s="129"/>
      <c r="M54" s="129"/>
      <c r="N54" s="129"/>
    </row>
    <row r="55" spans="3:14">
      <c r="C55" s="125"/>
      <c r="D55" s="125"/>
      <c r="E55" s="125"/>
      <c r="F55" s="125"/>
      <c r="K55" s="129"/>
      <c r="L55" s="129"/>
      <c r="M55" s="129"/>
      <c r="N55" s="129"/>
    </row>
    <row r="56" spans="3:14">
      <c r="C56" s="125"/>
      <c r="D56" s="125"/>
      <c r="E56" s="125"/>
      <c r="F56" s="125"/>
      <c r="K56" s="129"/>
      <c r="L56" s="129"/>
      <c r="M56" s="129"/>
      <c r="N56" s="129"/>
    </row>
    <row r="57" spans="3:14">
      <c r="C57" s="125"/>
      <c r="D57" s="125"/>
      <c r="E57" s="125"/>
      <c r="F57" s="125"/>
      <c r="K57" s="129"/>
      <c r="L57" s="129"/>
      <c r="M57" s="129"/>
      <c r="N57" s="129"/>
    </row>
    <row r="58" spans="3:14">
      <c r="C58" s="125"/>
      <c r="D58" s="125"/>
      <c r="E58" s="125"/>
      <c r="F58" s="125"/>
      <c r="K58" s="129"/>
      <c r="L58" s="129"/>
      <c r="M58" s="129"/>
      <c r="N58" s="129"/>
    </row>
    <row r="59" spans="3:14">
      <c r="C59" s="125"/>
      <c r="D59" s="125"/>
      <c r="E59" s="125"/>
      <c r="F59" s="125"/>
      <c r="K59" s="129"/>
      <c r="L59" s="129"/>
      <c r="M59" s="129"/>
      <c r="N59" s="129"/>
    </row>
    <row r="60" spans="3:14">
      <c r="C60" s="125"/>
      <c r="D60" s="125"/>
      <c r="E60" s="125"/>
      <c r="F60" s="125"/>
      <c r="K60" s="129"/>
      <c r="L60" s="129"/>
      <c r="M60" s="129"/>
      <c r="N60" s="129"/>
    </row>
    <row r="61" spans="3:14">
      <c r="C61" s="125"/>
      <c r="D61" s="125"/>
      <c r="E61" s="125"/>
      <c r="F61" s="125"/>
      <c r="K61" s="129"/>
      <c r="L61" s="129"/>
      <c r="M61" s="129"/>
      <c r="N61" s="129"/>
    </row>
    <row r="62" spans="3:14">
      <c r="C62" s="125"/>
      <c r="D62" s="125"/>
      <c r="E62" s="125"/>
      <c r="F62" s="125"/>
      <c r="K62" s="129"/>
      <c r="L62" s="129"/>
      <c r="M62" s="129"/>
      <c r="N62" s="129"/>
    </row>
    <row r="63" spans="3:14">
      <c r="C63" s="125"/>
      <c r="D63" s="125"/>
      <c r="E63" s="125"/>
      <c r="F63" s="125"/>
      <c r="K63" s="129"/>
      <c r="L63" s="129"/>
      <c r="M63" s="129"/>
      <c r="N63" s="129"/>
    </row>
    <row r="64" spans="3:14">
      <c r="C64" s="125"/>
      <c r="D64" s="125"/>
      <c r="E64" s="125"/>
      <c r="F64" s="125"/>
      <c r="K64" s="129"/>
      <c r="L64" s="129"/>
      <c r="M64" s="129"/>
      <c r="N64" s="129"/>
    </row>
    <row r="65" spans="3:14">
      <c r="C65" s="125"/>
      <c r="D65" s="125"/>
      <c r="E65" s="125"/>
      <c r="F65" s="125"/>
      <c r="K65" s="129"/>
      <c r="L65" s="129"/>
      <c r="M65" s="129"/>
      <c r="N65" s="129"/>
    </row>
    <row r="66" spans="3:14">
      <c r="C66" s="125"/>
      <c r="D66" s="125"/>
      <c r="E66" s="125"/>
      <c r="F66" s="125"/>
      <c r="K66" s="129"/>
      <c r="L66" s="129"/>
      <c r="M66" s="129"/>
      <c r="N66" s="129"/>
    </row>
    <row r="67" spans="3:14">
      <c r="C67" s="125"/>
      <c r="D67" s="125"/>
      <c r="E67" s="125"/>
      <c r="F67" s="125"/>
      <c r="K67" s="129"/>
      <c r="L67" s="129"/>
      <c r="M67" s="129"/>
      <c r="N67" s="129"/>
    </row>
    <row r="68" spans="3:14">
      <c r="C68" s="125"/>
      <c r="D68" s="125"/>
      <c r="E68" s="125"/>
      <c r="F68" s="125"/>
      <c r="K68" s="129"/>
      <c r="L68" s="129"/>
      <c r="M68" s="129"/>
      <c r="N68" s="129"/>
    </row>
    <row r="69" spans="3:14">
      <c r="C69" s="125"/>
      <c r="D69" s="125"/>
      <c r="E69" s="125"/>
      <c r="F69" s="125"/>
      <c r="K69" s="129"/>
      <c r="L69" s="129"/>
      <c r="M69" s="129"/>
      <c r="N69" s="129"/>
    </row>
    <row r="70" spans="3:14">
      <c r="C70" s="125"/>
      <c r="D70" s="125"/>
      <c r="E70" s="125"/>
      <c r="F70" s="125"/>
      <c r="K70" s="129"/>
      <c r="L70" s="129"/>
      <c r="M70" s="129"/>
      <c r="N70" s="129"/>
    </row>
    <row r="71" spans="3:14">
      <c r="C71" s="125"/>
      <c r="D71" s="125"/>
      <c r="E71" s="125"/>
      <c r="F71" s="125"/>
      <c r="K71" s="129"/>
      <c r="L71" s="129"/>
      <c r="M71" s="129"/>
      <c r="N71" s="129"/>
    </row>
    <row r="72" spans="3:14">
      <c r="C72" s="125"/>
      <c r="D72" s="125"/>
      <c r="E72" s="125"/>
      <c r="F72" s="125"/>
      <c r="K72" s="129"/>
      <c r="L72" s="129"/>
      <c r="M72" s="129"/>
      <c r="N72" s="129"/>
    </row>
    <row r="73" spans="3:14">
      <c r="C73" s="125"/>
      <c r="D73" s="125"/>
      <c r="E73" s="125"/>
      <c r="F73" s="125"/>
      <c r="K73" s="129"/>
      <c r="L73" s="129"/>
      <c r="M73" s="129"/>
      <c r="N73" s="129"/>
    </row>
    <row r="74" spans="3:14">
      <c r="C74" s="125"/>
      <c r="D74" s="125"/>
      <c r="E74" s="125"/>
      <c r="F74" s="125"/>
      <c r="K74" s="129"/>
      <c r="L74" s="129"/>
      <c r="M74" s="129"/>
      <c r="N74" s="129"/>
    </row>
    <row r="75" spans="3:14">
      <c r="C75" s="125"/>
      <c r="D75" s="125"/>
      <c r="E75" s="125"/>
      <c r="F75" s="125"/>
      <c r="K75" s="129"/>
      <c r="L75" s="129"/>
      <c r="M75" s="129"/>
      <c r="N75" s="129"/>
    </row>
    <row r="76" spans="3:14">
      <c r="C76" s="125"/>
      <c r="D76" s="125"/>
      <c r="E76" s="125"/>
      <c r="F76" s="125"/>
      <c r="K76" s="129"/>
      <c r="L76" s="129"/>
      <c r="M76" s="129"/>
      <c r="N76" s="129"/>
    </row>
    <row r="77" spans="3:14">
      <c r="C77" s="125"/>
      <c r="D77" s="125"/>
      <c r="E77" s="125"/>
      <c r="F77" s="125"/>
      <c r="K77" s="129"/>
      <c r="L77" s="129"/>
      <c r="M77" s="129"/>
      <c r="N77" s="129"/>
    </row>
    <row r="78" spans="3:14">
      <c r="C78" s="125"/>
      <c r="D78" s="125"/>
      <c r="E78" s="125"/>
      <c r="F78" s="125"/>
      <c r="K78" s="129"/>
      <c r="L78" s="129"/>
      <c r="M78" s="129"/>
      <c r="N78" s="129"/>
    </row>
    <row r="79" spans="3:14">
      <c r="C79" s="125"/>
      <c r="D79" s="125"/>
      <c r="E79" s="125"/>
      <c r="F79" s="125"/>
      <c r="K79" s="129"/>
      <c r="L79" s="129"/>
      <c r="M79" s="129"/>
      <c r="N79" s="129"/>
    </row>
    <row r="80" spans="3:14">
      <c r="C80" s="125"/>
      <c r="D80" s="125"/>
      <c r="E80" s="125"/>
      <c r="F80" s="125"/>
      <c r="K80" s="129"/>
      <c r="L80" s="129"/>
      <c r="M80" s="129"/>
      <c r="N80" s="129"/>
    </row>
    <row r="81" spans="3:6">
      <c r="C81" s="125"/>
      <c r="D81" s="125"/>
      <c r="E81" s="125"/>
      <c r="F81" s="125"/>
    </row>
  </sheetData>
  <mergeCells count="1">
    <mergeCell ref="A1:O1"/>
  </mergeCells>
  <hyperlinks>
    <hyperlink ref="P1" location="INDICE!A1" display="Índice (volver)" xr:uid="{3295B9F4-698C-4A41-9D19-2844FE8456C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37B03-C8B8-4511-B58B-8CB404D3E49E}">
  <sheetPr>
    <pageSetUpPr fitToPage="1"/>
  </sheetPr>
  <dimension ref="B1:J54"/>
  <sheetViews>
    <sheetView showGridLines="0" workbookViewId="0">
      <selection activeCell="I1" sqref="I1"/>
    </sheetView>
  </sheetViews>
  <sheetFormatPr baseColWidth="10" defaultColWidth="11.42578125" defaultRowHeight="14.25"/>
  <cols>
    <col min="1" max="16384" width="11.42578125" style="2"/>
  </cols>
  <sheetData>
    <row r="1" spans="2:10" ht="44.1" customHeight="1">
      <c r="B1" s="519" t="s">
        <v>200</v>
      </c>
      <c r="C1" s="519"/>
      <c r="D1" s="519"/>
      <c r="E1" s="519"/>
      <c r="F1" s="519"/>
      <c r="G1" s="519"/>
      <c r="H1" s="519"/>
      <c r="I1" s="500" t="s">
        <v>1634</v>
      </c>
    </row>
    <row r="2" spans="2:10">
      <c r="B2" s="1" t="s">
        <v>137</v>
      </c>
      <c r="E2" s="519"/>
      <c r="F2" s="519"/>
      <c r="G2" s="519"/>
      <c r="H2" s="519"/>
      <c r="I2" s="519"/>
      <c r="J2" s="519"/>
    </row>
    <row r="18" spans="2:2">
      <c r="B18" s="34"/>
    </row>
    <row r="19" spans="2:2" ht="15">
      <c r="B19" s="6" t="s">
        <v>378</v>
      </c>
    </row>
    <row r="54" spans="2:2">
      <c r="B54" s="35"/>
    </row>
  </sheetData>
  <mergeCells count="2">
    <mergeCell ref="E2:J2"/>
    <mergeCell ref="B1:H1"/>
  </mergeCells>
  <hyperlinks>
    <hyperlink ref="I1" location="INDICE!A1" display="Índice (volver)" xr:uid="{C2784CB2-4559-4D9A-8AF2-3704C75CB5B0}"/>
  </hyperlinks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15B63-A1D1-46AA-B24C-23A60239D051}">
  <dimension ref="A1:W85"/>
  <sheetViews>
    <sheetView showGridLines="0" workbookViewId="0">
      <selection activeCell="N1" sqref="N1"/>
    </sheetView>
  </sheetViews>
  <sheetFormatPr baseColWidth="10" defaultColWidth="11.140625" defaultRowHeight="13.5"/>
  <cols>
    <col min="1" max="1" width="6.140625" style="6" bestFit="1" customWidth="1"/>
    <col min="2" max="2" width="27.28515625" style="6" bestFit="1" customWidth="1"/>
    <col min="3" max="4" width="7.5703125" style="6" bestFit="1" customWidth="1"/>
    <col min="5" max="5" width="11.140625" style="6"/>
    <col min="6" max="6" width="10.28515625" style="6" bestFit="1" customWidth="1"/>
    <col min="7" max="7" width="11.140625" style="6" bestFit="1" customWidth="1"/>
    <col min="8" max="8" width="15.42578125" style="6" bestFit="1" customWidth="1"/>
    <col min="9" max="9" width="6.28515625" style="6" bestFit="1" customWidth="1"/>
    <col min="10" max="10" width="7.5703125" style="6" bestFit="1" customWidth="1"/>
    <col min="11" max="11" width="14.140625" style="6" bestFit="1" customWidth="1"/>
    <col min="12" max="12" width="11.85546875" style="6" bestFit="1" customWidth="1"/>
    <col min="13" max="13" width="25.85546875" style="6" bestFit="1" customWidth="1"/>
    <col min="14" max="16384" width="11.140625" style="6"/>
  </cols>
  <sheetData>
    <row r="1" spans="1:23">
      <c r="A1" s="533" t="s">
        <v>241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00" t="s">
        <v>1634</v>
      </c>
    </row>
    <row r="2" spans="1:23">
      <c r="A2" s="10"/>
    </row>
    <row r="3" spans="1:23" s="10" customFormat="1" ht="12.75">
      <c r="A3" s="118" t="s">
        <v>216</v>
      </c>
      <c r="B3" s="118" t="s">
        <v>216</v>
      </c>
      <c r="C3" s="118" t="s">
        <v>205</v>
      </c>
      <c r="D3" s="118" t="s">
        <v>206</v>
      </c>
      <c r="F3" s="122" t="s">
        <v>207</v>
      </c>
      <c r="G3" s="122" t="s">
        <v>208</v>
      </c>
      <c r="H3" s="122" t="s">
        <v>209</v>
      </c>
      <c r="I3" s="122" t="s">
        <v>210</v>
      </c>
      <c r="J3" s="122" t="s">
        <v>211</v>
      </c>
      <c r="K3" s="122" t="s">
        <v>212</v>
      </c>
      <c r="L3" s="138" t="s">
        <v>213</v>
      </c>
      <c r="M3" s="119" t="s">
        <v>214</v>
      </c>
      <c r="R3" s="122"/>
      <c r="S3" s="122"/>
      <c r="T3" s="122"/>
      <c r="U3" s="122"/>
      <c r="V3" s="122"/>
      <c r="W3" s="122"/>
    </row>
    <row r="4" spans="1:23">
      <c r="A4" s="6" t="s">
        <v>215</v>
      </c>
      <c r="B4" s="6" t="s">
        <v>92</v>
      </c>
      <c r="C4" s="129">
        <v>14.190357974885304</v>
      </c>
      <c r="D4" s="129">
        <v>18.095901045441547</v>
      </c>
      <c r="F4" s="130">
        <v>-6.8667630660024237E-2</v>
      </c>
      <c r="G4" s="130">
        <v>1.0130468498254046</v>
      </c>
      <c r="H4" s="130">
        <v>0.1017503749756191</v>
      </c>
      <c r="I4" s="130">
        <v>0.85360712820979168</v>
      </c>
      <c r="J4" s="130">
        <v>99.125872743054344</v>
      </c>
      <c r="K4" s="130">
        <v>445.39109643255426</v>
      </c>
      <c r="L4" s="131">
        <v>9.9561977051007986</v>
      </c>
      <c r="M4" s="132">
        <v>0.92390861464204976</v>
      </c>
      <c r="R4" s="130"/>
      <c r="S4" s="130"/>
      <c r="T4" s="130"/>
      <c r="U4" s="130"/>
      <c r="V4" s="130"/>
      <c r="W4" s="130"/>
    </row>
    <row r="5" spans="1:23">
      <c r="A5" s="6" t="s">
        <v>217</v>
      </c>
      <c r="B5" s="6" t="s">
        <v>94</v>
      </c>
      <c r="C5" s="129">
        <v>3.9972036079103788</v>
      </c>
      <c r="D5" s="129">
        <v>2.8479394518668988</v>
      </c>
      <c r="F5" s="133"/>
      <c r="G5" s="133"/>
      <c r="H5" s="133"/>
      <c r="K5" s="133"/>
      <c r="L5" s="133"/>
      <c r="M5" s="133"/>
      <c r="N5" s="133"/>
      <c r="R5" s="130"/>
      <c r="S5" s="130"/>
      <c r="T5" s="130"/>
      <c r="U5" s="130"/>
      <c r="V5" s="130"/>
      <c r="W5" s="130"/>
    </row>
    <row r="6" spans="1:23">
      <c r="A6" s="6" t="s">
        <v>218</v>
      </c>
      <c r="B6" s="6" t="s">
        <v>95</v>
      </c>
      <c r="C6" s="129">
        <v>3.849402085070496</v>
      </c>
      <c r="D6" s="129">
        <v>2.2496005238164383</v>
      </c>
      <c r="F6" s="133"/>
      <c r="G6" s="133"/>
      <c r="H6" s="133"/>
      <c r="K6" s="133"/>
      <c r="L6" s="133"/>
      <c r="M6" s="133"/>
      <c r="N6" s="133"/>
      <c r="R6" s="130"/>
      <c r="S6" s="130"/>
      <c r="T6" s="130"/>
      <c r="U6" s="130"/>
      <c r="V6" s="130"/>
      <c r="W6" s="130"/>
    </row>
    <row r="7" spans="1:23">
      <c r="A7" s="6" t="s">
        <v>219</v>
      </c>
      <c r="B7" s="6" t="s">
        <v>98</v>
      </c>
      <c r="C7" s="129">
        <v>1.547181004240135</v>
      </c>
      <c r="D7" s="129">
        <v>2.4342584017880053</v>
      </c>
      <c r="F7" s="133"/>
      <c r="G7" s="133"/>
      <c r="H7" s="133"/>
      <c r="K7" s="133"/>
      <c r="L7" s="133"/>
      <c r="M7" s="133"/>
      <c r="N7" s="133"/>
      <c r="Q7" s="14"/>
      <c r="R7" s="130"/>
      <c r="S7" s="130"/>
      <c r="T7" s="130"/>
      <c r="U7" s="130"/>
      <c r="V7" s="130"/>
      <c r="W7" s="130"/>
    </row>
    <row r="8" spans="1:23">
      <c r="A8" s="6" t="s">
        <v>220</v>
      </c>
      <c r="B8" s="6" t="s">
        <v>101</v>
      </c>
      <c r="C8" s="129">
        <v>2.8120486913926039</v>
      </c>
      <c r="D8" s="129">
        <v>4.5847082031687423</v>
      </c>
      <c r="F8" s="133"/>
      <c r="G8" s="133"/>
      <c r="H8" s="133"/>
      <c r="K8" s="133"/>
      <c r="L8" s="133"/>
      <c r="M8" s="133"/>
      <c r="N8" s="133"/>
    </row>
    <row r="9" spans="1:23">
      <c r="A9" s="6" t="s">
        <v>221</v>
      </c>
      <c r="B9" s="6" t="s">
        <v>103</v>
      </c>
      <c r="C9" s="129">
        <v>1.7196080617345333</v>
      </c>
      <c r="D9" s="129">
        <v>1.2573736293165692</v>
      </c>
      <c r="F9" s="133"/>
      <c r="G9" s="133"/>
      <c r="H9" s="133"/>
      <c r="K9" s="133"/>
      <c r="L9" s="133"/>
      <c r="M9" s="133"/>
      <c r="N9" s="133"/>
    </row>
    <row r="10" spans="1:23">
      <c r="A10" s="6" t="s">
        <v>222</v>
      </c>
      <c r="B10" s="6" t="s">
        <v>100</v>
      </c>
      <c r="C10" s="129">
        <v>9.865397051949012</v>
      </c>
      <c r="D10" s="129">
        <v>5.3100796849378922</v>
      </c>
      <c r="F10" s="133"/>
      <c r="G10" s="133"/>
      <c r="H10" s="133"/>
      <c r="K10" s="133"/>
      <c r="L10" s="133"/>
      <c r="M10" s="133"/>
      <c r="N10" s="133"/>
    </row>
    <row r="11" spans="1:23">
      <c r="A11" s="6" t="s">
        <v>223</v>
      </c>
      <c r="B11" s="6" t="s">
        <v>105</v>
      </c>
      <c r="C11" s="129">
        <v>6.259831129720685</v>
      </c>
      <c r="D11" s="129">
        <v>4.4258356323813723</v>
      </c>
      <c r="F11" s="133"/>
      <c r="G11" s="133"/>
      <c r="H11" s="133"/>
      <c r="K11" s="133"/>
      <c r="L11" s="133"/>
      <c r="M11" s="133"/>
      <c r="N11" s="133"/>
    </row>
    <row r="12" spans="1:23">
      <c r="A12" s="6" t="s">
        <v>224</v>
      </c>
      <c r="B12" s="6" t="s">
        <v>93</v>
      </c>
      <c r="C12" s="129">
        <v>16.967673202084924</v>
      </c>
      <c r="D12" s="129">
        <v>15.936423046759748</v>
      </c>
      <c r="F12" s="133"/>
      <c r="G12" s="133"/>
      <c r="H12" s="133"/>
      <c r="K12" s="133"/>
      <c r="L12" s="133"/>
      <c r="M12" s="133"/>
      <c r="N12" s="133"/>
    </row>
    <row r="13" spans="1:23">
      <c r="A13" s="6" t="s">
        <v>225</v>
      </c>
      <c r="B13" s="6" t="s">
        <v>107</v>
      </c>
      <c r="C13" s="129">
        <v>8.4112558032800901</v>
      </c>
      <c r="D13" s="129">
        <v>10.625436232689697</v>
      </c>
      <c r="F13" s="133"/>
      <c r="G13" s="133"/>
      <c r="H13" s="133"/>
      <c r="K13" s="133"/>
      <c r="L13" s="133"/>
      <c r="M13" s="133"/>
      <c r="N13" s="133"/>
    </row>
    <row r="14" spans="1:23">
      <c r="A14" s="6" t="s">
        <v>226</v>
      </c>
      <c r="B14" s="6" t="s">
        <v>108</v>
      </c>
      <c r="C14" s="129">
        <v>2.3145050037429065</v>
      </c>
      <c r="D14" s="129">
        <v>2.3435067039536244</v>
      </c>
      <c r="F14" s="133"/>
      <c r="G14" s="133"/>
      <c r="H14" s="133"/>
      <c r="K14" s="133"/>
      <c r="L14" s="133"/>
      <c r="M14" s="133"/>
      <c r="N14" s="133"/>
    </row>
    <row r="15" spans="1:23">
      <c r="A15" s="6" t="s">
        <v>227</v>
      </c>
      <c r="B15" s="6" t="s">
        <v>102</v>
      </c>
      <c r="C15" s="129">
        <v>8.8235048566106293</v>
      </c>
      <c r="D15" s="129">
        <v>5.8717563750223523</v>
      </c>
      <c r="F15" s="133"/>
      <c r="G15" s="133"/>
      <c r="H15" s="133"/>
      <c r="K15" s="133"/>
      <c r="L15" s="133"/>
      <c r="M15" s="133"/>
      <c r="N15" s="133"/>
    </row>
    <row r="16" spans="1:23">
      <c r="A16" s="6" t="s">
        <v>228</v>
      </c>
      <c r="B16" s="6" t="s">
        <v>109</v>
      </c>
      <c r="C16" s="129">
        <v>10.267189590736566</v>
      </c>
      <c r="D16" s="129">
        <v>13.792590332231411</v>
      </c>
      <c r="F16" s="133"/>
      <c r="G16" s="133"/>
      <c r="H16" s="133"/>
      <c r="K16" s="133"/>
      <c r="L16" s="133"/>
      <c r="M16" s="133"/>
      <c r="N16" s="133"/>
    </row>
    <row r="17" spans="1:23">
      <c r="A17" s="6" t="s">
        <v>229</v>
      </c>
      <c r="B17" s="6" t="s">
        <v>111</v>
      </c>
      <c r="C17" s="129">
        <v>1.8396181625438233</v>
      </c>
      <c r="D17" s="129">
        <v>3.1545124686192034</v>
      </c>
      <c r="F17" s="133"/>
      <c r="G17" s="133"/>
      <c r="H17" s="133"/>
      <c r="K17" s="133"/>
      <c r="L17" s="133"/>
      <c r="M17" s="133"/>
      <c r="N17" s="133"/>
    </row>
    <row r="18" spans="1:23">
      <c r="A18" s="6" t="s">
        <v>230</v>
      </c>
      <c r="B18" s="6" t="s">
        <v>112</v>
      </c>
      <c r="C18" s="129">
        <v>1.1798354166375802</v>
      </c>
      <c r="D18" s="129">
        <v>1.3709349922175431</v>
      </c>
      <c r="F18" s="133"/>
      <c r="G18" s="133"/>
      <c r="H18" s="133"/>
      <c r="K18" s="133"/>
      <c r="L18" s="133"/>
      <c r="M18" s="133"/>
      <c r="N18" s="133"/>
    </row>
    <row r="19" spans="1:23">
      <c r="A19" s="6" t="s">
        <v>231</v>
      </c>
      <c r="B19" s="6" t="s">
        <v>106</v>
      </c>
      <c r="C19" s="129">
        <v>5.0841201274477008</v>
      </c>
      <c r="D19" s="129">
        <v>4.6605881545181784</v>
      </c>
      <c r="F19" s="133"/>
      <c r="G19" s="133"/>
      <c r="H19" s="133"/>
      <c r="K19" s="133"/>
      <c r="L19" s="133"/>
      <c r="M19" s="133"/>
      <c r="N19" s="133"/>
    </row>
    <row r="20" spans="1:23">
      <c r="A20" s="6" t="s">
        <v>232</v>
      </c>
      <c r="B20" s="6" t="s">
        <v>114</v>
      </c>
      <c r="C20" s="129">
        <v>0.67477427781249488</v>
      </c>
      <c r="D20" s="129">
        <v>0.67406374092598842</v>
      </c>
      <c r="F20" s="133"/>
      <c r="G20" s="133"/>
      <c r="H20" s="133"/>
      <c r="K20" s="133"/>
      <c r="L20" s="133"/>
      <c r="M20" s="133"/>
      <c r="N20" s="133"/>
    </row>
    <row r="21" spans="1:23">
      <c r="A21" s="6" t="s">
        <v>233</v>
      </c>
      <c r="B21" s="6" t="s">
        <v>115</v>
      </c>
      <c r="C21" s="129">
        <v>8.9934160701067106E-2</v>
      </c>
      <c r="D21" s="129">
        <v>0.18203991622436222</v>
      </c>
      <c r="F21" s="133"/>
      <c r="G21" s="133"/>
      <c r="H21" s="133"/>
      <c r="K21" s="133"/>
      <c r="L21" s="133"/>
      <c r="M21" s="133"/>
      <c r="N21" s="133"/>
    </row>
    <row r="22" spans="1:23">
      <c r="A22" s="6" t="s">
        <v>234</v>
      </c>
      <c r="B22" s="6" t="s">
        <v>118</v>
      </c>
      <c r="C22" s="129">
        <v>0.10655979149907606</v>
      </c>
      <c r="D22" s="129">
        <v>0.18245146412042487</v>
      </c>
      <c r="F22" s="133"/>
      <c r="G22" s="133"/>
      <c r="H22" s="133"/>
      <c r="K22" s="133"/>
      <c r="L22" s="133"/>
      <c r="M22" s="133"/>
      <c r="N22" s="133"/>
    </row>
    <row r="23" spans="1:23">
      <c r="A23" s="14" t="s">
        <v>235</v>
      </c>
      <c r="B23" s="6" t="s">
        <v>119</v>
      </c>
      <c r="C23" s="129">
        <v>100.00000000000001</v>
      </c>
      <c r="D23" s="129">
        <v>100</v>
      </c>
      <c r="F23" s="133"/>
      <c r="G23" s="133"/>
      <c r="H23" s="133"/>
      <c r="K23" s="133"/>
      <c r="L23" s="133"/>
      <c r="M23" s="133"/>
      <c r="N23" s="133"/>
    </row>
    <row r="24" spans="1:23">
      <c r="C24" s="129"/>
      <c r="D24" s="129"/>
    </row>
    <row r="25" spans="1:23">
      <c r="B25" s="6" t="s">
        <v>236</v>
      </c>
      <c r="C25" s="129">
        <v>8.9934160701067106E-2</v>
      </c>
      <c r="D25" s="129">
        <v>0.18203991622436222</v>
      </c>
      <c r="F25" s="133"/>
      <c r="G25" s="133"/>
      <c r="H25" s="133"/>
      <c r="K25" s="133"/>
      <c r="L25" s="133"/>
      <c r="M25" s="133"/>
      <c r="N25" s="133"/>
    </row>
    <row r="26" spans="1:23">
      <c r="B26" s="6" t="s">
        <v>237</v>
      </c>
      <c r="C26" s="129">
        <v>16.967673202084924</v>
      </c>
      <c r="D26" s="129">
        <v>18.095901045441547</v>
      </c>
      <c r="F26" s="133"/>
      <c r="G26" s="133"/>
      <c r="H26" s="133"/>
      <c r="K26" s="133"/>
      <c r="L26" s="133"/>
      <c r="M26" s="133"/>
      <c r="N26" s="133"/>
    </row>
    <row r="28" spans="1:23">
      <c r="A28" s="82" t="s">
        <v>376</v>
      </c>
      <c r="F28" s="120"/>
      <c r="G28" s="120"/>
      <c r="H28" s="120"/>
      <c r="I28" s="120"/>
      <c r="J28" s="120"/>
      <c r="K28" s="120"/>
      <c r="L28" s="128"/>
      <c r="M28" s="121"/>
      <c r="T28" s="120"/>
      <c r="U28" s="120"/>
      <c r="V28" s="120"/>
      <c r="W28" s="120"/>
    </row>
    <row r="29" spans="1:23">
      <c r="C29" s="133"/>
      <c r="D29" s="133"/>
      <c r="F29" s="130"/>
      <c r="G29" s="130"/>
      <c r="H29" s="130"/>
      <c r="I29" s="130"/>
      <c r="J29" s="130"/>
      <c r="K29" s="130"/>
      <c r="L29" s="131"/>
      <c r="M29" s="132"/>
      <c r="T29" s="130"/>
      <c r="U29" s="130"/>
      <c r="V29" s="130"/>
      <c r="W29" s="130"/>
    </row>
    <row r="30" spans="1:23">
      <c r="C30" s="133"/>
      <c r="D30" s="133"/>
      <c r="F30" s="133"/>
      <c r="G30" s="133"/>
      <c r="H30" s="133"/>
      <c r="K30" s="133"/>
      <c r="L30" s="133"/>
      <c r="M30" s="133"/>
      <c r="N30" s="133"/>
      <c r="T30" s="130"/>
      <c r="U30" s="130"/>
      <c r="V30" s="130"/>
      <c r="W30" s="130"/>
    </row>
    <row r="31" spans="1:23">
      <c r="C31" s="133"/>
      <c r="D31" s="133"/>
      <c r="F31" s="133"/>
      <c r="G31" s="133"/>
      <c r="H31" s="133"/>
      <c r="K31" s="133"/>
      <c r="L31" s="133"/>
      <c r="M31" s="133"/>
      <c r="N31" s="133"/>
      <c r="T31" s="130"/>
      <c r="U31" s="130"/>
      <c r="V31" s="130"/>
      <c r="W31" s="130"/>
    </row>
    <row r="32" spans="1:23">
      <c r="C32" s="133"/>
      <c r="D32" s="133"/>
      <c r="F32" s="133"/>
      <c r="G32" s="133"/>
      <c r="H32" s="133"/>
      <c r="K32" s="133"/>
      <c r="L32" s="133"/>
      <c r="M32" s="133"/>
      <c r="N32" s="133"/>
      <c r="S32" s="14"/>
      <c r="T32" s="130"/>
      <c r="U32" s="130"/>
      <c r="V32" s="130"/>
      <c r="W32" s="130"/>
    </row>
    <row r="33" spans="3:14">
      <c r="C33" s="133"/>
      <c r="D33" s="133"/>
      <c r="F33" s="133"/>
      <c r="G33" s="133"/>
      <c r="H33" s="133"/>
      <c r="K33" s="133"/>
      <c r="L33" s="133"/>
      <c r="M33" s="133"/>
      <c r="N33" s="133"/>
    </row>
    <row r="34" spans="3:14">
      <c r="C34" s="133"/>
      <c r="D34" s="133"/>
      <c r="F34" s="133"/>
      <c r="G34" s="133"/>
      <c r="H34" s="133"/>
      <c r="K34" s="133"/>
      <c r="L34" s="133"/>
      <c r="M34" s="133"/>
      <c r="N34" s="133"/>
    </row>
    <row r="35" spans="3:14">
      <c r="C35" s="133"/>
      <c r="D35" s="133"/>
      <c r="F35" s="133"/>
      <c r="G35" s="133"/>
      <c r="H35" s="133"/>
      <c r="K35" s="133"/>
      <c r="L35" s="133"/>
      <c r="M35" s="133"/>
      <c r="N35" s="133"/>
    </row>
    <row r="36" spans="3:14">
      <c r="C36" s="133"/>
      <c r="D36" s="133"/>
      <c r="F36" s="133"/>
      <c r="G36" s="133"/>
      <c r="H36" s="133"/>
      <c r="K36" s="133"/>
      <c r="L36" s="133"/>
      <c r="M36" s="133"/>
      <c r="N36" s="133"/>
    </row>
    <row r="37" spans="3:14">
      <c r="C37" s="133"/>
      <c r="D37" s="133"/>
      <c r="F37" s="133"/>
      <c r="G37" s="133"/>
      <c r="H37" s="133"/>
      <c r="K37" s="133"/>
      <c r="L37" s="133"/>
      <c r="M37" s="133"/>
      <c r="N37" s="133"/>
    </row>
    <row r="38" spans="3:14">
      <c r="C38" s="133"/>
      <c r="D38" s="133"/>
      <c r="F38" s="133"/>
      <c r="G38" s="133"/>
      <c r="H38" s="133"/>
      <c r="K38" s="133"/>
      <c r="L38" s="133"/>
      <c r="M38" s="133"/>
      <c r="N38" s="133"/>
    </row>
    <row r="39" spans="3:14">
      <c r="C39" s="133"/>
      <c r="D39" s="133"/>
      <c r="F39" s="133"/>
      <c r="G39" s="133"/>
      <c r="H39" s="133"/>
      <c r="K39" s="133"/>
      <c r="L39" s="133"/>
      <c r="M39" s="133"/>
      <c r="N39" s="133"/>
    </row>
    <row r="40" spans="3:14">
      <c r="C40" s="133"/>
      <c r="D40" s="133"/>
      <c r="F40" s="133"/>
      <c r="G40" s="133"/>
      <c r="H40" s="133"/>
      <c r="K40" s="133"/>
      <c r="L40" s="133"/>
      <c r="M40" s="133"/>
      <c r="N40" s="133"/>
    </row>
    <row r="41" spans="3:14">
      <c r="C41" s="133"/>
      <c r="D41" s="133"/>
      <c r="F41" s="133"/>
      <c r="G41" s="133"/>
      <c r="H41" s="133"/>
      <c r="K41" s="133"/>
      <c r="L41" s="133"/>
      <c r="M41" s="133"/>
      <c r="N41" s="133"/>
    </row>
    <row r="42" spans="3:14">
      <c r="C42" s="133"/>
      <c r="D42" s="133"/>
      <c r="F42" s="133"/>
      <c r="G42" s="133"/>
      <c r="H42" s="133"/>
      <c r="K42" s="133"/>
      <c r="L42" s="133"/>
      <c r="M42" s="133"/>
      <c r="N42" s="133"/>
    </row>
    <row r="43" spans="3:14">
      <c r="C43" s="133"/>
      <c r="D43" s="133"/>
      <c r="F43" s="133"/>
      <c r="G43" s="133"/>
      <c r="H43" s="133"/>
      <c r="K43" s="133"/>
      <c r="L43" s="133"/>
      <c r="M43" s="133"/>
      <c r="N43" s="133"/>
    </row>
    <row r="44" spans="3:14">
      <c r="C44" s="133"/>
      <c r="D44" s="133"/>
      <c r="F44" s="133"/>
      <c r="G44" s="133"/>
      <c r="H44" s="133"/>
      <c r="K44" s="133"/>
      <c r="L44" s="133"/>
      <c r="M44" s="133"/>
      <c r="N44" s="133"/>
    </row>
    <row r="45" spans="3:14">
      <c r="C45" s="133"/>
      <c r="D45" s="133"/>
      <c r="F45" s="133"/>
      <c r="G45" s="133"/>
      <c r="H45" s="133"/>
      <c r="K45" s="133"/>
      <c r="L45" s="133"/>
      <c r="M45" s="133"/>
      <c r="N45" s="133"/>
    </row>
    <row r="46" spans="3:14">
      <c r="C46" s="133"/>
      <c r="D46" s="133"/>
      <c r="F46" s="133"/>
      <c r="G46" s="133"/>
      <c r="H46" s="133"/>
      <c r="K46" s="133"/>
      <c r="L46" s="133"/>
      <c r="M46" s="133"/>
      <c r="N46" s="133"/>
    </row>
    <row r="47" spans="3:14">
      <c r="C47" s="133"/>
      <c r="D47" s="133"/>
      <c r="F47" s="133"/>
      <c r="G47" s="133"/>
      <c r="H47" s="133"/>
      <c r="K47" s="133"/>
      <c r="L47" s="133"/>
      <c r="M47" s="133"/>
      <c r="N47" s="133"/>
    </row>
    <row r="48" spans="3:14">
      <c r="C48" s="133"/>
      <c r="D48" s="133"/>
      <c r="F48" s="133"/>
      <c r="G48" s="133"/>
      <c r="H48" s="133"/>
      <c r="K48" s="133"/>
      <c r="L48" s="133"/>
      <c r="M48" s="133"/>
      <c r="N48" s="133"/>
    </row>
    <row r="49" spans="3:14">
      <c r="C49" s="133"/>
      <c r="D49" s="133"/>
      <c r="F49" s="133"/>
      <c r="G49" s="133"/>
      <c r="H49" s="133"/>
      <c r="K49" s="133"/>
      <c r="L49" s="133"/>
      <c r="M49" s="133"/>
      <c r="N49" s="133"/>
    </row>
    <row r="50" spans="3:14">
      <c r="C50" s="133"/>
      <c r="D50" s="133"/>
      <c r="F50" s="133"/>
      <c r="G50" s="133"/>
      <c r="H50" s="133"/>
      <c r="K50" s="133"/>
      <c r="L50" s="133"/>
      <c r="M50" s="133"/>
      <c r="N50" s="133"/>
    </row>
    <row r="51" spans="3:14">
      <c r="C51" s="133"/>
      <c r="D51" s="133"/>
      <c r="F51" s="133"/>
      <c r="G51" s="133"/>
      <c r="H51" s="133"/>
      <c r="K51" s="133"/>
      <c r="L51" s="133"/>
      <c r="M51" s="133"/>
      <c r="N51" s="133"/>
    </row>
    <row r="52" spans="3:14">
      <c r="C52" s="133"/>
      <c r="D52" s="133"/>
      <c r="F52" s="133"/>
      <c r="G52" s="133"/>
      <c r="H52" s="133"/>
      <c r="K52" s="133"/>
      <c r="L52" s="133"/>
      <c r="M52" s="133"/>
      <c r="N52" s="133"/>
    </row>
    <row r="53" spans="3:14">
      <c r="C53" s="133"/>
      <c r="D53" s="133"/>
      <c r="F53" s="133"/>
      <c r="G53" s="133"/>
      <c r="H53" s="133"/>
      <c r="K53" s="133"/>
      <c r="L53" s="133"/>
      <c r="M53" s="133"/>
      <c r="N53" s="133"/>
    </row>
    <row r="54" spans="3:14">
      <c r="C54" s="133"/>
      <c r="D54" s="133"/>
      <c r="F54" s="133"/>
      <c r="G54" s="133"/>
      <c r="H54" s="133"/>
      <c r="K54" s="133"/>
      <c r="L54" s="133"/>
      <c r="M54" s="133"/>
      <c r="N54" s="133"/>
    </row>
    <row r="55" spans="3:14">
      <c r="C55" s="133"/>
      <c r="D55" s="133"/>
      <c r="F55" s="133"/>
      <c r="G55" s="133"/>
      <c r="H55" s="133"/>
      <c r="K55" s="133"/>
      <c r="L55" s="133"/>
      <c r="M55" s="133"/>
      <c r="N55" s="133"/>
    </row>
    <row r="56" spans="3:14">
      <c r="C56" s="133"/>
      <c r="D56" s="133"/>
      <c r="F56" s="133"/>
      <c r="G56" s="133"/>
      <c r="H56" s="133"/>
      <c r="K56" s="133"/>
      <c r="L56" s="133"/>
      <c r="M56" s="133"/>
      <c r="N56" s="133"/>
    </row>
    <row r="57" spans="3:14">
      <c r="C57" s="133"/>
      <c r="D57" s="133"/>
      <c r="F57" s="133"/>
      <c r="G57" s="133"/>
      <c r="H57" s="133"/>
      <c r="K57" s="133"/>
      <c r="L57" s="133"/>
      <c r="M57" s="133"/>
      <c r="N57" s="133"/>
    </row>
    <row r="58" spans="3:14">
      <c r="C58" s="133"/>
      <c r="D58" s="133"/>
      <c r="F58" s="133"/>
      <c r="G58" s="133"/>
      <c r="H58" s="133"/>
      <c r="K58" s="133"/>
      <c r="L58" s="133"/>
      <c r="M58" s="133"/>
      <c r="N58" s="133"/>
    </row>
    <row r="59" spans="3:14">
      <c r="C59" s="133"/>
      <c r="D59" s="133"/>
      <c r="F59" s="133"/>
      <c r="G59" s="133"/>
      <c r="H59" s="133"/>
      <c r="K59" s="133"/>
      <c r="L59" s="133"/>
      <c r="M59" s="133"/>
      <c r="N59" s="133"/>
    </row>
    <row r="60" spans="3:14">
      <c r="C60" s="133"/>
      <c r="D60" s="133"/>
      <c r="F60" s="133"/>
      <c r="G60" s="133"/>
      <c r="H60" s="133"/>
      <c r="K60" s="133"/>
      <c r="L60" s="133"/>
      <c r="M60" s="133"/>
      <c r="N60" s="133"/>
    </row>
    <row r="61" spans="3:14">
      <c r="C61" s="133"/>
      <c r="D61" s="133"/>
      <c r="F61" s="133"/>
      <c r="G61" s="133"/>
      <c r="H61" s="133"/>
      <c r="K61" s="133"/>
      <c r="L61" s="133"/>
      <c r="M61" s="133"/>
      <c r="N61" s="133"/>
    </row>
    <row r="62" spans="3:14">
      <c r="C62" s="133"/>
      <c r="D62" s="133"/>
      <c r="F62" s="133"/>
      <c r="G62" s="133"/>
      <c r="H62" s="133"/>
      <c r="K62" s="133"/>
      <c r="L62" s="133"/>
      <c r="M62" s="133"/>
      <c r="N62" s="133"/>
    </row>
    <row r="63" spans="3:14">
      <c r="C63" s="133"/>
      <c r="D63" s="133"/>
      <c r="F63" s="133"/>
      <c r="G63" s="133"/>
      <c r="H63" s="133"/>
      <c r="K63" s="133"/>
      <c r="L63" s="133"/>
      <c r="M63" s="133"/>
      <c r="N63" s="133"/>
    </row>
    <row r="64" spans="3:14">
      <c r="C64" s="133"/>
      <c r="D64" s="133"/>
      <c r="F64" s="133"/>
      <c r="G64" s="133"/>
      <c r="H64" s="133"/>
      <c r="K64" s="133"/>
      <c r="L64" s="133"/>
      <c r="M64" s="133"/>
      <c r="N64" s="133"/>
    </row>
    <row r="65" spans="3:14">
      <c r="C65" s="133"/>
      <c r="D65" s="133"/>
      <c r="F65" s="133"/>
      <c r="G65" s="133"/>
      <c r="H65" s="133"/>
      <c r="K65" s="133"/>
      <c r="L65" s="133"/>
      <c r="M65" s="133"/>
      <c r="N65" s="133"/>
    </row>
    <row r="66" spans="3:14">
      <c r="C66" s="133"/>
      <c r="D66" s="133"/>
      <c r="F66" s="133"/>
      <c r="G66" s="133"/>
      <c r="H66" s="133"/>
      <c r="K66" s="133"/>
      <c r="L66" s="133"/>
      <c r="M66" s="133"/>
      <c r="N66" s="133"/>
    </row>
    <row r="67" spans="3:14">
      <c r="C67" s="133"/>
      <c r="D67" s="133"/>
      <c r="F67" s="133"/>
      <c r="G67" s="133"/>
      <c r="H67" s="133"/>
      <c r="K67" s="133"/>
      <c r="L67" s="133"/>
      <c r="M67" s="133"/>
      <c r="N67" s="133"/>
    </row>
    <row r="68" spans="3:14">
      <c r="C68" s="133"/>
      <c r="D68" s="133"/>
      <c r="F68" s="133"/>
      <c r="G68" s="133"/>
      <c r="H68" s="133"/>
      <c r="K68" s="133"/>
      <c r="L68" s="133"/>
      <c r="M68" s="133"/>
      <c r="N68" s="133"/>
    </row>
    <row r="69" spans="3:14">
      <c r="C69" s="133"/>
      <c r="D69" s="133"/>
      <c r="F69" s="133"/>
      <c r="G69" s="133"/>
      <c r="H69" s="133"/>
      <c r="K69" s="133"/>
      <c r="L69" s="133"/>
      <c r="M69" s="133"/>
      <c r="N69" s="133"/>
    </row>
    <row r="70" spans="3:14">
      <c r="C70" s="133"/>
      <c r="D70" s="133"/>
      <c r="F70" s="133"/>
      <c r="G70" s="133"/>
      <c r="H70" s="133"/>
      <c r="K70" s="133"/>
      <c r="L70" s="133"/>
      <c r="M70" s="133"/>
      <c r="N70" s="133"/>
    </row>
    <row r="71" spans="3:14">
      <c r="C71" s="133"/>
      <c r="D71" s="133"/>
      <c r="F71" s="133"/>
      <c r="G71" s="133"/>
      <c r="H71" s="133"/>
      <c r="K71" s="133"/>
      <c r="L71" s="133"/>
      <c r="M71" s="133"/>
      <c r="N71" s="133"/>
    </row>
    <row r="72" spans="3:14">
      <c r="C72" s="133"/>
      <c r="D72" s="133"/>
      <c r="F72" s="133"/>
      <c r="G72" s="133"/>
      <c r="H72" s="133"/>
      <c r="K72" s="133"/>
      <c r="L72" s="133"/>
      <c r="M72" s="133"/>
      <c r="N72" s="133"/>
    </row>
    <row r="73" spans="3:14">
      <c r="C73" s="133"/>
      <c r="D73" s="133"/>
      <c r="F73" s="133"/>
      <c r="G73" s="133"/>
      <c r="H73" s="133"/>
      <c r="K73" s="133"/>
      <c r="L73" s="133"/>
      <c r="M73" s="133"/>
      <c r="N73" s="133"/>
    </row>
    <row r="74" spans="3:14">
      <c r="C74" s="133"/>
      <c r="D74" s="133"/>
      <c r="F74" s="133"/>
      <c r="G74" s="133"/>
      <c r="H74" s="133"/>
      <c r="K74" s="133"/>
      <c r="L74" s="133"/>
      <c r="M74" s="133"/>
      <c r="N74" s="133"/>
    </row>
    <row r="75" spans="3:14">
      <c r="C75" s="133"/>
      <c r="D75" s="133"/>
      <c r="F75" s="133"/>
      <c r="G75" s="133"/>
      <c r="H75" s="133"/>
      <c r="K75" s="133"/>
      <c r="L75" s="133"/>
      <c r="M75" s="133"/>
      <c r="N75" s="133"/>
    </row>
    <row r="76" spans="3:14">
      <c r="C76" s="133"/>
      <c r="D76" s="133"/>
      <c r="F76" s="133"/>
      <c r="G76" s="133"/>
      <c r="H76" s="133"/>
      <c r="K76" s="133"/>
      <c r="L76" s="133"/>
      <c r="M76" s="133"/>
      <c r="N76" s="133"/>
    </row>
    <row r="77" spans="3:14">
      <c r="C77" s="133"/>
      <c r="D77" s="133"/>
      <c r="F77" s="133"/>
      <c r="G77" s="133"/>
      <c r="H77" s="133"/>
      <c r="K77" s="133"/>
      <c r="L77" s="133"/>
      <c r="M77" s="133"/>
      <c r="N77" s="133"/>
    </row>
    <row r="78" spans="3:14">
      <c r="C78" s="133"/>
      <c r="D78" s="133"/>
      <c r="F78" s="133"/>
      <c r="G78" s="133"/>
      <c r="H78" s="133"/>
      <c r="K78" s="133"/>
      <c r="L78" s="133"/>
      <c r="M78" s="133"/>
      <c r="N78" s="133"/>
    </row>
    <row r="79" spans="3:14">
      <c r="C79" s="133"/>
      <c r="D79" s="133"/>
      <c r="F79" s="133"/>
      <c r="G79" s="133"/>
      <c r="H79" s="133"/>
      <c r="K79" s="133"/>
      <c r="L79" s="133"/>
      <c r="M79" s="133"/>
      <c r="N79" s="133"/>
    </row>
    <row r="80" spans="3:14">
      <c r="C80" s="133"/>
      <c r="D80" s="133"/>
      <c r="F80" s="133"/>
      <c r="G80" s="133"/>
      <c r="H80" s="133"/>
      <c r="K80" s="133"/>
      <c r="L80" s="133"/>
      <c r="M80" s="133"/>
      <c r="N80" s="133"/>
    </row>
    <row r="81" spans="3:14">
      <c r="C81" s="133"/>
      <c r="D81" s="133"/>
      <c r="F81" s="133"/>
      <c r="G81" s="133"/>
      <c r="H81" s="133"/>
      <c r="K81" s="133"/>
      <c r="L81" s="133"/>
      <c r="M81" s="133"/>
      <c r="N81" s="133"/>
    </row>
    <row r="84" spans="3:14">
      <c r="C84" s="133"/>
      <c r="D84" s="133"/>
      <c r="F84" s="133"/>
      <c r="G84" s="133"/>
      <c r="H84" s="133"/>
      <c r="K84" s="133"/>
      <c r="L84" s="133"/>
      <c r="M84" s="133"/>
      <c r="N84" s="133"/>
    </row>
    <row r="85" spans="3:14">
      <c r="C85" s="133"/>
      <c r="D85" s="133"/>
      <c r="F85" s="133"/>
      <c r="G85" s="133"/>
      <c r="H85" s="133"/>
      <c r="K85" s="133"/>
      <c r="L85" s="133"/>
      <c r="M85" s="133"/>
      <c r="N85" s="133"/>
    </row>
  </sheetData>
  <mergeCells count="1">
    <mergeCell ref="A1:M1"/>
  </mergeCells>
  <hyperlinks>
    <hyperlink ref="N1" location="INDICE!A1" display="Índice (volver)" xr:uid="{747A80C7-1DBB-48C4-AFAA-2281AE6263DA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1AF8-1763-4883-BF7E-2D1FD6836BDA}">
  <dimension ref="B1:L63"/>
  <sheetViews>
    <sheetView showGridLines="0" zoomScale="93" zoomScaleNormal="93" workbookViewId="0">
      <selection activeCell="I1" sqref="I1"/>
    </sheetView>
  </sheetViews>
  <sheetFormatPr baseColWidth="10" defaultColWidth="11.28515625" defaultRowHeight="14.25"/>
  <cols>
    <col min="1" max="16384" width="11.28515625" style="2"/>
  </cols>
  <sheetData>
    <row r="1" spans="2:12" ht="35.65" customHeight="1">
      <c r="B1" s="519" t="s">
        <v>240</v>
      </c>
      <c r="C1" s="519"/>
      <c r="D1" s="519"/>
      <c r="E1" s="519"/>
      <c r="F1" s="519"/>
      <c r="G1" s="519"/>
      <c r="H1" s="519"/>
      <c r="I1" s="500" t="s">
        <v>1634</v>
      </c>
      <c r="J1"/>
    </row>
    <row r="2" spans="2:12" ht="15">
      <c r="B2" s="34"/>
      <c r="C2"/>
      <c r="D2"/>
      <c r="E2"/>
      <c r="F2"/>
      <c r="G2" s="34"/>
      <c r="H2"/>
      <c r="I2"/>
      <c r="J2"/>
    </row>
    <row r="4" spans="2:12">
      <c r="B4" s="34"/>
      <c r="G4" s="34"/>
    </row>
    <row r="6" spans="2:12">
      <c r="L6" s="39"/>
    </row>
    <row r="18" spans="2:10">
      <c r="B18" s="35" t="s">
        <v>201</v>
      </c>
      <c r="G18" s="34"/>
    </row>
    <row r="19" spans="2:10">
      <c r="B19" s="35"/>
    </row>
    <row r="21" spans="2:10" ht="15">
      <c r="B21" s="1"/>
      <c r="C21"/>
      <c r="D21"/>
      <c r="E21"/>
      <c r="F21"/>
      <c r="G21"/>
      <c r="H21"/>
      <c r="I21"/>
      <c r="J21"/>
    </row>
    <row r="22" spans="2:10" ht="15">
      <c r="B22" s="1"/>
      <c r="C22"/>
      <c r="D22"/>
      <c r="E22"/>
      <c r="F22"/>
      <c r="G22"/>
      <c r="H22"/>
      <c r="I22"/>
      <c r="J22"/>
    </row>
    <row r="23" spans="2:10" ht="15">
      <c r="B23" s="34"/>
      <c r="C23"/>
      <c r="D23"/>
      <c r="E23"/>
      <c r="F23"/>
      <c r="G23" s="34"/>
      <c r="H23"/>
      <c r="I23"/>
      <c r="J23"/>
    </row>
    <row r="24" spans="2:10" ht="15">
      <c r="C24"/>
      <c r="D24"/>
      <c r="E24"/>
      <c r="F24"/>
      <c r="G24" s="34"/>
      <c r="H24"/>
      <c r="I24"/>
      <c r="J24"/>
    </row>
    <row r="25" spans="2:10">
      <c r="B25" s="1"/>
    </row>
    <row r="26" spans="2:10" ht="15">
      <c r="B26" s="82" t="s">
        <v>376</v>
      </c>
      <c r="G26" s="34"/>
    </row>
    <row r="40" spans="2:10">
      <c r="B40" s="35"/>
      <c r="G40" s="34"/>
    </row>
    <row r="41" spans="2:10">
      <c r="B41" s="35"/>
    </row>
    <row r="42" spans="2:10">
      <c r="B42" s="35"/>
    </row>
    <row r="43" spans="2:10" ht="15">
      <c r="B43" s="1"/>
      <c r="C43"/>
      <c r="D43"/>
      <c r="E43"/>
      <c r="F43"/>
      <c r="G43"/>
      <c r="H43"/>
      <c r="I43"/>
      <c r="J43"/>
    </row>
    <row r="44" spans="2:10" ht="15">
      <c r="B44" s="34"/>
      <c r="C44"/>
      <c r="D44"/>
      <c r="E44"/>
      <c r="F44"/>
      <c r="G44" s="34"/>
      <c r="H44"/>
      <c r="I44"/>
      <c r="J44"/>
    </row>
    <row r="45" spans="2:10" ht="15">
      <c r="B45" s="1"/>
      <c r="C45"/>
      <c r="D45"/>
      <c r="E45"/>
      <c r="F45"/>
      <c r="G45"/>
      <c r="H45"/>
      <c r="I45"/>
      <c r="J45"/>
    </row>
    <row r="46" spans="2:10" ht="15">
      <c r="C46"/>
      <c r="D46"/>
      <c r="E46"/>
      <c r="F46"/>
      <c r="H46"/>
      <c r="I46"/>
      <c r="J46"/>
    </row>
    <row r="47" spans="2:10">
      <c r="B47" s="1"/>
    </row>
    <row r="48" spans="2:10">
      <c r="B48" s="34"/>
      <c r="G48" s="34"/>
    </row>
    <row r="62" spans="2:7">
      <c r="B62" s="35"/>
      <c r="G62" s="34"/>
    </row>
    <row r="63" spans="2:7">
      <c r="B63" s="35"/>
    </row>
  </sheetData>
  <mergeCells count="1">
    <mergeCell ref="B1:H1"/>
  </mergeCells>
  <hyperlinks>
    <hyperlink ref="I1" location="INDICE!A1" display="Índice (volver)" xr:uid="{F516F383-ED12-4A13-8DE4-AB9C9813376C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6829C-13FD-41E8-AEB0-9C4E39E3F8BE}">
  <dimension ref="A1:W85"/>
  <sheetViews>
    <sheetView showGridLines="0" topLeftCell="H1" workbookViewId="0">
      <selection activeCell="O1" sqref="O1"/>
    </sheetView>
  </sheetViews>
  <sheetFormatPr baseColWidth="10" defaultColWidth="11.140625" defaultRowHeight="13.5"/>
  <cols>
    <col min="1" max="1" width="13.7109375" style="6" bestFit="1" customWidth="1"/>
    <col min="2" max="2" width="27.5703125" style="6" bestFit="1" customWidth="1"/>
    <col min="3" max="4" width="7.5703125" style="6" bestFit="1" customWidth="1"/>
    <col min="5" max="5" width="11.140625" style="6"/>
    <col min="6" max="6" width="10.28515625" style="6" bestFit="1" customWidth="1"/>
    <col min="7" max="7" width="11.140625" style="6" bestFit="1" customWidth="1"/>
    <col min="8" max="8" width="15.42578125" style="6" bestFit="1" customWidth="1"/>
    <col min="9" max="9" width="6.28515625" style="6" bestFit="1" customWidth="1"/>
    <col min="10" max="10" width="7.5703125" style="6" bestFit="1" customWidth="1"/>
    <col min="11" max="11" width="14.140625" style="6" bestFit="1" customWidth="1"/>
    <col min="12" max="12" width="11.85546875" style="6" bestFit="1" customWidth="1"/>
    <col min="13" max="13" width="25.85546875" style="6" bestFit="1" customWidth="1"/>
    <col min="14" max="16384" width="11.140625" style="6"/>
  </cols>
  <sheetData>
    <row r="1" spans="1:23">
      <c r="A1" s="533" t="s">
        <v>242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00" t="s">
        <v>1634</v>
      </c>
    </row>
    <row r="3" spans="1:23">
      <c r="A3" s="14" t="s">
        <v>204</v>
      </c>
      <c r="B3" s="6" t="s">
        <v>90</v>
      </c>
      <c r="C3" s="14" t="s">
        <v>205</v>
      </c>
      <c r="D3" s="14" t="s">
        <v>238</v>
      </c>
      <c r="F3" s="120" t="s">
        <v>207</v>
      </c>
      <c r="G3" s="120" t="s">
        <v>208</v>
      </c>
      <c r="H3" s="120" t="s">
        <v>209</v>
      </c>
      <c r="I3" s="120" t="s">
        <v>210</v>
      </c>
      <c r="J3" s="120" t="s">
        <v>211</v>
      </c>
      <c r="K3" s="120" t="s">
        <v>212</v>
      </c>
      <c r="L3" s="128" t="s">
        <v>213</v>
      </c>
      <c r="M3" s="121" t="s">
        <v>214</v>
      </c>
      <c r="R3" s="120"/>
      <c r="S3" s="120"/>
      <c r="T3" s="120"/>
      <c r="U3" s="120"/>
      <c r="V3" s="120"/>
      <c r="W3" s="120"/>
    </row>
    <row r="4" spans="1:23">
      <c r="A4" s="6" t="s">
        <v>215</v>
      </c>
      <c r="B4" s="6" t="s">
        <v>92</v>
      </c>
      <c r="C4" s="129">
        <v>14.190278198835117</v>
      </c>
      <c r="D4" s="129">
        <v>13.492702487691179</v>
      </c>
      <c r="F4" s="130">
        <v>-0.26290211334086866</v>
      </c>
      <c r="G4" s="130">
        <v>1.0499514015347648</v>
      </c>
      <c r="H4" s="130">
        <v>0.13441002291595414</v>
      </c>
      <c r="I4" s="130">
        <v>0.7821082827540623</v>
      </c>
      <c r="J4" s="130">
        <v>61.020404882172912</v>
      </c>
      <c r="K4" s="130">
        <v>478.42794012012092</v>
      </c>
      <c r="L4" s="131">
        <v>7.8115558554088915</v>
      </c>
      <c r="M4" s="132">
        <v>0.8843688612530759</v>
      </c>
      <c r="R4" s="130"/>
      <c r="S4" s="130"/>
      <c r="T4" s="130"/>
      <c r="U4" s="130"/>
      <c r="V4" s="130"/>
      <c r="W4" s="130"/>
    </row>
    <row r="5" spans="1:23">
      <c r="A5" s="6" t="s">
        <v>217</v>
      </c>
      <c r="B5" s="6" t="s">
        <v>94</v>
      </c>
      <c r="C5" s="129">
        <v>3.9971911715839497</v>
      </c>
      <c r="D5" s="129">
        <v>3.0849696553124808</v>
      </c>
      <c r="E5" s="133"/>
      <c r="F5" s="133"/>
      <c r="G5" s="133"/>
      <c r="H5" s="133"/>
      <c r="K5" s="133"/>
      <c r="L5" s="133"/>
      <c r="M5" s="133"/>
      <c r="N5" s="133"/>
      <c r="R5" s="130"/>
      <c r="S5" s="130"/>
      <c r="T5" s="130"/>
      <c r="U5" s="130"/>
      <c r="V5" s="130"/>
      <c r="W5" s="130"/>
    </row>
    <row r="6" spans="1:23">
      <c r="A6" s="6" t="s">
        <v>218</v>
      </c>
      <c r="B6" s="6" t="s">
        <v>95</v>
      </c>
      <c r="C6" s="129">
        <v>3.8493787144475524</v>
      </c>
      <c r="D6" s="129">
        <v>1.9668194836207762</v>
      </c>
      <c r="E6" s="133"/>
      <c r="F6" s="133"/>
      <c r="G6" s="133"/>
      <c r="H6" s="133"/>
      <c r="K6" s="133"/>
      <c r="L6" s="133"/>
      <c r="M6" s="133"/>
      <c r="N6" s="133"/>
      <c r="R6" s="130"/>
      <c r="S6" s="130"/>
      <c r="T6" s="130"/>
      <c r="U6" s="130"/>
      <c r="V6" s="130"/>
      <c r="W6" s="130"/>
    </row>
    <row r="7" spans="1:23">
      <c r="A7" s="6" t="s">
        <v>219</v>
      </c>
      <c r="B7" s="6" t="s">
        <v>98</v>
      </c>
      <c r="C7" s="129">
        <v>1.5471734827785684</v>
      </c>
      <c r="D7" s="129">
        <v>2.5565082491813138</v>
      </c>
      <c r="E7" s="133"/>
      <c r="F7" s="133"/>
      <c r="G7" s="133"/>
      <c r="H7" s="133"/>
      <c r="K7" s="133"/>
      <c r="L7" s="133"/>
      <c r="M7" s="133"/>
      <c r="N7" s="133"/>
      <c r="Q7" s="14"/>
      <c r="R7" s="130"/>
      <c r="S7" s="130"/>
      <c r="T7" s="130"/>
      <c r="U7" s="130"/>
      <c r="V7" s="130"/>
      <c r="W7" s="130"/>
    </row>
    <row r="8" spans="1:23">
      <c r="A8" s="6" t="s">
        <v>220</v>
      </c>
      <c r="B8" s="6" t="s">
        <v>101</v>
      </c>
      <c r="C8" s="129">
        <v>2.8118915417847461</v>
      </c>
      <c r="D8" s="129">
        <v>3.8091733097914422</v>
      </c>
      <c r="E8" s="133"/>
      <c r="F8" s="133"/>
      <c r="G8" s="133"/>
      <c r="H8" s="133"/>
      <c r="K8" s="133"/>
      <c r="L8" s="133"/>
      <c r="M8" s="133"/>
      <c r="N8" s="133"/>
    </row>
    <row r="9" spans="1:23">
      <c r="A9" s="6" t="s">
        <v>221</v>
      </c>
      <c r="B9" s="6" t="s">
        <v>103</v>
      </c>
      <c r="C9" s="129">
        <v>1.7195797862833453</v>
      </c>
      <c r="D9" s="129">
        <v>1.1276041934775227</v>
      </c>
      <c r="E9" s="133"/>
      <c r="F9" s="133"/>
      <c r="G9" s="133"/>
      <c r="H9" s="133"/>
      <c r="K9" s="133"/>
      <c r="L9" s="133"/>
      <c r="M9" s="133"/>
      <c r="N9" s="133"/>
    </row>
    <row r="10" spans="1:23">
      <c r="A10" s="6" t="s">
        <v>222</v>
      </c>
      <c r="B10" s="6" t="s">
        <v>100</v>
      </c>
      <c r="C10" s="129">
        <v>9.8653663581991129</v>
      </c>
      <c r="D10" s="129">
        <v>4.9555689116617607</v>
      </c>
      <c r="E10" s="133"/>
      <c r="F10" s="133"/>
      <c r="G10" s="133"/>
      <c r="H10" s="133"/>
      <c r="K10" s="133"/>
      <c r="L10" s="133"/>
      <c r="M10" s="133"/>
      <c r="N10" s="133"/>
    </row>
    <row r="11" spans="1:23">
      <c r="A11" s="6" t="s">
        <v>223</v>
      </c>
      <c r="B11" s="6" t="s">
        <v>105</v>
      </c>
      <c r="C11" s="129">
        <v>6.259811653715702</v>
      </c>
      <c r="D11" s="129">
        <v>3.465916441302662</v>
      </c>
      <c r="E11" s="133"/>
      <c r="F11" s="133"/>
      <c r="G11" s="133"/>
      <c r="H11" s="133"/>
      <c r="K11" s="133"/>
      <c r="L11" s="133"/>
      <c r="M11" s="133"/>
      <c r="N11" s="133"/>
    </row>
    <row r="12" spans="1:23">
      <c r="A12" s="6" t="s">
        <v>224</v>
      </c>
      <c r="B12" s="6" t="s">
        <v>93</v>
      </c>
      <c r="C12" s="129">
        <v>16.967592111892291</v>
      </c>
      <c r="D12" s="129">
        <v>19.00875221680662</v>
      </c>
      <c r="E12" s="133"/>
      <c r="F12" s="133"/>
      <c r="G12" s="133"/>
      <c r="H12" s="133"/>
      <c r="K12" s="133"/>
      <c r="L12" s="133"/>
      <c r="M12" s="133"/>
      <c r="N12" s="133"/>
    </row>
    <row r="13" spans="1:23">
      <c r="A13" s="6" t="s">
        <v>225</v>
      </c>
      <c r="B13" s="6" t="s">
        <v>107</v>
      </c>
      <c r="C13" s="129">
        <v>8.411088706003353</v>
      </c>
      <c r="D13" s="129">
        <v>9.3355673758911841</v>
      </c>
      <c r="E13" s="133"/>
      <c r="F13" s="133"/>
      <c r="G13" s="133"/>
      <c r="H13" s="133"/>
      <c r="K13" s="133"/>
      <c r="L13" s="133"/>
      <c r="M13" s="133"/>
      <c r="N13" s="133"/>
    </row>
    <row r="14" spans="1:23">
      <c r="A14" s="6" t="s">
        <v>226</v>
      </c>
      <c r="B14" s="6" t="s">
        <v>108</v>
      </c>
      <c r="C14" s="129">
        <v>2.3144978026831673</v>
      </c>
      <c r="D14" s="129">
        <v>1.6220419145621654</v>
      </c>
      <c r="E14" s="133"/>
      <c r="F14" s="133"/>
      <c r="G14" s="133"/>
      <c r="H14" s="133"/>
      <c r="K14" s="133"/>
      <c r="L14" s="133"/>
      <c r="M14" s="133"/>
      <c r="N14" s="133"/>
    </row>
    <row r="15" spans="1:23">
      <c r="A15" s="6" t="s">
        <v>227</v>
      </c>
      <c r="B15" s="6" t="s">
        <v>102</v>
      </c>
      <c r="C15" s="129">
        <v>8.8234558873499616</v>
      </c>
      <c r="D15" s="129">
        <v>5.2115596170450882</v>
      </c>
      <c r="E15" s="133"/>
      <c r="F15" s="133"/>
      <c r="G15" s="133"/>
      <c r="H15" s="133"/>
      <c r="K15" s="133"/>
      <c r="L15" s="133"/>
      <c r="M15" s="133"/>
      <c r="N15" s="133"/>
    </row>
    <row r="16" spans="1:23">
      <c r="A16" s="6" t="s">
        <v>228</v>
      </c>
      <c r="B16" s="6" t="s">
        <v>109</v>
      </c>
      <c r="C16" s="129">
        <v>10.267157646867513</v>
      </c>
      <c r="D16" s="129">
        <v>18.911951683236598</v>
      </c>
      <c r="E16" s="133"/>
      <c r="F16" s="133"/>
      <c r="G16" s="133"/>
      <c r="H16" s="133"/>
      <c r="K16" s="133"/>
      <c r="L16" s="133"/>
      <c r="M16" s="133"/>
      <c r="N16" s="133"/>
    </row>
    <row r="17" spans="1:23">
      <c r="A17" s="6" t="s">
        <v>229</v>
      </c>
      <c r="B17" s="6" t="s">
        <v>111</v>
      </c>
      <c r="C17" s="129">
        <v>1.8396081849955375</v>
      </c>
      <c r="D17" s="129">
        <v>2.6137604780670851</v>
      </c>
      <c r="E17" s="133"/>
      <c r="F17" s="133"/>
      <c r="G17" s="133"/>
      <c r="H17" s="133"/>
      <c r="K17" s="133"/>
      <c r="L17" s="133"/>
      <c r="M17" s="133"/>
      <c r="N17" s="133"/>
    </row>
    <row r="18" spans="1:23">
      <c r="A18" s="6" t="s">
        <v>230</v>
      </c>
      <c r="B18" s="6" t="s">
        <v>112</v>
      </c>
      <c r="C18" s="129">
        <v>1.1798317458628618</v>
      </c>
      <c r="D18" s="129">
        <v>1.7035666647054057</v>
      </c>
      <c r="E18" s="133"/>
      <c r="F18" s="133"/>
      <c r="G18" s="133"/>
      <c r="H18" s="133"/>
      <c r="K18" s="133"/>
      <c r="L18" s="133"/>
      <c r="M18" s="133"/>
      <c r="N18" s="133"/>
    </row>
    <row r="19" spans="1:23">
      <c r="A19" s="6" t="s">
        <v>231</v>
      </c>
      <c r="B19" s="6" t="s">
        <v>106</v>
      </c>
      <c r="C19" s="129">
        <v>5.0848314874391916</v>
      </c>
      <c r="D19" s="129">
        <v>6.120466925870641</v>
      </c>
      <c r="E19" s="133"/>
      <c r="F19" s="133"/>
      <c r="G19" s="133"/>
      <c r="H19" s="133"/>
      <c r="K19" s="133"/>
      <c r="L19" s="133"/>
      <c r="M19" s="133"/>
      <c r="N19" s="133"/>
    </row>
    <row r="20" spans="1:23">
      <c r="A20" s="6" t="s">
        <v>232</v>
      </c>
      <c r="B20" s="6" t="s">
        <v>114</v>
      </c>
      <c r="C20" s="129">
        <v>0.67477217842119064</v>
      </c>
      <c r="D20" s="129">
        <v>0.72999847894767322</v>
      </c>
      <c r="E20" s="133"/>
      <c r="F20" s="133"/>
      <c r="G20" s="133"/>
      <c r="H20" s="133"/>
      <c r="K20" s="133"/>
      <c r="L20" s="133"/>
      <c r="M20" s="133"/>
      <c r="N20" s="133"/>
    </row>
    <row r="21" spans="1:23">
      <c r="A21" s="6" t="s">
        <v>233</v>
      </c>
      <c r="B21" s="6" t="s">
        <v>115</v>
      </c>
      <c r="C21" s="129">
        <v>8.9933880895694998E-2</v>
      </c>
      <c r="D21" s="129">
        <v>0.14810520144336664</v>
      </c>
      <c r="E21" s="133"/>
      <c r="F21" s="133"/>
      <c r="G21" s="133"/>
      <c r="H21" s="133"/>
      <c r="K21" s="133"/>
      <c r="L21" s="133"/>
      <c r="M21" s="133"/>
      <c r="N21" s="133"/>
    </row>
    <row r="22" spans="1:23">
      <c r="A22" s="6" t="s">
        <v>234</v>
      </c>
      <c r="B22" s="6" t="s">
        <v>118</v>
      </c>
      <c r="C22" s="129">
        <v>0.10655945996115031</v>
      </c>
      <c r="D22" s="129">
        <v>0.13496671138502619</v>
      </c>
      <c r="E22" s="133"/>
      <c r="F22" s="133"/>
      <c r="G22" s="133"/>
      <c r="H22" s="133"/>
      <c r="K22" s="133"/>
      <c r="L22" s="133"/>
      <c r="M22" s="133"/>
      <c r="N22" s="133"/>
    </row>
    <row r="23" spans="1:23">
      <c r="A23" s="14" t="s">
        <v>235</v>
      </c>
      <c r="B23" s="6" t="s">
        <v>119</v>
      </c>
      <c r="C23" s="129">
        <v>100.00000000000001</v>
      </c>
      <c r="D23" s="129">
        <v>99.999999999999986</v>
      </c>
      <c r="E23" s="133"/>
      <c r="F23" s="133"/>
      <c r="G23" s="133"/>
      <c r="H23" s="133"/>
      <c r="K23" s="133"/>
      <c r="L23" s="133"/>
      <c r="M23" s="133"/>
      <c r="N23" s="133"/>
    </row>
    <row r="24" spans="1:23">
      <c r="C24" s="129"/>
      <c r="D24" s="129"/>
    </row>
    <row r="25" spans="1:23">
      <c r="B25" s="6" t="s">
        <v>236</v>
      </c>
      <c r="C25" s="129">
        <v>8.9933880895694998E-2</v>
      </c>
      <c r="D25" s="129">
        <v>0.13496671138502619</v>
      </c>
      <c r="E25" s="133"/>
      <c r="F25" s="133"/>
      <c r="G25" s="133"/>
      <c r="H25" s="133"/>
      <c r="K25" s="133"/>
      <c r="L25" s="133"/>
      <c r="M25" s="133"/>
      <c r="N25" s="133"/>
    </row>
    <row r="26" spans="1:23">
      <c r="B26" s="6" t="s">
        <v>237</v>
      </c>
      <c r="C26" s="129">
        <v>16.967592111892291</v>
      </c>
      <c r="D26" s="129">
        <v>19.00875221680662</v>
      </c>
      <c r="E26" s="133"/>
      <c r="F26" s="133"/>
      <c r="G26" s="133"/>
      <c r="H26" s="133"/>
      <c r="K26" s="133"/>
      <c r="L26" s="133"/>
      <c r="M26" s="133"/>
      <c r="N26" s="133"/>
    </row>
    <row r="28" spans="1:23">
      <c r="A28" s="82" t="s">
        <v>376</v>
      </c>
      <c r="F28" s="120"/>
      <c r="G28" s="120"/>
      <c r="H28" s="120"/>
      <c r="I28" s="120"/>
      <c r="J28" s="120"/>
      <c r="K28" s="120"/>
      <c r="L28" s="128"/>
      <c r="M28" s="121"/>
      <c r="T28" s="120"/>
      <c r="U28" s="120"/>
      <c r="V28" s="120"/>
      <c r="W28" s="120"/>
    </row>
    <row r="29" spans="1:23">
      <c r="C29" s="133"/>
      <c r="D29" s="133"/>
      <c r="F29" s="130"/>
      <c r="G29" s="130"/>
      <c r="H29" s="130"/>
      <c r="I29" s="130"/>
      <c r="J29" s="130"/>
      <c r="K29" s="130"/>
      <c r="L29" s="131"/>
      <c r="M29" s="132"/>
      <c r="T29" s="130"/>
      <c r="U29" s="130"/>
      <c r="V29" s="130"/>
      <c r="W29" s="130"/>
    </row>
    <row r="30" spans="1:23">
      <c r="C30" s="133"/>
      <c r="D30" s="133"/>
      <c r="E30" s="133"/>
      <c r="F30" s="133"/>
      <c r="G30" s="133"/>
      <c r="H30" s="133"/>
      <c r="K30" s="133"/>
      <c r="L30" s="133"/>
      <c r="M30" s="133"/>
      <c r="N30" s="133"/>
      <c r="T30" s="130"/>
      <c r="U30" s="130"/>
      <c r="V30" s="130"/>
      <c r="W30" s="130"/>
    </row>
    <row r="31" spans="1:23">
      <c r="C31" s="133"/>
      <c r="D31" s="133"/>
      <c r="E31" s="133"/>
      <c r="F31" s="133"/>
      <c r="G31" s="133"/>
      <c r="H31" s="133"/>
      <c r="K31" s="133"/>
      <c r="L31" s="133"/>
      <c r="M31" s="133"/>
      <c r="N31" s="133"/>
      <c r="T31" s="130"/>
      <c r="U31" s="130"/>
      <c r="V31" s="130"/>
      <c r="W31" s="130"/>
    </row>
    <row r="32" spans="1:23">
      <c r="C32" s="133"/>
      <c r="D32" s="133"/>
      <c r="E32" s="133"/>
      <c r="F32" s="133"/>
      <c r="G32" s="133"/>
      <c r="H32" s="133"/>
      <c r="K32" s="133"/>
      <c r="L32" s="133"/>
      <c r="M32" s="133"/>
      <c r="N32" s="133"/>
      <c r="S32" s="14"/>
      <c r="T32" s="130"/>
      <c r="U32" s="130"/>
      <c r="V32" s="130"/>
      <c r="W32" s="130"/>
    </row>
    <row r="33" spans="3:14">
      <c r="C33" s="133"/>
      <c r="D33" s="133"/>
      <c r="E33" s="133"/>
      <c r="F33" s="133"/>
      <c r="G33" s="133"/>
      <c r="H33" s="133"/>
      <c r="K33" s="133"/>
      <c r="L33" s="133"/>
      <c r="M33" s="133"/>
      <c r="N33" s="133"/>
    </row>
    <row r="34" spans="3:14">
      <c r="C34" s="133"/>
      <c r="D34" s="133"/>
      <c r="E34" s="133"/>
      <c r="F34" s="133"/>
      <c r="G34" s="133"/>
      <c r="H34" s="133"/>
      <c r="K34" s="133"/>
      <c r="L34" s="133"/>
      <c r="M34" s="133"/>
      <c r="N34" s="133"/>
    </row>
    <row r="35" spans="3:14">
      <c r="C35" s="133"/>
      <c r="D35" s="133"/>
      <c r="E35" s="133"/>
      <c r="F35" s="133"/>
      <c r="G35" s="133"/>
      <c r="H35" s="133"/>
      <c r="K35" s="133"/>
      <c r="L35" s="133"/>
      <c r="M35" s="133"/>
      <c r="N35" s="133"/>
    </row>
    <row r="36" spans="3:14">
      <c r="C36" s="133"/>
      <c r="D36" s="133"/>
      <c r="E36" s="133"/>
      <c r="F36" s="133"/>
      <c r="G36" s="133"/>
      <c r="H36" s="133"/>
      <c r="K36" s="133"/>
      <c r="L36" s="133"/>
      <c r="M36" s="133"/>
      <c r="N36" s="133"/>
    </row>
    <row r="37" spans="3:14">
      <c r="C37" s="133"/>
      <c r="D37" s="133"/>
      <c r="E37" s="133"/>
      <c r="F37" s="133"/>
      <c r="G37" s="133"/>
      <c r="H37" s="133"/>
      <c r="K37" s="133"/>
      <c r="L37" s="133"/>
      <c r="M37" s="133"/>
      <c r="N37" s="133"/>
    </row>
    <row r="38" spans="3:14">
      <c r="C38" s="133"/>
      <c r="D38" s="133"/>
      <c r="E38" s="133"/>
      <c r="F38" s="133"/>
      <c r="G38" s="133"/>
      <c r="H38" s="133"/>
      <c r="K38" s="133"/>
      <c r="L38" s="133"/>
      <c r="M38" s="133"/>
      <c r="N38" s="133"/>
    </row>
    <row r="39" spans="3:14">
      <c r="C39" s="133"/>
      <c r="D39" s="133"/>
      <c r="E39" s="133"/>
      <c r="F39" s="133"/>
      <c r="G39" s="133"/>
      <c r="H39" s="133"/>
      <c r="K39" s="133"/>
      <c r="L39" s="133"/>
      <c r="M39" s="133"/>
      <c r="N39" s="133"/>
    </row>
    <row r="40" spans="3:14">
      <c r="C40" s="133"/>
      <c r="D40" s="133"/>
      <c r="E40" s="133"/>
      <c r="F40" s="133"/>
      <c r="G40" s="133"/>
      <c r="H40" s="133"/>
      <c r="K40" s="133"/>
      <c r="L40" s="133"/>
      <c r="M40" s="133"/>
      <c r="N40" s="133"/>
    </row>
    <row r="41" spans="3:14">
      <c r="C41" s="133"/>
      <c r="D41" s="133"/>
      <c r="E41" s="133"/>
      <c r="F41" s="133"/>
      <c r="G41" s="133"/>
      <c r="H41" s="133"/>
      <c r="K41" s="133"/>
      <c r="L41" s="133"/>
      <c r="M41" s="133"/>
      <c r="N41" s="133"/>
    </row>
    <row r="42" spans="3:14">
      <c r="C42" s="133"/>
      <c r="D42" s="133"/>
      <c r="E42" s="133"/>
      <c r="F42" s="133"/>
      <c r="G42" s="133"/>
      <c r="H42" s="133"/>
      <c r="K42" s="133"/>
      <c r="L42" s="133"/>
      <c r="M42" s="133"/>
      <c r="N42" s="133"/>
    </row>
    <row r="43" spans="3:14">
      <c r="C43" s="133"/>
      <c r="D43" s="133"/>
      <c r="E43" s="133"/>
      <c r="F43" s="133"/>
      <c r="G43" s="133"/>
      <c r="H43" s="133"/>
      <c r="K43" s="133"/>
      <c r="L43" s="133"/>
      <c r="M43" s="133"/>
      <c r="N43" s="133"/>
    </row>
    <row r="44" spans="3:14">
      <c r="C44" s="133"/>
      <c r="D44" s="133"/>
      <c r="E44" s="133"/>
      <c r="F44" s="133"/>
      <c r="G44" s="133"/>
      <c r="H44" s="133"/>
      <c r="K44" s="133"/>
      <c r="L44" s="133"/>
      <c r="M44" s="133"/>
      <c r="N44" s="133"/>
    </row>
    <row r="45" spans="3:14">
      <c r="C45" s="133"/>
      <c r="D45" s="133"/>
      <c r="E45" s="133"/>
      <c r="F45" s="133"/>
      <c r="G45" s="133"/>
      <c r="H45" s="133"/>
      <c r="K45" s="133"/>
      <c r="L45" s="133"/>
      <c r="M45" s="133"/>
      <c r="N45" s="133"/>
    </row>
    <row r="46" spans="3:14">
      <c r="C46" s="133"/>
      <c r="D46" s="133"/>
      <c r="E46" s="133"/>
      <c r="F46" s="133"/>
      <c r="G46" s="133"/>
      <c r="H46" s="133"/>
      <c r="K46" s="133"/>
      <c r="L46" s="133"/>
      <c r="M46" s="133"/>
      <c r="N46" s="133"/>
    </row>
    <row r="47" spans="3:14">
      <c r="C47" s="133"/>
      <c r="D47" s="133"/>
      <c r="E47" s="133"/>
      <c r="F47" s="133"/>
      <c r="G47" s="133"/>
      <c r="H47" s="133"/>
      <c r="K47" s="133"/>
      <c r="L47" s="133"/>
      <c r="M47" s="133"/>
      <c r="N47" s="133"/>
    </row>
    <row r="48" spans="3:14">
      <c r="C48" s="133"/>
      <c r="D48" s="133"/>
      <c r="E48" s="133"/>
      <c r="F48" s="133"/>
      <c r="G48" s="133"/>
      <c r="H48" s="133"/>
      <c r="K48" s="133"/>
      <c r="L48" s="133"/>
      <c r="M48" s="133"/>
      <c r="N48" s="133"/>
    </row>
    <row r="49" spans="3:14">
      <c r="C49" s="133"/>
      <c r="D49" s="133"/>
      <c r="E49" s="133"/>
      <c r="F49" s="133"/>
      <c r="G49" s="133"/>
      <c r="H49" s="133"/>
      <c r="K49" s="133"/>
      <c r="L49" s="133"/>
      <c r="M49" s="133"/>
      <c r="N49" s="133"/>
    </row>
    <row r="50" spans="3:14">
      <c r="C50" s="133"/>
      <c r="D50" s="133"/>
      <c r="E50" s="133"/>
      <c r="F50" s="133"/>
      <c r="G50" s="133"/>
      <c r="H50" s="133"/>
      <c r="K50" s="133"/>
      <c r="L50" s="133"/>
      <c r="M50" s="133"/>
      <c r="N50" s="133"/>
    </row>
    <row r="51" spans="3:14">
      <c r="C51" s="133"/>
      <c r="D51" s="133"/>
      <c r="E51" s="133"/>
      <c r="F51" s="133"/>
      <c r="G51" s="133"/>
      <c r="H51" s="133"/>
      <c r="K51" s="133"/>
      <c r="L51" s="133"/>
      <c r="M51" s="133"/>
      <c r="N51" s="133"/>
    </row>
    <row r="52" spans="3:14">
      <c r="C52" s="133"/>
      <c r="D52" s="133"/>
      <c r="E52" s="133"/>
      <c r="F52" s="133"/>
      <c r="G52" s="133"/>
      <c r="H52" s="133"/>
      <c r="K52" s="133"/>
      <c r="L52" s="133"/>
      <c r="M52" s="133"/>
      <c r="N52" s="133"/>
    </row>
    <row r="53" spans="3:14">
      <c r="C53" s="133"/>
      <c r="D53" s="133"/>
      <c r="E53" s="133"/>
      <c r="F53" s="133"/>
      <c r="G53" s="133"/>
      <c r="H53" s="133"/>
      <c r="K53" s="133"/>
      <c r="L53" s="133"/>
      <c r="M53" s="133"/>
      <c r="N53" s="133"/>
    </row>
    <row r="54" spans="3:14">
      <c r="C54" s="133"/>
      <c r="D54" s="133"/>
      <c r="E54" s="133"/>
      <c r="F54" s="133"/>
      <c r="G54" s="133"/>
      <c r="H54" s="133"/>
      <c r="K54" s="133"/>
      <c r="L54" s="133"/>
      <c r="M54" s="133"/>
      <c r="N54" s="133"/>
    </row>
    <row r="55" spans="3:14">
      <c r="C55" s="133"/>
      <c r="D55" s="133"/>
      <c r="E55" s="133"/>
      <c r="F55" s="133"/>
      <c r="G55" s="133"/>
      <c r="H55" s="133"/>
      <c r="K55" s="133"/>
      <c r="L55" s="133"/>
      <c r="M55" s="133"/>
      <c r="N55" s="133"/>
    </row>
    <row r="56" spans="3:14">
      <c r="C56" s="133"/>
      <c r="D56" s="133"/>
      <c r="E56" s="133"/>
      <c r="F56" s="133"/>
      <c r="G56" s="133"/>
      <c r="H56" s="133"/>
      <c r="K56" s="133"/>
      <c r="L56" s="133"/>
      <c r="M56" s="133"/>
      <c r="N56" s="133"/>
    </row>
    <row r="57" spans="3:14">
      <c r="C57" s="133"/>
      <c r="D57" s="133"/>
      <c r="E57" s="133"/>
      <c r="F57" s="133"/>
      <c r="G57" s="133"/>
      <c r="H57" s="133"/>
      <c r="K57" s="133"/>
      <c r="L57" s="133"/>
      <c r="M57" s="133"/>
      <c r="N57" s="133"/>
    </row>
    <row r="58" spans="3:14">
      <c r="C58" s="133"/>
      <c r="D58" s="133"/>
      <c r="E58" s="133"/>
      <c r="F58" s="133"/>
      <c r="G58" s="133"/>
      <c r="H58" s="133"/>
      <c r="K58" s="133"/>
      <c r="L58" s="133"/>
      <c r="M58" s="133"/>
      <c r="N58" s="133"/>
    </row>
    <row r="59" spans="3:14">
      <c r="C59" s="133"/>
      <c r="D59" s="133"/>
      <c r="E59" s="133"/>
      <c r="F59" s="133"/>
      <c r="G59" s="133"/>
      <c r="H59" s="133"/>
      <c r="K59" s="133"/>
      <c r="L59" s="133"/>
      <c r="M59" s="133"/>
      <c r="N59" s="133"/>
    </row>
    <row r="60" spans="3:14">
      <c r="C60" s="133"/>
      <c r="D60" s="133"/>
      <c r="E60" s="133"/>
      <c r="F60" s="133"/>
      <c r="G60" s="133"/>
      <c r="H60" s="133"/>
      <c r="K60" s="133"/>
      <c r="L60" s="133"/>
      <c r="M60" s="133"/>
      <c r="N60" s="133"/>
    </row>
    <row r="61" spans="3:14">
      <c r="C61" s="133"/>
      <c r="D61" s="133"/>
      <c r="E61" s="133"/>
      <c r="F61" s="133"/>
      <c r="G61" s="133"/>
      <c r="H61" s="133"/>
      <c r="K61" s="133"/>
      <c r="L61" s="133"/>
      <c r="M61" s="133"/>
      <c r="N61" s="133"/>
    </row>
    <row r="62" spans="3:14">
      <c r="C62" s="133"/>
      <c r="D62" s="133"/>
      <c r="E62" s="133"/>
      <c r="F62" s="133"/>
      <c r="G62" s="133"/>
      <c r="H62" s="133"/>
      <c r="K62" s="133"/>
      <c r="L62" s="133"/>
      <c r="M62" s="133"/>
      <c r="N62" s="133"/>
    </row>
    <row r="63" spans="3:14">
      <c r="C63" s="133"/>
      <c r="D63" s="133"/>
      <c r="E63" s="133"/>
      <c r="F63" s="133"/>
      <c r="G63" s="133"/>
      <c r="H63" s="133"/>
      <c r="K63" s="133"/>
      <c r="L63" s="133"/>
      <c r="M63" s="133"/>
      <c r="N63" s="133"/>
    </row>
    <row r="64" spans="3:14">
      <c r="C64" s="133"/>
      <c r="D64" s="133"/>
      <c r="E64" s="133"/>
      <c r="F64" s="133"/>
      <c r="G64" s="133"/>
      <c r="H64" s="133"/>
      <c r="K64" s="133"/>
      <c r="L64" s="133"/>
      <c r="M64" s="133"/>
      <c r="N64" s="133"/>
    </row>
    <row r="65" spans="3:14">
      <c r="C65" s="133"/>
      <c r="D65" s="133"/>
      <c r="E65" s="133"/>
      <c r="F65" s="133"/>
      <c r="G65" s="133"/>
      <c r="H65" s="133"/>
      <c r="K65" s="133"/>
      <c r="L65" s="133"/>
      <c r="M65" s="133"/>
      <c r="N65" s="133"/>
    </row>
    <row r="66" spans="3:14">
      <c r="C66" s="133"/>
      <c r="D66" s="133"/>
      <c r="E66" s="133"/>
      <c r="F66" s="133"/>
      <c r="G66" s="133"/>
      <c r="H66" s="133"/>
      <c r="K66" s="133"/>
      <c r="L66" s="133"/>
      <c r="M66" s="133"/>
      <c r="N66" s="133"/>
    </row>
    <row r="67" spans="3:14">
      <c r="C67" s="133"/>
      <c r="D67" s="133"/>
      <c r="E67" s="133"/>
      <c r="F67" s="133"/>
      <c r="G67" s="133"/>
      <c r="H67" s="133"/>
      <c r="K67" s="133"/>
      <c r="L67" s="133"/>
      <c r="M67" s="133"/>
      <c r="N67" s="133"/>
    </row>
    <row r="68" spans="3:14">
      <c r="C68" s="133"/>
      <c r="D68" s="133"/>
      <c r="E68" s="133"/>
      <c r="F68" s="133"/>
      <c r="G68" s="133"/>
      <c r="H68" s="133"/>
      <c r="K68" s="133"/>
      <c r="L68" s="133"/>
      <c r="M68" s="133"/>
      <c r="N68" s="133"/>
    </row>
    <row r="69" spans="3:14">
      <c r="C69" s="133"/>
      <c r="D69" s="133"/>
      <c r="E69" s="133"/>
      <c r="F69" s="133"/>
      <c r="G69" s="133"/>
      <c r="H69" s="133"/>
      <c r="K69" s="133"/>
      <c r="L69" s="133"/>
      <c r="M69" s="133"/>
      <c r="N69" s="133"/>
    </row>
    <row r="70" spans="3:14">
      <c r="C70" s="133"/>
      <c r="D70" s="133"/>
      <c r="E70" s="133"/>
      <c r="F70" s="133"/>
      <c r="G70" s="133"/>
      <c r="H70" s="133"/>
      <c r="K70" s="133"/>
      <c r="L70" s="133"/>
      <c r="M70" s="133"/>
      <c r="N70" s="133"/>
    </row>
    <row r="71" spans="3:14">
      <c r="C71" s="133"/>
      <c r="D71" s="133"/>
      <c r="E71" s="133"/>
      <c r="F71" s="133"/>
      <c r="G71" s="133"/>
      <c r="H71" s="133"/>
      <c r="K71" s="133"/>
      <c r="L71" s="133"/>
      <c r="M71" s="133"/>
      <c r="N71" s="133"/>
    </row>
    <row r="72" spans="3:14">
      <c r="C72" s="133"/>
      <c r="D72" s="133"/>
      <c r="E72" s="133"/>
      <c r="F72" s="133"/>
      <c r="G72" s="133"/>
      <c r="H72" s="133"/>
      <c r="K72" s="133"/>
      <c r="L72" s="133"/>
      <c r="M72" s="133"/>
      <c r="N72" s="133"/>
    </row>
    <row r="73" spans="3:14">
      <c r="C73" s="133"/>
      <c r="D73" s="133"/>
      <c r="E73" s="133"/>
      <c r="F73" s="133"/>
      <c r="G73" s="133"/>
      <c r="H73" s="133"/>
      <c r="K73" s="133"/>
      <c r="L73" s="133"/>
      <c r="M73" s="133"/>
      <c r="N73" s="133"/>
    </row>
    <row r="74" spans="3:14">
      <c r="C74" s="133"/>
      <c r="D74" s="133"/>
      <c r="E74" s="133"/>
      <c r="F74" s="133"/>
      <c r="G74" s="133"/>
      <c r="H74" s="133"/>
      <c r="K74" s="133"/>
      <c r="L74" s="133"/>
      <c r="M74" s="133"/>
      <c r="N74" s="133"/>
    </row>
    <row r="75" spans="3:14">
      <c r="C75" s="133"/>
      <c r="D75" s="133"/>
      <c r="E75" s="133"/>
      <c r="F75" s="133"/>
      <c r="G75" s="133"/>
      <c r="H75" s="133"/>
      <c r="K75" s="133"/>
      <c r="L75" s="133"/>
      <c r="M75" s="133"/>
      <c r="N75" s="133"/>
    </row>
    <row r="76" spans="3:14">
      <c r="C76" s="133"/>
      <c r="D76" s="133"/>
      <c r="E76" s="133"/>
      <c r="F76" s="133"/>
      <c r="G76" s="133"/>
      <c r="H76" s="133"/>
      <c r="K76" s="133"/>
      <c r="L76" s="133"/>
      <c r="M76" s="133"/>
      <c r="N76" s="133"/>
    </row>
    <row r="77" spans="3:14">
      <c r="C77" s="133"/>
      <c r="D77" s="133"/>
      <c r="E77" s="133"/>
      <c r="F77" s="133"/>
      <c r="G77" s="133"/>
      <c r="H77" s="133"/>
      <c r="K77" s="133"/>
      <c r="L77" s="133"/>
      <c r="M77" s="133"/>
      <c r="N77" s="133"/>
    </row>
    <row r="78" spans="3:14">
      <c r="C78" s="133"/>
      <c r="D78" s="133"/>
      <c r="E78" s="133"/>
      <c r="F78" s="133"/>
      <c r="G78" s="133"/>
      <c r="H78" s="133"/>
      <c r="K78" s="133"/>
      <c r="L78" s="133"/>
      <c r="M78" s="133"/>
      <c r="N78" s="133"/>
    </row>
    <row r="79" spans="3:14">
      <c r="C79" s="133"/>
      <c r="D79" s="133"/>
      <c r="E79" s="133"/>
      <c r="F79" s="133"/>
      <c r="G79" s="133"/>
      <c r="H79" s="133"/>
      <c r="K79" s="133"/>
      <c r="L79" s="133"/>
      <c r="M79" s="133"/>
      <c r="N79" s="133"/>
    </row>
    <row r="80" spans="3:14">
      <c r="C80" s="133"/>
      <c r="D80" s="133"/>
      <c r="E80" s="133"/>
      <c r="F80" s="133"/>
      <c r="G80" s="133"/>
      <c r="H80" s="133"/>
      <c r="K80" s="133"/>
      <c r="L80" s="133"/>
      <c r="M80" s="133"/>
      <c r="N80" s="133"/>
    </row>
    <row r="81" spans="3:14">
      <c r="C81" s="133"/>
      <c r="D81" s="133"/>
      <c r="E81" s="133"/>
      <c r="F81" s="133"/>
      <c r="G81" s="133"/>
      <c r="H81" s="133"/>
      <c r="K81" s="133"/>
      <c r="L81" s="133"/>
      <c r="M81" s="133"/>
      <c r="N81" s="133"/>
    </row>
    <row r="84" spans="3:14">
      <c r="C84" s="133"/>
      <c r="D84" s="133"/>
      <c r="E84" s="133"/>
      <c r="F84" s="133"/>
      <c r="G84" s="133"/>
      <c r="H84" s="133"/>
      <c r="K84" s="133"/>
      <c r="L84" s="133"/>
      <c r="M84" s="133"/>
      <c r="N84" s="133"/>
    </row>
    <row r="85" spans="3:14">
      <c r="C85" s="133"/>
      <c r="D85" s="133"/>
      <c r="E85" s="133"/>
      <c r="F85" s="133"/>
      <c r="G85" s="133"/>
      <c r="H85" s="133"/>
      <c r="K85" s="133"/>
      <c r="L85" s="133"/>
      <c r="M85" s="133"/>
      <c r="N85" s="133"/>
    </row>
  </sheetData>
  <mergeCells count="1">
    <mergeCell ref="A1:N1"/>
  </mergeCells>
  <hyperlinks>
    <hyperlink ref="O1" location="INDICE!A1" display="Índice (volver)" xr:uid="{DE91CE7F-4F55-4FD8-B0D4-6704E2181F48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AFBE2-9B96-4733-B58E-72A1F43B0CFA}">
  <dimension ref="B1:J40"/>
  <sheetViews>
    <sheetView showGridLines="0" zoomScaleNormal="100" workbookViewId="0">
      <selection activeCell="I1" sqref="I1"/>
    </sheetView>
  </sheetViews>
  <sheetFormatPr baseColWidth="10" defaultColWidth="11.28515625" defaultRowHeight="14.25"/>
  <cols>
    <col min="1" max="16384" width="11.28515625" style="2"/>
  </cols>
  <sheetData>
    <row r="1" spans="2:10" ht="30" customHeight="1">
      <c r="B1" s="519" t="s">
        <v>202</v>
      </c>
      <c r="C1" s="519"/>
      <c r="D1" s="519"/>
      <c r="E1" s="519"/>
      <c r="F1" s="519"/>
      <c r="G1" s="519"/>
      <c r="H1" s="519"/>
      <c r="I1" s="500" t="s">
        <v>1634</v>
      </c>
      <c r="J1"/>
    </row>
    <row r="2" spans="2:10">
      <c r="B2" s="1"/>
    </row>
    <row r="3" spans="2:10">
      <c r="B3" s="34"/>
      <c r="G3" s="34"/>
    </row>
    <row r="17" spans="2:10">
      <c r="B17" s="35" t="s">
        <v>201</v>
      </c>
      <c r="G17" s="34"/>
    </row>
    <row r="18" spans="2:10">
      <c r="B18" s="35"/>
    </row>
    <row r="19" spans="2:10">
      <c r="B19" s="35"/>
    </row>
    <row r="20" spans="2:10" ht="15">
      <c r="B20" s="82"/>
      <c r="C20"/>
      <c r="D20"/>
      <c r="E20"/>
      <c r="F20"/>
      <c r="G20"/>
      <c r="H20"/>
      <c r="I20"/>
      <c r="J20"/>
    </row>
    <row r="21" spans="2:10" ht="15">
      <c r="B21" s="82" t="s">
        <v>376</v>
      </c>
      <c r="C21"/>
      <c r="D21"/>
      <c r="E21"/>
      <c r="F21"/>
      <c r="G21" s="34"/>
      <c r="H21"/>
      <c r="I21"/>
      <c r="J21"/>
    </row>
    <row r="22" spans="2:10" ht="15">
      <c r="B22" s="1"/>
      <c r="C22"/>
      <c r="D22"/>
      <c r="E22"/>
      <c r="F22"/>
      <c r="G22"/>
      <c r="H22"/>
      <c r="I22"/>
      <c r="J22"/>
    </row>
    <row r="23" spans="2:10" ht="15">
      <c r="C23"/>
      <c r="D23"/>
      <c r="E23"/>
      <c r="F23"/>
      <c r="H23"/>
      <c r="I23"/>
      <c r="J23"/>
    </row>
    <row r="24" spans="2:10">
      <c r="B24" s="1"/>
    </row>
    <row r="25" spans="2:10">
      <c r="B25" s="34"/>
      <c r="G25" s="34"/>
    </row>
    <row r="27" spans="2:10" ht="15">
      <c r="B27" s="82"/>
    </row>
    <row r="39" spans="2:7">
      <c r="B39" s="35"/>
      <c r="G39" s="34"/>
    </row>
    <row r="40" spans="2:7">
      <c r="B40" s="35"/>
    </row>
  </sheetData>
  <mergeCells count="1">
    <mergeCell ref="B1:H1"/>
  </mergeCells>
  <hyperlinks>
    <hyperlink ref="I1" location="INDICE!A1" display="Índice (volver)" xr:uid="{8980F07D-9B10-4E17-B7DB-BAE3E6BD3081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EB028-F4AC-439C-B51B-8EA421C6E54E}">
  <dimension ref="A1:W84"/>
  <sheetViews>
    <sheetView showGridLines="0" workbookViewId="0">
      <selection activeCell="N1" sqref="N1"/>
    </sheetView>
  </sheetViews>
  <sheetFormatPr baseColWidth="10" defaultColWidth="11.140625" defaultRowHeight="13.5"/>
  <cols>
    <col min="1" max="1" width="6.7109375" style="6" bestFit="1" customWidth="1"/>
    <col min="2" max="2" width="27.7109375" style="6" bestFit="1" customWidth="1"/>
    <col min="3" max="3" width="8.28515625" style="6" bestFit="1" customWidth="1"/>
    <col min="4" max="4" width="7.28515625" style="6" bestFit="1" customWidth="1"/>
    <col min="5" max="5" width="11.140625" style="6"/>
    <col min="6" max="6" width="10.28515625" style="6" bestFit="1" customWidth="1"/>
    <col min="7" max="7" width="11.140625" style="6" bestFit="1" customWidth="1"/>
    <col min="8" max="8" width="15.42578125" style="6" bestFit="1" customWidth="1"/>
    <col min="9" max="10" width="6.28515625" style="6" bestFit="1" customWidth="1"/>
    <col min="11" max="11" width="14.140625" style="6" bestFit="1" customWidth="1"/>
    <col min="12" max="12" width="11.85546875" style="6" bestFit="1" customWidth="1"/>
    <col min="13" max="13" width="25.85546875" style="6" bestFit="1" customWidth="1"/>
    <col min="14" max="16384" width="11.140625" style="6"/>
  </cols>
  <sheetData>
    <row r="1" spans="1:23">
      <c r="A1" s="10" t="s">
        <v>377</v>
      </c>
      <c r="C1" s="14"/>
      <c r="N1" s="500" t="s">
        <v>1634</v>
      </c>
    </row>
    <row r="2" spans="1:23">
      <c r="A2" s="14" t="s">
        <v>216</v>
      </c>
      <c r="C2" s="14" t="s">
        <v>205</v>
      </c>
      <c r="D2" s="14" t="s">
        <v>239</v>
      </c>
      <c r="F2" s="120" t="s">
        <v>207</v>
      </c>
      <c r="G2" s="120" t="s">
        <v>208</v>
      </c>
      <c r="H2" s="120" t="s">
        <v>209</v>
      </c>
      <c r="I2" s="120" t="s">
        <v>210</v>
      </c>
      <c r="J2" s="120" t="s">
        <v>211</v>
      </c>
      <c r="K2" s="120" t="s">
        <v>212</v>
      </c>
      <c r="L2" s="128" t="s">
        <v>213</v>
      </c>
      <c r="M2" s="121" t="s">
        <v>214</v>
      </c>
      <c r="R2" s="120"/>
      <c r="S2" s="120"/>
      <c r="T2" s="120"/>
      <c r="U2" s="120"/>
      <c r="V2" s="120"/>
      <c r="W2" s="120"/>
    </row>
    <row r="3" spans="1:23">
      <c r="A3" s="6" t="s">
        <v>215</v>
      </c>
      <c r="B3" s="6" t="s">
        <v>92</v>
      </c>
      <c r="C3" s="129">
        <v>14.190357974885304</v>
      </c>
      <c r="D3" s="129">
        <v>17.310335752832735</v>
      </c>
      <c r="F3" s="130">
        <v>1.5969820429504882</v>
      </c>
      <c r="G3" s="130">
        <v>0.69657341183940746</v>
      </c>
      <c r="H3" s="130">
        <v>0.24191154511449106</v>
      </c>
      <c r="I3" s="130">
        <v>0.32783106878107449</v>
      </c>
      <c r="J3" s="130">
        <v>8.2912611851485547</v>
      </c>
      <c r="K3" s="130">
        <v>210.57958095783118</v>
      </c>
      <c r="L3" s="131">
        <v>2.8794550153021246</v>
      </c>
      <c r="M3" s="132">
        <v>0.57256534018492111</v>
      </c>
      <c r="R3" s="130"/>
      <c r="S3" s="130"/>
      <c r="T3" s="130"/>
      <c r="U3" s="130"/>
      <c r="V3" s="130"/>
      <c r="W3" s="130"/>
    </row>
    <row r="4" spans="1:23">
      <c r="A4" s="6" t="s">
        <v>217</v>
      </c>
      <c r="B4" s="6" t="s">
        <v>94</v>
      </c>
      <c r="C4" s="129">
        <v>3.9972036079103788</v>
      </c>
      <c r="D4" s="129">
        <v>9.4310932558118292</v>
      </c>
      <c r="F4" s="133"/>
      <c r="G4" s="133"/>
      <c r="H4" s="133"/>
      <c r="K4" s="133"/>
      <c r="L4" s="133"/>
      <c r="M4" s="133"/>
      <c r="N4" s="133"/>
      <c r="R4" s="130"/>
      <c r="S4" s="130"/>
      <c r="T4" s="130"/>
      <c r="U4" s="130"/>
      <c r="V4" s="130"/>
      <c r="W4" s="130"/>
    </row>
    <row r="5" spans="1:23">
      <c r="A5" s="6" t="s">
        <v>218</v>
      </c>
      <c r="B5" s="6" t="s">
        <v>95</v>
      </c>
      <c r="C5" s="129">
        <v>3.849402085070496</v>
      </c>
      <c r="D5" s="129">
        <v>2.0957150464815464</v>
      </c>
      <c r="F5" s="133"/>
      <c r="G5" s="133"/>
      <c r="H5" s="133"/>
      <c r="K5" s="133"/>
      <c r="L5" s="133"/>
      <c r="M5" s="133"/>
      <c r="N5" s="133"/>
      <c r="R5" s="130"/>
      <c r="S5" s="130"/>
      <c r="T5" s="130"/>
      <c r="U5" s="130"/>
      <c r="V5" s="130"/>
      <c r="W5" s="130"/>
    </row>
    <row r="6" spans="1:23">
      <c r="A6" s="6" t="s">
        <v>219</v>
      </c>
      <c r="B6" s="6" t="s">
        <v>98</v>
      </c>
      <c r="C6" s="129">
        <v>1.547181004240135</v>
      </c>
      <c r="D6" s="129">
        <v>0.98652172184241405</v>
      </c>
      <c r="F6" s="133"/>
      <c r="G6" s="133"/>
      <c r="H6" s="133"/>
      <c r="K6" s="133"/>
      <c r="L6" s="133"/>
      <c r="M6" s="133"/>
      <c r="N6" s="133"/>
      <c r="Q6" s="14"/>
      <c r="R6" s="130"/>
      <c r="S6" s="130"/>
      <c r="T6" s="130"/>
      <c r="U6" s="130"/>
      <c r="V6" s="130"/>
      <c r="W6" s="130"/>
    </row>
    <row r="7" spans="1:23">
      <c r="A7" s="6" t="s">
        <v>220</v>
      </c>
      <c r="B7" s="6" t="s">
        <v>101</v>
      </c>
      <c r="C7" s="129">
        <v>2.8120486913926039</v>
      </c>
      <c r="D7" s="129">
        <v>1.4713943230230131</v>
      </c>
      <c r="F7" s="133"/>
      <c r="G7" s="133"/>
      <c r="H7" s="133"/>
      <c r="K7" s="133"/>
      <c r="L7" s="133"/>
      <c r="M7" s="133"/>
      <c r="N7" s="133"/>
    </row>
    <row r="8" spans="1:23">
      <c r="A8" s="6" t="s">
        <v>221</v>
      </c>
      <c r="B8" s="6" t="s">
        <v>103</v>
      </c>
      <c r="C8" s="129">
        <v>1.7196080617345333</v>
      </c>
      <c r="D8" s="129">
        <v>1.0532875419708081</v>
      </c>
      <c r="F8" s="133"/>
      <c r="G8" s="133"/>
      <c r="H8" s="133"/>
      <c r="K8" s="133"/>
      <c r="L8" s="133"/>
      <c r="M8" s="133"/>
      <c r="N8" s="133"/>
    </row>
    <row r="9" spans="1:23">
      <c r="A9" s="6" t="s">
        <v>222</v>
      </c>
      <c r="B9" s="6" t="s">
        <v>100</v>
      </c>
      <c r="C9" s="129">
        <v>9.865397051949012</v>
      </c>
      <c r="D9" s="129">
        <v>18.621535653675849</v>
      </c>
      <c r="F9" s="133"/>
      <c r="G9" s="133"/>
      <c r="H9" s="133"/>
      <c r="K9" s="133"/>
      <c r="L9" s="133"/>
      <c r="M9" s="133"/>
      <c r="N9" s="133"/>
    </row>
    <row r="10" spans="1:23">
      <c r="A10" s="6" t="s">
        <v>223</v>
      </c>
      <c r="B10" s="6" t="s">
        <v>105</v>
      </c>
      <c r="C10" s="129">
        <v>6.259831129720685</v>
      </c>
      <c r="D10" s="129">
        <v>15.703840555189194</v>
      </c>
      <c r="F10" s="133"/>
      <c r="G10" s="133"/>
      <c r="H10" s="133"/>
      <c r="K10" s="133"/>
      <c r="L10" s="133"/>
      <c r="M10" s="133"/>
      <c r="N10" s="133"/>
    </row>
    <row r="11" spans="1:23">
      <c r="A11" s="6" t="s">
        <v>224</v>
      </c>
      <c r="B11" s="6" t="s">
        <v>93</v>
      </c>
      <c r="C11" s="129">
        <v>16.967673202084924</v>
      </c>
      <c r="D11" s="129">
        <v>6.3458999338628352</v>
      </c>
      <c r="F11" s="133"/>
      <c r="G11" s="133"/>
      <c r="H11" s="133"/>
      <c r="K11" s="133"/>
      <c r="L11" s="133"/>
      <c r="M11" s="133"/>
      <c r="N11" s="133"/>
    </row>
    <row r="12" spans="1:23">
      <c r="A12" s="6" t="s">
        <v>225</v>
      </c>
      <c r="B12" s="6" t="s">
        <v>107</v>
      </c>
      <c r="C12" s="129">
        <v>8.4112558032800901</v>
      </c>
      <c r="D12" s="129">
        <v>4.5973219892875541</v>
      </c>
      <c r="F12" s="133"/>
      <c r="G12" s="133"/>
      <c r="H12" s="133"/>
      <c r="K12" s="133"/>
      <c r="L12" s="133"/>
      <c r="M12" s="133"/>
      <c r="N12" s="133"/>
    </row>
    <row r="13" spans="1:23">
      <c r="A13" s="6" t="s">
        <v>226</v>
      </c>
      <c r="B13" s="6" t="s">
        <v>108</v>
      </c>
      <c r="C13" s="129">
        <v>2.3145050037429065</v>
      </c>
      <c r="D13" s="129">
        <v>8.2285144527113356</v>
      </c>
      <c r="F13" s="133"/>
      <c r="G13" s="133"/>
      <c r="H13" s="133"/>
      <c r="K13" s="133"/>
      <c r="L13" s="133"/>
      <c r="M13" s="133"/>
      <c r="N13" s="133"/>
    </row>
    <row r="14" spans="1:23">
      <c r="A14" s="6" t="s">
        <v>227</v>
      </c>
      <c r="B14" s="6" t="s">
        <v>102</v>
      </c>
      <c r="C14" s="129">
        <v>8.8235048566106293</v>
      </c>
      <c r="D14" s="129">
        <v>5.8452581578632312</v>
      </c>
      <c r="F14" s="133"/>
      <c r="G14" s="133"/>
      <c r="H14" s="133"/>
      <c r="K14" s="133"/>
      <c r="L14" s="133"/>
      <c r="M14" s="133"/>
      <c r="N14" s="133"/>
    </row>
    <row r="15" spans="1:23">
      <c r="A15" s="6" t="s">
        <v>228</v>
      </c>
      <c r="B15" s="6" t="s">
        <v>109</v>
      </c>
      <c r="C15" s="129">
        <v>10.267189590736566</v>
      </c>
      <c r="D15" s="129">
        <v>1.5864930879287575</v>
      </c>
      <c r="F15" s="133"/>
      <c r="G15" s="133"/>
      <c r="H15" s="133"/>
      <c r="K15" s="133"/>
      <c r="L15" s="133"/>
      <c r="M15" s="133"/>
      <c r="N15" s="133"/>
    </row>
    <row r="16" spans="1:23">
      <c r="A16" s="6" t="s">
        <v>229</v>
      </c>
      <c r="B16" s="6" t="s">
        <v>111</v>
      </c>
      <c r="C16" s="129">
        <v>1.8396181625438233</v>
      </c>
      <c r="D16" s="129">
        <v>2.2359866182400978</v>
      </c>
      <c r="F16" s="133"/>
      <c r="G16" s="133"/>
      <c r="H16" s="133"/>
      <c r="K16" s="133"/>
      <c r="L16" s="133"/>
      <c r="M16" s="133"/>
      <c r="N16" s="133"/>
    </row>
    <row r="17" spans="1:23">
      <c r="A17" s="6" t="s">
        <v>230</v>
      </c>
      <c r="B17" s="6" t="s">
        <v>112</v>
      </c>
      <c r="C17" s="129">
        <v>1.1798354166375802</v>
      </c>
      <c r="D17" s="129">
        <v>2.0535328287286316</v>
      </c>
      <c r="F17" s="133"/>
      <c r="G17" s="133"/>
      <c r="H17" s="133"/>
      <c r="K17" s="133"/>
      <c r="L17" s="133"/>
      <c r="M17" s="133"/>
      <c r="N17" s="133"/>
    </row>
    <row r="18" spans="1:23">
      <c r="A18" s="6" t="s">
        <v>231</v>
      </c>
      <c r="B18" s="6" t="s">
        <v>106</v>
      </c>
      <c r="C18" s="129">
        <v>5.0841201274477008</v>
      </c>
      <c r="D18" s="129">
        <v>1.4294667514721149</v>
      </c>
      <c r="F18" s="133"/>
      <c r="G18" s="133"/>
      <c r="H18" s="133"/>
      <c r="K18" s="133"/>
      <c r="L18" s="133"/>
      <c r="M18" s="133"/>
      <c r="N18" s="133"/>
    </row>
    <row r="19" spans="1:23">
      <c r="A19" s="6" t="s">
        <v>232</v>
      </c>
      <c r="B19" s="6" t="s">
        <v>114</v>
      </c>
      <c r="C19" s="129">
        <v>0.67477427781249488</v>
      </c>
      <c r="D19" s="129">
        <v>0.99706053410028184</v>
      </c>
      <c r="F19" s="133"/>
      <c r="G19" s="133"/>
      <c r="H19" s="133"/>
      <c r="K19" s="133"/>
      <c r="L19" s="133"/>
      <c r="M19" s="133"/>
      <c r="N19" s="133"/>
    </row>
    <row r="20" spans="1:23">
      <c r="A20" s="6" t="s">
        <v>233</v>
      </c>
      <c r="B20" s="6" t="s">
        <v>115</v>
      </c>
      <c r="C20" s="129">
        <v>8.9934160701067106E-2</v>
      </c>
      <c r="D20" s="129">
        <v>3.9269560460765043E-3</v>
      </c>
      <c r="F20" s="133"/>
      <c r="G20" s="133"/>
      <c r="H20" s="133"/>
      <c r="K20" s="133"/>
      <c r="L20" s="133"/>
      <c r="M20" s="133"/>
      <c r="N20" s="133"/>
    </row>
    <row r="21" spans="1:23">
      <c r="A21" s="6" t="s">
        <v>234</v>
      </c>
      <c r="B21" s="6" t="s">
        <v>118</v>
      </c>
      <c r="C21" s="129">
        <v>0.10655979149907606</v>
      </c>
      <c r="D21" s="129">
        <v>2.8148389317090303E-3</v>
      </c>
      <c r="F21" s="133"/>
      <c r="G21" s="133"/>
      <c r="H21" s="133"/>
      <c r="K21" s="133"/>
      <c r="L21" s="133"/>
      <c r="M21" s="133"/>
      <c r="N21" s="133"/>
    </row>
    <row r="22" spans="1:23">
      <c r="A22" s="14" t="s">
        <v>235</v>
      </c>
      <c r="B22" s="6" t="s">
        <v>119</v>
      </c>
      <c r="C22" s="129">
        <v>100.00000000000001</v>
      </c>
      <c r="D22" s="129">
        <v>100.00000000000003</v>
      </c>
      <c r="F22" s="133"/>
      <c r="G22" s="133"/>
      <c r="H22" s="133"/>
      <c r="K22" s="133"/>
      <c r="L22" s="133"/>
      <c r="M22" s="133"/>
      <c r="N22" s="133"/>
    </row>
    <row r="23" spans="1:23">
      <c r="C23" s="129"/>
      <c r="D23" s="129"/>
    </row>
    <row r="24" spans="1:23">
      <c r="B24" s="6" t="s">
        <v>236</v>
      </c>
      <c r="C24" s="129">
        <v>8.9934160701067106E-2</v>
      </c>
      <c r="D24" s="129">
        <v>2.8148389317090303E-3</v>
      </c>
      <c r="F24" s="133"/>
      <c r="G24" s="133"/>
      <c r="H24" s="133"/>
      <c r="K24" s="133"/>
      <c r="L24" s="133"/>
      <c r="M24" s="133"/>
      <c r="N24" s="133"/>
    </row>
    <row r="25" spans="1:23">
      <c r="B25" s="6" t="s">
        <v>237</v>
      </c>
      <c r="C25" s="129">
        <v>16.967673202084924</v>
      </c>
      <c r="D25" s="129">
        <v>18.621535653675849</v>
      </c>
      <c r="F25" s="133"/>
      <c r="G25" s="133"/>
      <c r="H25" s="133"/>
      <c r="K25" s="133"/>
      <c r="L25" s="133"/>
      <c r="M25" s="133"/>
      <c r="N25" s="133"/>
    </row>
    <row r="27" spans="1:23">
      <c r="A27" s="82" t="s">
        <v>376</v>
      </c>
      <c r="F27" s="120"/>
      <c r="G27" s="120"/>
      <c r="H27" s="120"/>
      <c r="I27" s="120"/>
      <c r="J27" s="120"/>
      <c r="K27" s="120"/>
      <c r="L27" s="128"/>
      <c r="M27" s="121"/>
      <c r="T27" s="120"/>
      <c r="U27" s="120"/>
      <c r="V27" s="120"/>
      <c r="W27" s="120"/>
    </row>
    <row r="28" spans="1:23">
      <c r="C28" s="133"/>
      <c r="D28" s="133"/>
      <c r="F28" s="130"/>
      <c r="G28" s="130"/>
      <c r="H28" s="130"/>
      <c r="I28" s="130"/>
      <c r="J28" s="130"/>
      <c r="K28" s="130"/>
      <c r="L28" s="131"/>
      <c r="M28" s="132"/>
      <c r="T28" s="130"/>
      <c r="U28" s="130"/>
      <c r="V28" s="130"/>
      <c r="W28" s="130"/>
    </row>
    <row r="29" spans="1:23">
      <c r="C29" s="133"/>
      <c r="D29" s="133"/>
      <c r="F29" s="133"/>
      <c r="G29" s="133"/>
      <c r="H29" s="133"/>
      <c r="K29" s="133"/>
      <c r="L29" s="133"/>
      <c r="M29" s="133"/>
      <c r="N29" s="133"/>
      <c r="T29" s="130"/>
      <c r="U29" s="130"/>
      <c r="V29" s="130"/>
      <c r="W29" s="130"/>
    </row>
    <row r="30" spans="1:23">
      <c r="C30" s="133"/>
      <c r="D30" s="133"/>
      <c r="F30" s="133"/>
      <c r="G30" s="133"/>
      <c r="H30" s="133"/>
      <c r="K30" s="133"/>
      <c r="L30" s="133"/>
      <c r="M30" s="133"/>
      <c r="N30" s="133"/>
      <c r="T30" s="130"/>
      <c r="U30" s="130"/>
      <c r="V30" s="130"/>
      <c r="W30" s="130"/>
    </row>
    <row r="31" spans="1:23">
      <c r="C31" s="133"/>
      <c r="D31" s="133"/>
      <c r="F31" s="133"/>
      <c r="G31" s="133"/>
      <c r="H31" s="133"/>
      <c r="K31" s="133"/>
      <c r="L31" s="133"/>
      <c r="M31" s="133"/>
      <c r="N31" s="133"/>
      <c r="S31" s="14"/>
      <c r="T31" s="130"/>
      <c r="U31" s="130"/>
      <c r="V31" s="130"/>
      <c r="W31" s="130"/>
    </row>
    <row r="32" spans="1:23">
      <c r="C32" s="133"/>
      <c r="D32" s="133"/>
      <c r="F32" s="133"/>
      <c r="G32" s="133"/>
      <c r="H32" s="133"/>
      <c r="K32" s="133"/>
      <c r="L32" s="133"/>
      <c r="M32" s="133"/>
      <c r="N32" s="133"/>
    </row>
    <row r="33" spans="3:14">
      <c r="C33" s="133"/>
      <c r="D33" s="133"/>
      <c r="F33" s="133"/>
      <c r="G33" s="133"/>
      <c r="H33" s="133"/>
      <c r="K33" s="133"/>
      <c r="L33" s="133"/>
      <c r="M33" s="133"/>
      <c r="N33" s="133"/>
    </row>
    <row r="34" spans="3:14">
      <c r="C34" s="133"/>
      <c r="D34" s="133"/>
      <c r="F34" s="133"/>
      <c r="G34" s="133"/>
      <c r="H34" s="133"/>
      <c r="K34" s="133"/>
      <c r="L34" s="133"/>
      <c r="M34" s="133"/>
      <c r="N34" s="133"/>
    </row>
    <row r="35" spans="3:14">
      <c r="C35" s="133"/>
      <c r="D35" s="133"/>
      <c r="F35" s="133"/>
      <c r="G35" s="133"/>
      <c r="H35" s="133"/>
      <c r="K35" s="133"/>
      <c r="L35" s="133"/>
      <c r="M35" s="133"/>
      <c r="N35" s="133"/>
    </row>
    <row r="36" spans="3:14">
      <c r="C36" s="133"/>
      <c r="D36" s="133"/>
      <c r="F36" s="133"/>
      <c r="G36" s="133"/>
      <c r="H36" s="133"/>
      <c r="K36" s="133"/>
      <c r="L36" s="133"/>
      <c r="M36" s="133"/>
      <c r="N36" s="133"/>
    </row>
    <row r="37" spans="3:14">
      <c r="C37" s="133"/>
      <c r="D37" s="133"/>
      <c r="F37" s="133"/>
      <c r="G37" s="133"/>
      <c r="H37" s="133"/>
      <c r="K37" s="133"/>
      <c r="L37" s="133"/>
      <c r="M37" s="133"/>
      <c r="N37" s="133"/>
    </row>
    <row r="38" spans="3:14">
      <c r="C38" s="133"/>
      <c r="D38" s="133"/>
      <c r="F38" s="133"/>
      <c r="G38" s="133"/>
      <c r="H38" s="133"/>
      <c r="K38" s="133"/>
      <c r="L38" s="133"/>
      <c r="M38" s="133"/>
      <c r="N38" s="133"/>
    </row>
    <row r="39" spans="3:14">
      <c r="C39" s="133"/>
      <c r="D39" s="133"/>
      <c r="F39" s="133"/>
      <c r="G39" s="133"/>
      <c r="H39" s="133"/>
      <c r="K39" s="133"/>
      <c r="L39" s="133"/>
      <c r="M39" s="133"/>
      <c r="N39" s="133"/>
    </row>
    <row r="40" spans="3:14">
      <c r="C40" s="133"/>
      <c r="D40" s="133"/>
      <c r="F40" s="133"/>
      <c r="G40" s="133"/>
      <c r="H40" s="133"/>
      <c r="K40" s="133"/>
      <c r="L40" s="133"/>
      <c r="M40" s="133"/>
      <c r="N40" s="133"/>
    </row>
    <row r="41" spans="3:14">
      <c r="C41" s="133"/>
      <c r="D41" s="133"/>
      <c r="F41" s="133"/>
      <c r="G41" s="133"/>
      <c r="H41" s="133"/>
      <c r="K41" s="133"/>
      <c r="L41" s="133"/>
      <c r="M41" s="133"/>
      <c r="N41" s="133"/>
    </row>
    <row r="42" spans="3:14">
      <c r="C42" s="133"/>
      <c r="D42" s="133"/>
      <c r="F42" s="133"/>
      <c r="G42" s="133"/>
      <c r="H42" s="133"/>
      <c r="K42" s="133"/>
      <c r="L42" s="133"/>
      <c r="M42" s="133"/>
      <c r="N42" s="133"/>
    </row>
    <row r="43" spans="3:14">
      <c r="C43" s="133"/>
      <c r="D43" s="133"/>
      <c r="F43" s="133"/>
      <c r="G43" s="133"/>
      <c r="H43" s="133"/>
      <c r="K43" s="133"/>
      <c r="L43" s="133"/>
      <c r="M43" s="133"/>
      <c r="N43" s="133"/>
    </row>
    <row r="44" spans="3:14">
      <c r="C44" s="133"/>
      <c r="D44" s="133"/>
      <c r="F44" s="133"/>
      <c r="G44" s="133"/>
      <c r="H44" s="133"/>
      <c r="K44" s="133"/>
      <c r="L44" s="133"/>
      <c r="M44" s="133"/>
      <c r="N44" s="133"/>
    </row>
    <row r="45" spans="3:14">
      <c r="C45" s="133"/>
      <c r="D45" s="133"/>
      <c r="F45" s="133"/>
      <c r="G45" s="133"/>
      <c r="H45" s="133"/>
      <c r="K45" s="133"/>
      <c r="L45" s="133"/>
      <c r="M45" s="133"/>
      <c r="N45" s="133"/>
    </row>
    <row r="46" spans="3:14">
      <c r="C46" s="133"/>
      <c r="D46" s="133"/>
      <c r="F46" s="133"/>
      <c r="G46" s="133"/>
      <c r="H46" s="133"/>
      <c r="K46" s="133"/>
      <c r="L46" s="133"/>
      <c r="M46" s="133"/>
      <c r="N46" s="133"/>
    </row>
    <row r="47" spans="3:14">
      <c r="C47" s="133"/>
      <c r="D47" s="133"/>
      <c r="F47" s="133"/>
      <c r="G47" s="133"/>
      <c r="H47" s="133"/>
      <c r="K47" s="133"/>
      <c r="L47" s="133"/>
      <c r="M47" s="133"/>
      <c r="N47" s="133"/>
    </row>
    <row r="48" spans="3:14">
      <c r="C48" s="133"/>
      <c r="D48" s="133"/>
      <c r="F48" s="133"/>
      <c r="G48" s="133"/>
      <c r="H48" s="133"/>
      <c r="K48" s="133"/>
      <c r="L48" s="133"/>
      <c r="M48" s="133"/>
      <c r="N48" s="133"/>
    </row>
    <row r="49" spans="3:14">
      <c r="C49" s="133"/>
      <c r="D49" s="133"/>
      <c r="F49" s="133"/>
      <c r="G49" s="133"/>
      <c r="H49" s="133"/>
      <c r="K49" s="133"/>
      <c r="L49" s="133"/>
      <c r="M49" s="133"/>
      <c r="N49" s="133"/>
    </row>
    <row r="50" spans="3:14">
      <c r="C50" s="133"/>
      <c r="D50" s="133"/>
      <c r="F50" s="133"/>
      <c r="G50" s="133"/>
      <c r="H50" s="133"/>
      <c r="K50" s="133"/>
      <c r="L50" s="133"/>
      <c r="M50" s="133"/>
      <c r="N50" s="133"/>
    </row>
    <row r="51" spans="3:14">
      <c r="C51" s="133"/>
      <c r="D51" s="133"/>
      <c r="F51" s="133"/>
      <c r="G51" s="133"/>
      <c r="H51" s="133"/>
      <c r="K51" s="133"/>
      <c r="L51" s="133"/>
      <c r="M51" s="133"/>
      <c r="N51" s="133"/>
    </row>
    <row r="52" spans="3:14">
      <c r="C52" s="133"/>
      <c r="D52" s="133"/>
      <c r="F52" s="133"/>
      <c r="G52" s="133"/>
      <c r="H52" s="133"/>
      <c r="K52" s="133"/>
      <c r="L52" s="133"/>
      <c r="M52" s="133"/>
      <c r="N52" s="133"/>
    </row>
    <row r="53" spans="3:14">
      <c r="C53" s="133"/>
      <c r="D53" s="133"/>
      <c r="F53" s="133"/>
      <c r="G53" s="133"/>
      <c r="H53" s="133"/>
      <c r="K53" s="133"/>
      <c r="L53" s="133"/>
      <c r="M53" s="133"/>
      <c r="N53" s="133"/>
    </row>
    <row r="54" spans="3:14">
      <c r="C54" s="133"/>
      <c r="D54" s="133"/>
      <c r="F54" s="133"/>
      <c r="G54" s="133"/>
      <c r="H54" s="133"/>
      <c r="K54" s="133"/>
      <c r="L54" s="133"/>
      <c r="M54" s="133"/>
      <c r="N54" s="133"/>
    </row>
    <row r="55" spans="3:14">
      <c r="C55" s="133"/>
      <c r="D55" s="133"/>
      <c r="F55" s="133"/>
      <c r="G55" s="133"/>
      <c r="H55" s="133"/>
      <c r="K55" s="133"/>
      <c r="L55" s="133"/>
      <c r="M55" s="133"/>
      <c r="N55" s="133"/>
    </row>
    <row r="56" spans="3:14">
      <c r="C56" s="133"/>
      <c r="D56" s="133"/>
      <c r="F56" s="133"/>
      <c r="G56" s="133"/>
      <c r="H56" s="133"/>
      <c r="K56" s="133"/>
      <c r="L56" s="133"/>
      <c r="M56" s="133"/>
      <c r="N56" s="133"/>
    </row>
    <row r="57" spans="3:14">
      <c r="C57" s="133"/>
      <c r="D57" s="133"/>
      <c r="F57" s="133"/>
      <c r="G57" s="133"/>
      <c r="H57" s="133"/>
      <c r="K57" s="133"/>
      <c r="L57" s="133"/>
      <c r="M57" s="133"/>
      <c r="N57" s="133"/>
    </row>
    <row r="58" spans="3:14">
      <c r="C58" s="133"/>
      <c r="D58" s="133"/>
      <c r="F58" s="133"/>
      <c r="G58" s="133"/>
      <c r="H58" s="133"/>
      <c r="K58" s="133"/>
      <c r="L58" s="133"/>
      <c r="M58" s="133"/>
      <c r="N58" s="133"/>
    </row>
    <row r="59" spans="3:14">
      <c r="C59" s="133"/>
      <c r="D59" s="133"/>
      <c r="F59" s="133"/>
      <c r="G59" s="133"/>
      <c r="H59" s="133"/>
      <c r="K59" s="133"/>
      <c r="L59" s="133"/>
      <c r="M59" s="133"/>
      <c r="N59" s="133"/>
    </row>
    <row r="60" spans="3:14">
      <c r="C60" s="133"/>
      <c r="D60" s="133"/>
      <c r="F60" s="133"/>
      <c r="G60" s="133"/>
      <c r="H60" s="133"/>
      <c r="K60" s="133"/>
      <c r="L60" s="133"/>
      <c r="M60" s="133"/>
      <c r="N60" s="133"/>
    </row>
    <row r="61" spans="3:14">
      <c r="C61" s="133"/>
      <c r="D61" s="133"/>
      <c r="F61" s="133"/>
      <c r="G61" s="133"/>
      <c r="H61" s="133"/>
      <c r="K61" s="133"/>
      <c r="L61" s="133"/>
      <c r="M61" s="133"/>
      <c r="N61" s="133"/>
    </row>
    <row r="62" spans="3:14">
      <c r="C62" s="133"/>
      <c r="D62" s="133"/>
      <c r="F62" s="133"/>
      <c r="G62" s="133"/>
      <c r="H62" s="133"/>
      <c r="K62" s="133"/>
      <c r="L62" s="133"/>
      <c r="M62" s="133"/>
      <c r="N62" s="133"/>
    </row>
    <row r="63" spans="3:14">
      <c r="C63" s="133"/>
      <c r="D63" s="133"/>
      <c r="F63" s="133"/>
      <c r="G63" s="133"/>
      <c r="H63" s="133"/>
      <c r="K63" s="133"/>
      <c r="L63" s="133"/>
      <c r="M63" s="133"/>
      <c r="N63" s="133"/>
    </row>
    <row r="64" spans="3:14">
      <c r="C64" s="133"/>
      <c r="D64" s="133"/>
      <c r="F64" s="133"/>
      <c r="G64" s="133"/>
      <c r="H64" s="133"/>
      <c r="K64" s="133"/>
      <c r="L64" s="133"/>
      <c r="M64" s="133"/>
      <c r="N64" s="133"/>
    </row>
    <row r="65" spans="3:14">
      <c r="C65" s="133"/>
      <c r="D65" s="133"/>
      <c r="F65" s="133"/>
      <c r="G65" s="133"/>
      <c r="H65" s="133"/>
      <c r="K65" s="133"/>
      <c r="L65" s="133"/>
      <c r="M65" s="133"/>
      <c r="N65" s="133"/>
    </row>
    <row r="66" spans="3:14">
      <c r="C66" s="133"/>
      <c r="D66" s="133"/>
      <c r="F66" s="133"/>
      <c r="G66" s="133"/>
      <c r="H66" s="133"/>
      <c r="K66" s="133"/>
      <c r="L66" s="133"/>
      <c r="M66" s="133"/>
      <c r="N66" s="133"/>
    </row>
    <row r="67" spans="3:14">
      <c r="C67" s="133"/>
      <c r="D67" s="133"/>
      <c r="F67" s="133"/>
      <c r="G67" s="133"/>
      <c r="H67" s="133"/>
      <c r="K67" s="133"/>
      <c r="L67" s="133"/>
      <c r="M67" s="133"/>
      <c r="N67" s="133"/>
    </row>
    <row r="68" spans="3:14">
      <c r="C68" s="133"/>
      <c r="D68" s="133"/>
      <c r="F68" s="133"/>
      <c r="G68" s="133"/>
      <c r="H68" s="133"/>
      <c r="K68" s="133"/>
      <c r="L68" s="133"/>
      <c r="M68" s="133"/>
      <c r="N68" s="133"/>
    </row>
    <row r="69" spans="3:14">
      <c r="C69" s="133"/>
      <c r="D69" s="133"/>
      <c r="F69" s="133"/>
      <c r="G69" s="133"/>
      <c r="H69" s="133"/>
      <c r="K69" s="133"/>
      <c r="L69" s="133"/>
      <c r="M69" s="133"/>
      <c r="N69" s="133"/>
    </row>
    <row r="70" spans="3:14">
      <c r="C70" s="133"/>
      <c r="D70" s="133"/>
      <c r="F70" s="133"/>
      <c r="G70" s="133"/>
      <c r="H70" s="133"/>
      <c r="K70" s="133"/>
      <c r="L70" s="133"/>
      <c r="M70" s="133"/>
      <c r="N70" s="133"/>
    </row>
    <row r="71" spans="3:14">
      <c r="C71" s="133"/>
      <c r="D71" s="133"/>
      <c r="F71" s="133"/>
      <c r="G71" s="133"/>
      <c r="H71" s="133"/>
      <c r="K71" s="133"/>
      <c r="L71" s="133"/>
      <c r="M71" s="133"/>
      <c r="N71" s="133"/>
    </row>
    <row r="72" spans="3:14">
      <c r="C72" s="133"/>
      <c r="D72" s="133"/>
      <c r="F72" s="133"/>
      <c r="G72" s="133"/>
      <c r="H72" s="133"/>
      <c r="K72" s="133"/>
      <c r="L72" s="133"/>
      <c r="M72" s="133"/>
      <c r="N72" s="133"/>
    </row>
    <row r="73" spans="3:14">
      <c r="C73" s="133"/>
      <c r="D73" s="133"/>
      <c r="F73" s="133"/>
      <c r="G73" s="133"/>
      <c r="H73" s="133"/>
      <c r="K73" s="133"/>
      <c r="L73" s="133"/>
      <c r="M73" s="133"/>
      <c r="N73" s="133"/>
    </row>
    <row r="74" spans="3:14">
      <c r="C74" s="133"/>
      <c r="D74" s="133"/>
      <c r="F74" s="133"/>
      <c r="G74" s="133"/>
      <c r="H74" s="133"/>
      <c r="K74" s="133"/>
      <c r="L74" s="133"/>
      <c r="M74" s="133"/>
      <c r="N74" s="133"/>
    </row>
    <row r="75" spans="3:14">
      <c r="C75" s="133"/>
      <c r="D75" s="133"/>
      <c r="F75" s="133"/>
      <c r="G75" s="133"/>
      <c r="H75" s="133"/>
      <c r="K75" s="133"/>
      <c r="L75" s="133"/>
      <c r="M75" s="133"/>
      <c r="N75" s="133"/>
    </row>
    <row r="76" spans="3:14">
      <c r="C76" s="133"/>
      <c r="D76" s="133"/>
      <c r="F76" s="133"/>
      <c r="G76" s="133"/>
      <c r="H76" s="133"/>
      <c r="K76" s="133"/>
      <c r="L76" s="133"/>
      <c r="M76" s="133"/>
      <c r="N76" s="133"/>
    </row>
    <row r="77" spans="3:14">
      <c r="C77" s="133"/>
      <c r="D77" s="133"/>
      <c r="F77" s="133"/>
      <c r="G77" s="133"/>
      <c r="H77" s="133"/>
      <c r="K77" s="133"/>
      <c r="L77" s="133"/>
      <c r="M77" s="133"/>
      <c r="N77" s="133"/>
    </row>
    <row r="78" spans="3:14">
      <c r="C78" s="133"/>
      <c r="D78" s="133"/>
      <c r="F78" s="133"/>
      <c r="G78" s="133"/>
      <c r="H78" s="133"/>
      <c r="K78" s="133"/>
      <c r="L78" s="133"/>
      <c r="M78" s="133"/>
      <c r="N78" s="133"/>
    </row>
    <row r="79" spans="3:14">
      <c r="C79" s="133"/>
      <c r="D79" s="133"/>
      <c r="F79" s="133"/>
      <c r="G79" s="133"/>
      <c r="H79" s="133"/>
      <c r="K79" s="133"/>
      <c r="L79" s="133"/>
      <c r="M79" s="133"/>
      <c r="N79" s="133"/>
    </row>
    <row r="80" spans="3:14">
      <c r="C80" s="133"/>
      <c r="D80" s="133"/>
      <c r="F80" s="133"/>
      <c r="G80" s="133"/>
      <c r="H80" s="133"/>
      <c r="K80" s="133"/>
      <c r="L80" s="133"/>
      <c r="M80" s="133"/>
      <c r="N80" s="133"/>
    </row>
    <row r="83" spans="2:14">
      <c r="B83" s="6" t="s">
        <v>236</v>
      </c>
      <c r="C83" s="133">
        <v>8.9934160701067106E-2</v>
      </c>
      <c r="D83" s="133">
        <v>2.8148389317090303E-3</v>
      </c>
      <c r="F83" s="133"/>
      <c r="G83" s="133"/>
      <c r="H83" s="133"/>
      <c r="K83" s="133"/>
      <c r="L83" s="133"/>
      <c r="M83" s="133"/>
      <c r="N83" s="133"/>
    </row>
    <row r="84" spans="2:14">
      <c r="B84" s="6" t="s">
        <v>237</v>
      </c>
      <c r="C84" s="133">
        <v>11.012977080424136</v>
      </c>
      <c r="D84" s="133">
        <v>4.3019051878819887</v>
      </c>
      <c r="F84" s="133"/>
      <c r="G84" s="133"/>
      <c r="H84" s="133"/>
      <c r="K84" s="133"/>
      <c r="L84" s="133"/>
      <c r="M84" s="133"/>
      <c r="N84" s="133"/>
    </row>
  </sheetData>
  <hyperlinks>
    <hyperlink ref="N1" location="INDICE!A1" display="Índice (volver)" xr:uid="{2E759BBC-8830-4153-B17F-5C29A5A81A9C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J21"/>
  <sheetViews>
    <sheetView showGridLines="0" zoomScaleNormal="100" workbookViewId="0">
      <selection activeCell="J1" sqref="J1"/>
    </sheetView>
  </sheetViews>
  <sheetFormatPr baseColWidth="10" defaultColWidth="11.42578125" defaultRowHeight="14.25"/>
  <cols>
    <col min="1" max="16384" width="11.42578125" style="2"/>
  </cols>
  <sheetData>
    <row r="1" spans="2:10" ht="15">
      <c r="B1" s="518" t="s">
        <v>11</v>
      </c>
      <c r="C1" s="518"/>
      <c r="D1" s="518"/>
      <c r="E1" s="518"/>
      <c r="F1" s="518"/>
      <c r="G1" s="518"/>
      <c r="H1" s="518"/>
      <c r="I1" s="518"/>
      <c r="J1" s="499" t="s">
        <v>1634</v>
      </c>
    </row>
    <row r="2" spans="2:10">
      <c r="B2" s="518"/>
      <c r="C2" s="518"/>
      <c r="D2" s="518"/>
      <c r="E2" s="518"/>
      <c r="F2" s="518"/>
      <c r="G2" s="518"/>
      <c r="H2" s="518"/>
      <c r="I2" s="518"/>
    </row>
    <row r="9" spans="2:10" ht="15">
      <c r="G9" s="499" t="s">
        <v>1634</v>
      </c>
    </row>
    <row r="16" spans="2:10">
      <c r="B16" s="3"/>
    </row>
    <row r="21" spans="2:2" ht="15">
      <c r="B21" s="6" t="s">
        <v>383</v>
      </c>
    </row>
  </sheetData>
  <mergeCells count="1">
    <mergeCell ref="B1:I2"/>
  </mergeCells>
  <hyperlinks>
    <hyperlink ref="G9" location="INDICE!A1" display="Índice (volver)" xr:uid="{60F64AE2-563D-4771-B503-FCCA953E7F69}"/>
    <hyperlink ref="J1" location="INDICE!A1" display="Índice (volver)" xr:uid="{F7DD09EC-F619-4D41-9D69-86B44BCFFE5D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B778D-1662-4DC2-BB56-0127E9E7148F}">
  <dimension ref="B1:J27"/>
  <sheetViews>
    <sheetView showGridLines="0" zoomScaleNormal="100" workbookViewId="0">
      <selection activeCell="I1" sqref="I1"/>
    </sheetView>
  </sheetViews>
  <sheetFormatPr baseColWidth="10" defaultColWidth="11.28515625" defaultRowHeight="14.25"/>
  <cols>
    <col min="1" max="16384" width="11.28515625" style="2"/>
  </cols>
  <sheetData>
    <row r="1" spans="2:10" ht="34.35" customHeight="1">
      <c r="B1" s="519" t="s">
        <v>203</v>
      </c>
      <c r="C1" s="519"/>
      <c r="D1" s="519"/>
      <c r="E1" s="519"/>
      <c r="F1" s="519"/>
      <c r="G1" s="519"/>
      <c r="H1" s="519"/>
      <c r="I1" s="500" t="s">
        <v>1634</v>
      </c>
      <c r="J1"/>
    </row>
    <row r="2" spans="2:10" ht="15">
      <c r="B2" s="34"/>
      <c r="C2"/>
      <c r="D2"/>
      <c r="E2"/>
      <c r="F2"/>
      <c r="G2" s="34"/>
      <c r="H2"/>
      <c r="I2"/>
      <c r="J2"/>
    </row>
    <row r="3" spans="2:10">
      <c r="B3" s="34"/>
      <c r="G3" s="34"/>
    </row>
    <row r="17" spans="2:7">
      <c r="B17" s="35"/>
      <c r="G17" s="34"/>
    </row>
    <row r="18" spans="2:7">
      <c r="B18" s="35"/>
    </row>
    <row r="21" spans="2:7" ht="15">
      <c r="B21" s="82" t="s">
        <v>376</v>
      </c>
    </row>
    <row r="27" spans="2:7" ht="15">
      <c r="B27" s="82"/>
    </row>
  </sheetData>
  <mergeCells count="1">
    <mergeCell ref="B1:H1"/>
  </mergeCells>
  <hyperlinks>
    <hyperlink ref="I1" location="INDICE!A1" display="Índice (volver)" xr:uid="{C5132D20-BB8F-47C1-8477-648E0166AB1C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52760-0F17-40F6-9542-8C8E6BEE3937}">
  <dimension ref="A1:BS87"/>
  <sheetViews>
    <sheetView showGridLines="0" zoomScaleNormal="100" workbookViewId="0">
      <selection activeCell="E1" sqref="E1"/>
    </sheetView>
  </sheetViews>
  <sheetFormatPr baseColWidth="10" defaultColWidth="11.140625" defaultRowHeight="13.5"/>
  <cols>
    <col min="1" max="1" width="43" style="120" customWidth="1"/>
    <col min="2" max="35" width="11.85546875" style="120" bestFit="1" customWidth="1"/>
    <col min="36" max="37" width="11.140625" style="120"/>
    <col min="38" max="58" width="9.7109375" style="120" bestFit="1" customWidth="1"/>
    <col min="59" max="71" width="10.7109375" style="120" bestFit="1" customWidth="1"/>
    <col min="72" max="16384" width="11.140625" style="120"/>
  </cols>
  <sheetData>
    <row r="1" spans="1:71">
      <c r="A1" s="119" t="s">
        <v>243</v>
      </c>
      <c r="E1" s="500" t="s">
        <v>1634</v>
      </c>
    </row>
    <row r="2" spans="1:71">
      <c r="A2" s="121" t="s">
        <v>123</v>
      </c>
    </row>
    <row r="3" spans="1:71" s="122" customFormat="1" ht="12.75">
      <c r="A3" s="122" t="s">
        <v>90</v>
      </c>
      <c r="B3" s="122">
        <v>1985</v>
      </c>
      <c r="C3" s="122">
        <v>1986</v>
      </c>
      <c r="D3" s="122">
        <v>1987</v>
      </c>
      <c r="E3" s="122">
        <v>1988</v>
      </c>
      <c r="F3" s="122">
        <v>1989</v>
      </c>
      <c r="G3" s="122">
        <v>1990</v>
      </c>
      <c r="H3" s="122">
        <v>1991</v>
      </c>
      <c r="I3" s="122">
        <v>1992</v>
      </c>
      <c r="J3" s="122">
        <v>1993</v>
      </c>
      <c r="K3" s="122">
        <v>1994</v>
      </c>
      <c r="L3" s="122">
        <v>1995</v>
      </c>
      <c r="M3" s="122">
        <v>1996</v>
      </c>
      <c r="N3" s="122">
        <v>1997</v>
      </c>
      <c r="O3" s="122">
        <v>1998</v>
      </c>
      <c r="P3" s="122">
        <v>1999</v>
      </c>
      <c r="Q3" s="122">
        <v>2000</v>
      </c>
      <c r="R3" s="122">
        <v>2001</v>
      </c>
      <c r="S3" s="122">
        <v>2002</v>
      </c>
      <c r="T3" s="122">
        <v>2003</v>
      </c>
      <c r="U3" s="122">
        <v>2004</v>
      </c>
      <c r="V3" s="122">
        <v>2005</v>
      </c>
      <c r="W3" s="122">
        <v>2006</v>
      </c>
      <c r="X3" s="122">
        <v>2007</v>
      </c>
      <c r="Y3" s="122">
        <v>2008</v>
      </c>
      <c r="Z3" s="122">
        <v>2009</v>
      </c>
      <c r="AA3" s="122">
        <v>2010</v>
      </c>
      <c r="AB3" s="122">
        <v>2011</v>
      </c>
      <c r="AC3" s="122">
        <v>2012</v>
      </c>
      <c r="AD3" s="122">
        <v>2013</v>
      </c>
      <c r="AE3" s="122">
        <v>2014</v>
      </c>
      <c r="AF3" s="122">
        <v>2015</v>
      </c>
      <c r="AG3" s="122">
        <v>2016</v>
      </c>
      <c r="AH3" s="122">
        <v>2017</v>
      </c>
      <c r="AI3" s="122">
        <v>2018</v>
      </c>
      <c r="AL3" s="122">
        <v>1985</v>
      </c>
      <c r="AM3" s="122">
        <v>1986</v>
      </c>
      <c r="AN3" s="122">
        <v>1987</v>
      </c>
      <c r="AO3" s="122">
        <v>1988</v>
      </c>
      <c r="AP3" s="122">
        <v>1989</v>
      </c>
      <c r="AQ3" s="122">
        <v>1990</v>
      </c>
      <c r="AR3" s="122">
        <v>1991</v>
      </c>
      <c r="AS3" s="122">
        <v>1992</v>
      </c>
      <c r="AT3" s="122">
        <v>1993</v>
      </c>
      <c r="AU3" s="122">
        <v>1994</v>
      </c>
      <c r="AV3" s="122">
        <v>1995</v>
      </c>
      <c r="AW3" s="122">
        <v>1996</v>
      </c>
      <c r="AX3" s="122">
        <v>1997</v>
      </c>
      <c r="AY3" s="122">
        <v>1998</v>
      </c>
      <c r="AZ3" s="122">
        <v>1999</v>
      </c>
      <c r="BA3" s="122">
        <v>2000</v>
      </c>
      <c r="BB3" s="122">
        <v>2001</v>
      </c>
      <c r="BC3" s="122">
        <v>2002</v>
      </c>
      <c r="BD3" s="122">
        <v>2003</v>
      </c>
      <c r="BE3" s="122">
        <v>2004</v>
      </c>
      <c r="BF3" s="122">
        <v>2005</v>
      </c>
      <c r="BG3" s="122">
        <v>2006</v>
      </c>
      <c r="BH3" s="122">
        <v>2007</v>
      </c>
      <c r="BI3" s="122">
        <v>2008</v>
      </c>
      <c r="BJ3" s="122">
        <v>2009</v>
      </c>
      <c r="BK3" s="122">
        <v>2010</v>
      </c>
      <c r="BL3" s="122">
        <v>2011</v>
      </c>
      <c r="BM3" s="122">
        <v>2012</v>
      </c>
      <c r="BN3" s="122">
        <v>2013</v>
      </c>
      <c r="BO3" s="122">
        <v>2014</v>
      </c>
      <c r="BP3" s="122">
        <v>2015</v>
      </c>
      <c r="BQ3" s="122">
        <v>2016</v>
      </c>
      <c r="BR3" s="122">
        <v>2017</v>
      </c>
      <c r="BS3" s="122">
        <v>2018</v>
      </c>
    </row>
    <row r="4" spans="1:71">
      <c r="A4" s="120" t="s">
        <v>92</v>
      </c>
      <c r="B4" s="123">
        <v>1525.6449894564912</v>
      </c>
      <c r="C4" s="123">
        <v>1540.6665072931228</v>
      </c>
      <c r="D4" s="123">
        <v>1585.684477379388</v>
      </c>
      <c r="E4" s="123">
        <v>1704.5725914462466</v>
      </c>
      <c r="F4" s="123">
        <v>1893.8861280272422</v>
      </c>
      <c r="G4" s="123">
        <v>2195.8152643355747</v>
      </c>
      <c r="H4" s="123">
        <v>2484.1538829502406</v>
      </c>
      <c r="I4" s="123">
        <v>2641.1148339885681</v>
      </c>
      <c r="J4" s="123">
        <v>2761.1844623138099</v>
      </c>
      <c r="K4" s="123">
        <v>2841.3334219925819</v>
      </c>
      <c r="L4" s="123">
        <v>2895.2189868235641</v>
      </c>
      <c r="M4" s="123">
        <v>2915.8910600845052</v>
      </c>
      <c r="N4" s="123">
        <v>2947.897712156614</v>
      </c>
      <c r="O4" s="123">
        <v>3005.8280257155129</v>
      </c>
      <c r="P4" s="123">
        <v>3020.4113662995069</v>
      </c>
      <c r="Q4" s="123">
        <v>3049.9658820034024</v>
      </c>
      <c r="R4" s="123">
        <v>3113.9091950535781</v>
      </c>
      <c r="S4" s="123">
        <v>3214.2093522006408</v>
      </c>
      <c r="T4" s="123">
        <v>3297.1909407942376</v>
      </c>
      <c r="U4" s="123">
        <v>3385.991245599907</v>
      </c>
      <c r="V4" s="123">
        <v>3501.9184946659848</v>
      </c>
      <c r="W4" s="123">
        <v>3607.9839611135017</v>
      </c>
      <c r="X4" s="123">
        <v>3750.8243383754298</v>
      </c>
      <c r="Y4" s="123">
        <v>3899.3219706949103</v>
      </c>
      <c r="Z4" s="123">
        <v>4080.8367780073104</v>
      </c>
      <c r="AA4" s="123">
        <v>4229.6706294100877</v>
      </c>
      <c r="AB4" s="123">
        <v>4306.5543756299021</v>
      </c>
      <c r="AC4" s="123">
        <v>4319.7603663219961</v>
      </c>
      <c r="AD4" s="123">
        <v>4275.2550885692763</v>
      </c>
      <c r="AE4" s="123">
        <v>4242.0127720166129</v>
      </c>
      <c r="AF4" s="123">
        <v>4237.8674783843762</v>
      </c>
      <c r="AG4" s="123">
        <v>4168.4542373428576</v>
      </c>
      <c r="AH4" s="123">
        <v>4084.5461915545011</v>
      </c>
      <c r="AI4" s="123">
        <v>4002.1016785449474</v>
      </c>
      <c r="AJ4" s="123"/>
      <c r="AK4" s="123"/>
      <c r="AL4" s="123">
        <v>334848.38574907696</v>
      </c>
      <c r="AM4" s="123">
        <v>342515.3307804885</v>
      </c>
      <c r="AN4" s="123">
        <v>343920.64198771265</v>
      </c>
      <c r="AO4" s="123">
        <v>303818.25089955906</v>
      </c>
      <c r="AP4" s="123">
        <v>231421.59820854617</v>
      </c>
      <c r="AQ4" s="123">
        <v>130076.34839299582</v>
      </c>
      <c r="AR4" s="123">
        <v>66021.812735886633</v>
      </c>
      <c r="AS4" s="123">
        <v>59712.899081962853</v>
      </c>
      <c r="AT4" s="123">
        <v>71648.853488996217</v>
      </c>
      <c r="AU4" s="123">
        <v>103184.86587471678</v>
      </c>
      <c r="AV4" s="123">
        <v>135088.94761410946</v>
      </c>
      <c r="AW4" s="123">
        <v>178989.19474368377</v>
      </c>
      <c r="AX4" s="123">
        <v>227448.2402756332</v>
      </c>
      <c r="AY4" s="123">
        <v>296664.87943846057</v>
      </c>
      <c r="AZ4" s="123">
        <v>388818.9210205425</v>
      </c>
      <c r="BA4" s="123">
        <v>485095.63452015421</v>
      </c>
      <c r="BB4" s="123">
        <v>620259.15103331022</v>
      </c>
      <c r="BC4" s="123">
        <v>732717.46697675227</v>
      </c>
      <c r="BD4" s="123">
        <v>882990.84802448982</v>
      </c>
      <c r="BE4" s="123">
        <v>978902.00965166499</v>
      </c>
      <c r="BF4" s="123">
        <v>1063016.9694739582</v>
      </c>
      <c r="BG4" s="123">
        <v>1154404.8794252954</v>
      </c>
      <c r="BH4" s="123">
        <v>1105315.70394027</v>
      </c>
      <c r="BI4" s="123">
        <v>1184134.5110217363</v>
      </c>
      <c r="BJ4" s="123">
        <v>1317212.3608596902</v>
      </c>
      <c r="BK4" s="123">
        <v>1337538.1286796785</v>
      </c>
      <c r="BL4" s="123">
        <v>1350905.4881801931</v>
      </c>
      <c r="BM4" s="123">
        <v>1338062.5551641106</v>
      </c>
      <c r="BN4" s="123">
        <v>1367840.5190631265</v>
      </c>
      <c r="BO4" s="123">
        <v>1365805.6911607462</v>
      </c>
      <c r="BP4" s="123">
        <v>1254945.6540340651</v>
      </c>
      <c r="BQ4" s="123">
        <v>1214101.6347700453</v>
      </c>
      <c r="BR4" s="123">
        <v>1206968.0389323656</v>
      </c>
      <c r="BS4" s="123">
        <v>1145792.2484949129</v>
      </c>
    </row>
    <row r="5" spans="1:71">
      <c r="A5" s="120" t="s">
        <v>94</v>
      </c>
      <c r="B5" s="123">
        <v>3083.1497953412336</v>
      </c>
      <c r="C5" s="123">
        <v>3097.0450135099959</v>
      </c>
      <c r="D5" s="123">
        <v>3129.3865465391432</v>
      </c>
      <c r="E5" s="123">
        <v>3217.7613458381825</v>
      </c>
      <c r="F5" s="123">
        <v>3382.2461308720749</v>
      </c>
      <c r="G5" s="123">
        <v>3558.9467788565844</v>
      </c>
      <c r="H5" s="123">
        <v>3684.1541382004043</v>
      </c>
      <c r="I5" s="123">
        <v>3745.7035246450278</v>
      </c>
      <c r="J5" s="123">
        <v>3785.8757177402404</v>
      </c>
      <c r="K5" s="123">
        <v>3833.2587907107932</v>
      </c>
      <c r="L5" s="123">
        <v>3884.9632492049154</v>
      </c>
      <c r="M5" s="123">
        <v>4018.3113352341611</v>
      </c>
      <c r="N5" s="123">
        <v>4065.7780802864995</v>
      </c>
      <c r="O5" s="123">
        <v>4763.6521288756157</v>
      </c>
      <c r="P5" s="123">
        <v>5248.5073628133105</v>
      </c>
      <c r="Q5" s="123">
        <v>5961.8192091381834</v>
      </c>
      <c r="R5" s="123">
        <v>6618.5397157127245</v>
      </c>
      <c r="S5" s="123">
        <v>7330.5892155302427</v>
      </c>
      <c r="T5" s="123">
        <v>7650.1918356542765</v>
      </c>
      <c r="U5" s="123">
        <v>7817.5263065018471</v>
      </c>
      <c r="V5" s="123">
        <v>7932.9192649222214</v>
      </c>
      <c r="W5" s="123">
        <v>7926.1245944237171</v>
      </c>
      <c r="X5" s="123">
        <v>7874.2975352822523</v>
      </c>
      <c r="Y5" s="123">
        <v>7899.8278071466993</v>
      </c>
      <c r="Z5" s="123">
        <v>7911.1426446717705</v>
      </c>
      <c r="AA5" s="123">
        <v>7847.8907457940459</v>
      </c>
      <c r="AB5" s="123">
        <v>7763.8922066762007</v>
      </c>
      <c r="AC5" s="123">
        <v>7698.6575884095237</v>
      </c>
      <c r="AD5" s="123">
        <v>7634.1027622850816</v>
      </c>
      <c r="AE5" s="123">
        <v>7587.3180067926496</v>
      </c>
      <c r="AF5" s="123">
        <v>7482.8171042221429</v>
      </c>
      <c r="AG5" s="123">
        <v>7379.165441003046</v>
      </c>
      <c r="AH5" s="123">
        <v>7282.9264156948575</v>
      </c>
      <c r="AI5" s="123">
        <v>7199.9023606910077</v>
      </c>
      <c r="AJ5" s="123"/>
      <c r="AK5" s="123"/>
      <c r="AL5" s="123">
        <v>958135.47910147847</v>
      </c>
      <c r="AM5" s="123">
        <v>943094.27877726464</v>
      </c>
      <c r="AN5" s="123">
        <v>916336.35631978593</v>
      </c>
      <c r="AO5" s="123">
        <v>925427.92941730353</v>
      </c>
      <c r="AP5" s="123">
        <v>1014647.2765653777</v>
      </c>
      <c r="AQ5" s="123">
        <v>1004947.1561879197</v>
      </c>
      <c r="AR5" s="123">
        <v>889349.25165463029</v>
      </c>
      <c r="AS5" s="123">
        <v>739989.56491115468</v>
      </c>
      <c r="AT5" s="123">
        <v>573076.58655850659</v>
      </c>
      <c r="AU5" s="123">
        <v>449840.3099259056</v>
      </c>
      <c r="AV5" s="123">
        <v>387132.5643950731</v>
      </c>
      <c r="AW5" s="123">
        <v>461515.23900995206</v>
      </c>
      <c r="AX5" s="123">
        <v>410836.16896778194</v>
      </c>
      <c r="AY5" s="123">
        <v>1471744.0572949583</v>
      </c>
      <c r="AZ5" s="123">
        <v>2574556.7423663232</v>
      </c>
      <c r="BA5" s="123">
        <v>4907843.213397962</v>
      </c>
      <c r="BB5" s="123">
        <v>7382443.2433389248</v>
      </c>
      <c r="BC5" s="123">
        <v>10630147.443366604</v>
      </c>
      <c r="BD5" s="123">
        <v>11650787.33534066</v>
      </c>
      <c r="BE5" s="123">
        <v>11848329.786605161</v>
      </c>
      <c r="BF5" s="123">
        <v>11559820.666462617</v>
      </c>
      <c r="BG5" s="123">
        <v>10521643.413029723</v>
      </c>
      <c r="BH5" s="123">
        <v>9438002.6473769359</v>
      </c>
      <c r="BI5" s="123">
        <v>8481644.9929471724</v>
      </c>
      <c r="BJ5" s="123">
        <v>7196381.0823688237</v>
      </c>
      <c r="BK5" s="123">
        <v>6059968.2755121933</v>
      </c>
      <c r="BL5" s="123">
        <v>5267269.3396882946</v>
      </c>
      <c r="BM5" s="123">
        <v>4937953.658969488</v>
      </c>
      <c r="BN5" s="123">
        <v>4793036.8149836781</v>
      </c>
      <c r="BO5" s="123">
        <v>4737710.9178684615</v>
      </c>
      <c r="BP5" s="123">
        <v>4514375.8276819941</v>
      </c>
      <c r="BQ5" s="123">
        <v>4447241.5805363916</v>
      </c>
      <c r="BR5" s="123">
        <v>4408988.9192155236</v>
      </c>
      <c r="BS5" s="123">
        <v>4525761.9380121371</v>
      </c>
    </row>
    <row r="6" spans="1:71">
      <c r="A6" s="120" t="s">
        <v>95</v>
      </c>
      <c r="B6" s="123">
        <v>3249.9476938360067</v>
      </c>
      <c r="C6" s="123">
        <v>3323.1604984494752</v>
      </c>
      <c r="D6" s="123">
        <v>3415.9189255635129</v>
      </c>
      <c r="E6" s="123">
        <v>3534.7680055076298</v>
      </c>
      <c r="F6" s="123">
        <v>3661.6517049855893</v>
      </c>
      <c r="G6" s="123">
        <v>3897.1934250402619</v>
      </c>
      <c r="H6" s="123">
        <v>4114.1869885524247</v>
      </c>
      <c r="I6" s="123">
        <v>4248.6219235965882</v>
      </c>
      <c r="J6" s="123">
        <v>4462.1094112280225</v>
      </c>
      <c r="K6" s="123">
        <v>4680.5605336831431</v>
      </c>
      <c r="L6" s="123">
        <v>4847.961219686179</v>
      </c>
      <c r="M6" s="123">
        <v>4970.4572420312916</v>
      </c>
      <c r="N6" s="123">
        <v>5095.7763832125947</v>
      </c>
      <c r="O6" s="123">
        <v>5299.7878838748393</v>
      </c>
      <c r="P6" s="123">
        <v>5587.122494909896</v>
      </c>
      <c r="Q6" s="123">
        <v>5919.0368775046818</v>
      </c>
      <c r="R6" s="123">
        <v>6276.225317291045</v>
      </c>
      <c r="S6" s="123">
        <v>6716.8850294805652</v>
      </c>
      <c r="T6" s="123">
        <v>7030.324461092393</v>
      </c>
      <c r="U6" s="123">
        <v>7375.2494025742417</v>
      </c>
      <c r="V6" s="123">
        <v>7648.9936029956289</v>
      </c>
      <c r="W6" s="123">
        <v>7968.6301178565482</v>
      </c>
      <c r="X6" s="123">
        <v>8474.2905623636598</v>
      </c>
      <c r="Y6" s="123">
        <v>9015.3056608779771</v>
      </c>
      <c r="Z6" s="123">
        <v>9378.2212164412394</v>
      </c>
      <c r="AA6" s="123">
        <v>9630.6286952025312</v>
      </c>
      <c r="AB6" s="123">
        <v>9605.3394520587372</v>
      </c>
      <c r="AC6" s="123">
        <v>9589.6390204928921</v>
      </c>
      <c r="AD6" s="123">
        <v>9595.8084106724546</v>
      </c>
      <c r="AE6" s="123">
        <v>9633.082685740721</v>
      </c>
      <c r="AF6" s="123">
        <v>9526.4304294677113</v>
      </c>
      <c r="AG6" s="123">
        <v>9316.0949706786923</v>
      </c>
      <c r="AH6" s="123">
        <v>9128.2549593823678</v>
      </c>
      <c r="AI6" s="123">
        <v>8907.9842027183604</v>
      </c>
      <c r="AJ6" s="123"/>
      <c r="AK6" s="123"/>
      <c r="AL6" s="123">
        <v>1312495.2457831374</v>
      </c>
      <c r="AM6" s="123">
        <v>1433397.7397922946</v>
      </c>
      <c r="AN6" s="123">
        <v>1547006.0324274609</v>
      </c>
      <c r="AO6" s="123">
        <v>1635836.6691540463</v>
      </c>
      <c r="AP6" s="123">
        <v>1655603.5530070199</v>
      </c>
      <c r="AQ6" s="123">
        <v>1797522.5367099459</v>
      </c>
      <c r="AR6" s="123">
        <v>1885365.1759083683</v>
      </c>
      <c r="AS6" s="123">
        <v>1858163.910332015</v>
      </c>
      <c r="AT6" s="123">
        <v>2054211.0496871134</v>
      </c>
      <c r="AU6" s="123">
        <v>2304333.4107205248</v>
      </c>
      <c r="AV6" s="123">
        <v>2512851.9034507391</v>
      </c>
      <c r="AW6" s="123">
        <v>2661776.051679126</v>
      </c>
      <c r="AX6" s="123">
        <v>2792118.4581192057</v>
      </c>
      <c r="AY6" s="123">
        <v>3060016.7083056644</v>
      </c>
      <c r="AZ6" s="123">
        <v>3775861.7140397741</v>
      </c>
      <c r="BA6" s="123">
        <v>4720116.5592339635</v>
      </c>
      <c r="BB6" s="123">
        <v>5639441.3191557266</v>
      </c>
      <c r="BC6" s="123">
        <v>7004949.4436401175</v>
      </c>
      <c r="BD6" s="123">
        <v>7803405.3248381438</v>
      </c>
      <c r="BE6" s="123">
        <v>8999180.3443042673</v>
      </c>
      <c r="BF6" s="123">
        <v>9709754.922624236</v>
      </c>
      <c r="BG6" s="123">
        <v>10799201.169257155</v>
      </c>
      <c r="BH6" s="123">
        <v>13484511.325051682</v>
      </c>
      <c r="BI6" s="123">
        <v>16223207.013450988</v>
      </c>
      <c r="BJ6" s="123">
        <v>17219891.529341877</v>
      </c>
      <c r="BK6" s="123">
        <v>18015255.895264797</v>
      </c>
      <c r="BL6" s="123">
        <v>17110636.202944968</v>
      </c>
      <c r="BM6" s="123">
        <v>16917855.798003588</v>
      </c>
      <c r="BN6" s="123">
        <v>17230852.301211279</v>
      </c>
      <c r="BO6" s="123">
        <v>17828602.781974923</v>
      </c>
      <c r="BP6" s="123">
        <v>17374886.47050013</v>
      </c>
      <c r="BQ6" s="123">
        <v>16368319.068440242</v>
      </c>
      <c r="BR6" s="123">
        <v>15563717.721048331</v>
      </c>
      <c r="BS6" s="123">
        <v>14710796.881395992</v>
      </c>
    </row>
    <row r="7" spans="1:71">
      <c r="A7" s="121" t="s">
        <v>98</v>
      </c>
      <c r="B7" s="123">
        <v>2238.7398702342412</v>
      </c>
      <c r="C7" s="123">
        <v>2291.4544611555675</v>
      </c>
      <c r="D7" s="123">
        <v>2347.4380448337211</v>
      </c>
      <c r="E7" s="123">
        <v>2414.6034764371793</v>
      </c>
      <c r="F7" s="123">
        <v>2436.664421684507</v>
      </c>
      <c r="G7" s="123">
        <v>2481.2666066162137</v>
      </c>
      <c r="H7" s="123">
        <v>2496.313737973393</v>
      </c>
      <c r="I7" s="123">
        <v>2465.7149875223458</v>
      </c>
      <c r="J7" s="123">
        <v>2436.6134368487228</v>
      </c>
      <c r="K7" s="123">
        <v>2482.2736261266045</v>
      </c>
      <c r="L7" s="123">
        <v>2625.909717150103</v>
      </c>
      <c r="M7" s="123">
        <v>2800.6018048351293</v>
      </c>
      <c r="N7" s="123">
        <v>2863.8744605459447</v>
      </c>
      <c r="O7" s="123">
        <v>2843.0261248674819</v>
      </c>
      <c r="P7" s="123">
        <v>2868.2303576508821</v>
      </c>
      <c r="Q7" s="123">
        <v>2925.9665471405269</v>
      </c>
      <c r="R7" s="123">
        <v>2984.279231737768</v>
      </c>
      <c r="S7" s="123">
        <v>3033.0791410252386</v>
      </c>
      <c r="T7" s="123">
        <v>3059.7573108443662</v>
      </c>
      <c r="U7" s="123">
        <v>3050.9518251430554</v>
      </c>
      <c r="V7" s="123">
        <v>3072.3588735145909</v>
      </c>
      <c r="W7" s="123">
        <v>3168.425747801844</v>
      </c>
      <c r="X7" s="123">
        <v>3140.9824187012073</v>
      </c>
      <c r="Y7" s="123">
        <v>3137.7420356013145</v>
      </c>
      <c r="Z7" s="123">
        <v>3172.9198407437825</v>
      </c>
      <c r="AA7" s="123">
        <v>3319.9133297788808</v>
      </c>
      <c r="AB7" s="123">
        <v>3415.2015416379109</v>
      </c>
      <c r="AC7" s="123">
        <v>3411.8185902803052</v>
      </c>
      <c r="AD7" s="123">
        <v>3333.5609439919353</v>
      </c>
      <c r="AE7" s="123">
        <v>3277.3294790343894</v>
      </c>
      <c r="AF7" s="123">
        <v>3236.7422004484242</v>
      </c>
      <c r="AG7" s="123">
        <v>3184.1619840473122</v>
      </c>
      <c r="AH7" s="123">
        <v>3132.8983584285811</v>
      </c>
      <c r="AI7" s="123">
        <v>3117.0946546561368</v>
      </c>
      <c r="AJ7" s="123"/>
      <c r="AK7" s="123"/>
      <c r="AL7" s="123">
        <v>18072.507138187477</v>
      </c>
      <c r="AM7" s="123">
        <v>27403.445415459293</v>
      </c>
      <c r="AN7" s="123">
        <v>30732.225736584835</v>
      </c>
      <c r="AO7" s="123">
        <v>25228.168992146984</v>
      </c>
      <c r="AP7" s="123">
        <v>3808.7789799444122</v>
      </c>
      <c r="AQ7" s="123">
        <v>5656.490835894735</v>
      </c>
      <c r="AR7" s="123">
        <v>59920.795815396086</v>
      </c>
      <c r="AS7" s="123">
        <v>176200.20020604134</v>
      </c>
      <c r="AT7" s="123">
        <v>350753.02676429524</v>
      </c>
      <c r="AU7" s="123">
        <v>462786.05922205973</v>
      </c>
      <c r="AV7" s="123">
        <v>405582.70338653203</v>
      </c>
      <c r="AW7" s="123">
        <v>289831.92184453638</v>
      </c>
      <c r="AX7" s="123">
        <v>314652.10208595672</v>
      </c>
      <c r="AY7" s="123">
        <v>500515.80277182523</v>
      </c>
      <c r="AZ7" s="123">
        <v>601763.97025671543</v>
      </c>
      <c r="BA7" s="123">
        <v>673199.5849170197</v>
      </c>
      <c r="BB7" s="123">
        <v>841247.20842768636</v>
      </c>
      <c r="BC7" s="123">
        <v>1075616.6202837373</v>
      </c>
      <c r="BD7" s="123">
        <v>1385586.9093648435</v>
      </c>
      <c r="BE7" s="123">
        <v>1754125.9231755477</v>
      </c>
      <c r="BF7" s="123">
        <v>2133313.6954317996</v>
      </c>
      <c r="BG7" s="123">
        <v>2292167.4324178263</v>
      </c>
      <c r="BH7" s="123">
        <v>2759525.2254245179</v>
      </c>
      <c r="BI7" s="123">
        <v>3421609.775295462</v>
      </c>
      <c r="BJ7" s="123">
        <v>4225555.7464530105</v>
      </c>
      <c r="BK7" s="123">
        <v>4269501.1969769225</v>
      </c>
      <c r="BL7" s="123">
        <v>4217426.7046091603</v>
      </c>
      <c r="BM7" s="123">
        <v>4262937.8376907287</v>
      </c>
      <c r="BN7" s="123">
        <v>4457339.7732225284</v>
      </c>
      <c r="BO7" s="123">
        <v>4551225.703083734</v>
      </c>
      <c r="BP7" s="123">
        <v>4500205.7850310262</v>
      </c>
      <c r="BQ7" s="123">
        <v>4352042.9153765226</v>
      </c>
      <c r="BR7" s="123">
        <v>4203602.1710593933</v>
      </c>
      <c r="BS7" s="123">
        <v>3823682.5553114964</v>
      </c>
    </row>
    <row r="8" spans="1:71">
      <c r="A8" s="120" t="s">
        <v>101</v>
      </c>
      <c r="B8" s="123">
        <v>2016.006772108851</v>
      </c>
      <c r="C8" s="123">
        <v>2000.2501904033595</v>
      </c>
      <c r="D8" s="123">
        <v>2030.4817325349645</v>
      </c>
      <c r="E8" s="123">
        <v>2081.2067446395267</v>
      </c>
      <c r="F8" s="123">
        <v>2143.6832208276965</v>
      </c>
      <c r="G8" s="123">
        <v>2219.836570235087</v>
      </c>
      <c r="H8" s="123">
        <v>2297.5961215664365</v>
      </c>
      <c r="I8" s="123">
        <v>2389.3014001740212</v>
      </c>
      <c r="J8" s="123">
        <v>2447.2899990419542</v>
      </c>
      <c r="K8" s="123">
        <v>2538.0438988657011</v>
      </c>
      <c r="L8" s="123">
        <v>2629.0861510121958</v>
      </c>
      <c r="M8" s="123">
        <v>2681.0489460289746</v>
      </c>
      <c r="N8" s="123">
        <v>2761.563302879164</v>
      </c>
      <c r="O8" s="123">
        <v>2894.6994938069661</v>
      </c>
      <c r="P8" s="123">
        <v>2977.3619420785344</v>
      </c>
      <c r="Q8" s="123">
        <v>3102.0433557467386</v>
      </c>
      <c r="R8" s="123">
        <v>3217.5718666976022</v>
      </c>
      <c r="S8" s="123">
        <v>3245.2044010282661</v>
      </c>
      <c r="T8" s="123">
        <v>3256.6484180775765</v>
      </c>
      <c r="U8" s="123">
        <v>3264.5084539475647</v>
      </c>
      <c r="V8" s="123">
        <v>3285.2059373939292</v>
      </c>
      <c r="W8" s="123">
        <v>3320.8619058377235</v>
      </c>
      <c r="X8" s="123">
        <v>3316.172786688046</v>
      </c>
      <c r="Y8" s="123">
        <v>3377.8000221529246</v>
      </c>
      <c r="Z8" s="123">
        <v>3383.0367534544225</v>
      </c>
      <c r="AA8" s="123">
        <v>3399.9632458562851</v>
      </c>
      <c r="AB8" s="123">
        <v>3352.6744588378751</v>
      </c>
      <c r="AC8" s="123">
        <v>3330.3327271031862</v>
      </c>
      <c r="AD8" s="123">
        <v>3276.0491157904657</v>
      </c>
      <c r="AE8" s="123">
        <v>3225.3833150547457</v>
      </c>
      <c r="AF8" s="123">
        <v>3166.7266985855226</v>
      </c>
      <c r="AG8" s="123">
        <v>3186.0008212520916</v>
      </c>
      <c r="AH8" s="123">
        <v>3120.3501124045406</v>
      </c>
      <c r="AI8" s="123">
        <v>3045.7816047572933</v>
      </c>
      <c r="AJ8" s="123"/>
      <c r="AK8" s="123"/>
      <c r="AL8" s="123">
        <v>7796.7262750739692</v>
      </c>
      <c r="AM8" s="123">
        <v>15791.544003200335</v>
      </c>
      <c r="AN8" s="123">
        <v>20064.785036516754</v>
      </c>
      <c r="AO8" s="123">
        <v>30472.224884287931</v>
      </c>
      <c r="AP8" s="123">
        <v>53483.914179116211</v>
      </c>
      <c r="AQ8" s="123">
        <v>113326.27568406118</v>
      </c>
      <c r="AR8" s="123">
        <v>196696.56299878156</v>
      </c>
      <c r="AS8" s="123">
        <v>246190.28861334635</v>
      </c>
      <c r="AT8" s="123">
        <v>338220.754661371</v>
      </c>
      <c r="AU8" s="123">
        <v>390017.15553595021</v>
      </c>
      <c r="AV8" s="123">
        <v>401546.94546277862</v>
      </c>
      <c r="AW8" s="123">
        <v>432849.85801493283</v>
      </c>
      <c r="AX8" s="123">
        <v>439900.22817587625</v>
      </c>
      <c r="AY8" s="123">
        <v>430071.07696625439</v>
      </c>
      <c r="AZ8" s="123">
        <v>444359.40903886518</v>
      </c>
      <c r="BA8" s="123">
        <v>415265.01922126627</v>
      </c>
      <c r="BB8" s="123">
        <v>467722.84785640944</v>
      </c>
      <c r="BC8" s="123">
        <v>680615.30750530225</v>
      </c>
      <c r="BD8" s="123">
        <v>960828.20941652078</v>
      </c>
      <c r="BE8" s="123">
        <v>1234048.9555772771</v>
      </c>
      <c r="BF8" s="123">
        <v>1556854.3594791458</v>
      </c>
      <c r="BG8" s="123">
        <v>1853830.4044803104</v>
      </c>
      <c r="BH8" s="123">
        <v>2208170.7621320095</v>
      </c>
      <c r="BI8" s="123">
        <v>2591138.5859880242</v>
      </c>
      <c r="BJ8" s="123">
        <v>3405865.6305701225</v>
      </c>
      <c r="BK8" s="123">
        <v>3945098.563605905</v>
      </c>
      <c r="BL8" s="123">
        <v>4478152.2562725209</v>
      </c>
      <c r="BM8" s="123">
        <v>4606063.602651366</v>
      </c>
      <c r="BN8" s="123">
        <v>4703490.0760203069</v>
      </c>
      <c r="BO8" s="123">
        <v>4775563.8636190472</v>
      </c>
      <c r="BP8" s="123">
        <v>4802165.3644504938</v>
      </c>
      <c r="BQ8" s="123">
        <v>4344374.0976369912</v>
      </c>
      <c r="BR8" s="123">
        <v>4255214.1842883993</v>
      </c>
      <c r="BS8" s="123">
        <v>4107662.5880294424</v>
      </c>
    </row>
    <row r="9" spans="1:71">
      <c r="A9" s="121" t="s">
        <v>103</v>
      </c>
      <c r="B9" s="123">
        <v>2366.5721526218108</v>
      </c>
      <c r="C9" s="123">
        <v>2436.4309394601005</v>
      </c>
      <c r="D9" s="123">
        <v>2527.6566834804703</v>
      </c>
      <c r="E9" s="123">
        <v>2795.776126102478</v>
      </c>
      <c r="F9" s="123">
        <v>3019.505943133157</v>
      </c>
      <c r="G9" s="123">
        <v>3403.2873160505956</v>
      </c>
      <c r="H9" s="123">
        <v>3581.8175735324098</v>
      </c>
      <c r="I9" s="123">
        <v>3607.4239182191327</v>
      </c>
      <c r="J9" s="123">
        <v>4041.8078975996887</v>
      </c>
      <c r="K9" s="123">
        <v>4520.3683441747689</v>
      </c>
      <c r="L9" s="123">
        <v>4742.7823004035808</v>
      </c>
      <c r="M9" s="123">
        <v>4869.3273051820915</v>
      </c>
      <c r="N9" s="123">
        <v>4980.6565016140803</v>
      </c>
      <c r="O9" s="123">
        <v>5192.72071678058</v>
      </c>
      <c r="P9" s="123">
        <v>5385.1106018082737</v>
      </c>
      <c r="Q9" s="123">
        <v>5619.3055108707822</v>
      </c>
      <c r="R9" s="123">
        <v>6123.2987329020907</v>
      </c>
      <c r="S9" s="123">
        <v>6257.7082330626945</v>
      </c>
      <c r="T9" s="123">
        <v>6448.8740446011507</v>
      </c>
      <c r="U9" s="123">
        <v>6585.7590346800735</v>
      </c>
      <c r="V9" s="123">
        <v>6905.7922118243241</v>
      </c>
      <c r="W9" s="123">
        <v>7131.7239261048535</v>
      </c>
      <c r="X9" s="123">
        <v>7232.4816949020005</v>
      </c>
      <c r="Y9" s="123">
        <v>7335.9299427131227</v>
      </c>
      <c r="Z9" s="123">
        <v>7386.6604354933152</v>
      </c>
      <c r="AA9" s="123">
        <v>7390.9943664292005</v>
      </c>
      <c r="AB9" s="123">
        <v>7344.0436890692354</v>
      </c>
      <c r="AC9" s="123">
        <v>7300.2600303358404</v>
      </c>
      <c r="AD9" s="123">
        <v>7270.3665390345031</v>
      </c>
      <c r="AE9" s="123">
        <v>7241.3913084711749</v>
      </c>
      <c r="AF9" s="123">
        <v>7308.8674150805682</v>
      </c>
      <c r="AG9" s="123">
        <v>7245.5830637575073</v>
      </c>
      <c r="AH9" s="123">
        <v>7127.7157559924299</v>
      </c>
      <c r="AI9" s="123">
        <v>7016.2209684716427</v>
      </c>
      <c r="AJ9" s="123"/>
      <c r="AK9" s="123"/>
      <c r="AL9" s="123">
        <v>68783.616108714501</v>
      </c>
      <c r="AM9" s="123">
        <v>96420.396666634551</v>
      </c>
      <c r="AN9" s="123">
        <v>126397.83378562443</v>
      </c>
      <c r="AO9" s="123">
        <v>291606.94177838345</v>
      </c>
      <c r="AP9" s="123">
        <v>415453.50365683617</v>
      </c>
      <c r="AQ9" s="123">
        <v>717088.977329958</v>
      </c>
      <c r="AR9" s="123">
        <v>706804.38392151322</v>
      </c>
      <c r="AS9" s="123">
        <v>521207.2614224343</v>
      </c>
      <c r="AT9" s="123">
        <v>1026068.5141095752</v>
      </c>
      <c r="AU9" s="123">
        <v>1843650.4678548363</v>
      </c>
      <c r="AV9" s="123">
        <v>2190455.7363330736</v>
      </c>
      <c r="AW9" s="123">
        <v>2342017.3359357491</v>
      </c>
      <c r="AX9" s="123">
        <v>2420648.8433030774</v>
      </c>
      <c r="AY9" s="123">
        <v>2696896.963417931</v>
      </c>
      <c r="AZ9" s="123">
        <v>3031588.6016801191</v>
      </c>
      <c r="BA9" s="123">
        <v>3507572.9538404015</v>
      </c>
      <c r="BB9" s="123">
        <v>4936502.8048962438</v>
      </c>
      <c r="BC9" s="123">
        <v>4785198.7151328791</v>
      </c>
      <c r="BD9" s="123">
        <v>4892975.7496775482</v>
      </c>
      <c r="BE9" s="123">
        <v>4885748.8862739233</v>
      </c>
      <c r="BF9" s="123">
        <v>5630400.864791356</v>
      </c>
      <c r="BG9" s="123">
        <v>5999107.7821431635</v>
      </c>
      <c r="BH9" s="123">
        <v>5906442.665318408</v>
      </c>
      <c r="BI9" s="123">
        <v>5515116.5324824601</v>
      </c>
      <c r="BJ9" s="123">
        <v>4657503.2289317474</v>
      </c>
      <c r="BK9" s="123">
        <v>4019238.6856702347</v>
      </c>
      <c r="BL9" s="123">
        <v>3516392.7224952765</v>
      </c>
      <c r="BM9" s="123">
        <v>3326075.4615091686</v>
      </c>
      <c r="BN9" s="123">
        <v>3332685.0416842601</v>
      </c>
      <c r="BO9" s="123">
        <v>3351468.4902278497</v>
      </c>
      <c r="BP9" s="123">
        <v>3805450.4058491574</v>
      </c>
      <c r="BQ9" s="123">
        <v>3901675.8665995845</v>
      </c>
      <c r="BR9" s="123">
        <v>3781269.2304512896</v>
      </c>
      <c r="BS9" s="123">
        <v>3777979.1464120755</v>
      </c>
    </row>
    <row r="10" spans="1:71">
      <c r="A10" s="120" t="s">
        <v>100</v>
      </c>
      <c r="B10" s="123">
        <v>2970.417116749984</v>
      </c>
      <c r="C10" s="123">
        <v>2996.6871396186416</v>
      </c>
      <c r="D10" s="123">
        <v>3071.424583383382</v>
      </c>
      <c r="E10" s="123">
        <v>3188.5300914917721</v>
      </c>
      <c r="F10" s="123">
        <v>3390.2921335075857</v>
      </c>
      <c r="G10" s="123">
        <v>3610.5482850961112</v>
      </c>
      <c r="H10" s="123">
        <v>3788.2614308250272</v>
      </c>
      <c r="I10" s="123">
        <v>3951.7225010333746</v>
      </c>
      <c r="J10" s="123">
        <v>4091.1150384758353</v>
      </c>
      <c r="K10" s="123">
        <v>4194.8839863867088</v>
      </c>
      <c r="L10" s="123">
        <v>4269.3178363801353</v>
      </c>
      <c r="M10" s="123">
        <v>4416.2821028166072</v>
      </c>
      <c r="N10" s="123">
        <v>4574.9614535095134</v>
      </c>
      <c r="O10" s="123">
        <v>4817.2882097285819</v>
      </c>
      <c r="P10" s="123">
        <v>5085.1320016743939</v>
      </c>
      <c r="Q10" s="123">
        <v>5252.4768296711454</v>
      </c>
      <c r="R10" s="123">
        <v>5457.6263818064508</v>
      </c>
      <c r="S10" s="123">
        <v>5871.4326383368834</v>
      </c>
      <c r="T10" s="123">
        <v>6201.7744133755123</v>
      </c>
      <c r="U10" s="123">
        <v>6439.5230026138925</v>
      </c>
      <c r="V10" s="123">
        <v>6729.4089247162137</v>
      </c>
      <c r="W10" s="123">
        <v>7252.365694300247</v>
      </c>
      <c r="X10" s="123">
        <v>7583.2311243198328</v>
      </c>
      <c r="Y10" s="123">
        <v>7902.3760176285195</v>
      </c>
      <c r="Z10" s="123">
        <v>8364.0263537382616</v>
      </c>
      <c r="AA10" s="123">
        <v>8668.0993099561474</v>
      </c>
      <c r="AB10" s="123">
        <v>8932.7583833905992</v>
      </c>
      <c r="AC10" s="123">
        <v>9037.7259103302313</v>
      </c>
      <c r="AD10" s="123">
        <v>9231.4378763515579</v>
      </c>
      <c r="AE10" s="123">
        <v>9474.5338418733736</v>
      </c>
      <c r="AF10" s="123">
        <v>9665.0026341574321</v>
      </c>
      <c r="AG10" s="123">
        <v>9689.283466572344</v>
      </c>
      <c r="AH10" s="123">
        <v>9698.0550093843813</v>
      </c>
      <c r="AI10" s="123">
        <v>9700.5826265269061</v>
      </c>
      <c r="AJ10" s="123"/>
      <c r="AK10" s="123"/>
      <c r="AL10" s="123">
        <v>750148.73503631237</v>
      </c>
      <c r="AM10" s="123">
        <v>758244.81461798376</v>
      </c>
      <c r="AN10" s="123">
        <v>808727.23456207081</v>
      </c>
      <c r="AO10" s="123">
        <v>870041.95060702297</v>
      </c>
      <c r="AP10" s="123">
        <v>1030921.4435997509</v>
      </c>
      <c r="AQ10" s="123">
        <v>1111067.8498742452</v>
      </c>
      <c r="AR10" s="123">
        <v>1096545.0014028952</v>
      </c>
      <c r="AS10" s="123">
        <v>1136879.3336272563</v>
      </c>
      <c r="AT10" s="123">
        <v>1128391.0844584708</v>
      </c>
      <c r="AU10" s="123">
        <v>1065698.1108122005</v>
      </c>
      <c r="AV10" s="123">
        <v>1013151.6911077681</v>
      </c>
      <c r="AW10" s="123">
        <v>1160618.1594723372</v>
      </c>
      <c r="AX10" s="123">
        <v>1322841.3481532382</v>
      </c>
      <c r="AY10" s="123">
        <v>1604758.6017310894</v>
      </c>
      <c r="AZ10" s="123">
        <v>2076962.8191903813</v>
      </c>
      <c r="BA10" s="123">
        <v>2268104.9018574948</v>
      </c>
      <c r="BB10" s="123">
        <v>2421608.5972933755</v>
      </c>
      <c r="BC10" s="123">
        <v>3244444.3246788331</v>
      </c>
      <c r="BD10" s="123">
        <v>3860861.6621779092</v>
      </c>
      <c r="BE10" s="123">
        <v>4260661.5037705237</v>
      </c>
      <c r="BF10" s="123">
        <v>4824450.9716338534</v>
      </c>
      <c r="BG10" s="123">
        <v>6604639.8209028738</v>
      </c>
      <c r="BH10" s="123">
        <v>7734332.7103468813</v>
      </c>
      <c r="BI10" s="123">
        <v>8496493.9275829662</v>
      </c>
      <c r="BJ10" s="123">
        <v>9831302.8818664029</v>
      </c>
      <c r="BK10" s="123">
        <v>10770925.670668561</v>
      </c>
      <c r="BL10" s="123">
        <v>11998737.673048642</v>
      </c>
      <c r="BM10" s="123">
        <v>12682280.80263046</v>
      </c>
      <c r="BN10" s="123">
        <v>14338609.508395987</v>
      </c>
      <c r="BO10" s="123">
        <v>16514829.4557705</v>
      </c>
      <c r="BP10" s="123">
        <v>18549315.139646731</v>
      </c>
      <c r="BQ10" s="123">
        <v>19527264.283622775</v>
      </c>
      <c r="BR10" s="123">
        <v>20384212.265295777</v>
      </c>
      <c r="BS10" s="123">
        <v>21418977.227014907</v>
      </c>
    </row>
    <row r="11" spans="1:71">
      <c r="A11" s="120" t="s">
        <v>105</v>
      </c>
      <c r="B11" s="123">
        <v>2156.3596971036091</v>
      </c>
      <c r="C11" s="123">
        <v>2229.0547385229575</v>
      </c>
      <c r="D11" s="123">
        <v>2415.9109484186183</v>
      </c>
      <c r="E11" s="123">
        <v>2759.2046078519779</v>
      </c>
      <c r="F11" s="123">
        <v>3217.2326876511329</v>
      </c>
      <c r="G11" s="123">
        <v>3711.9966123157838</v>
      </c>
      <c r="H11" s="123">
        <v>4221.1926188566258</v>
      </c>
      <c r="I11" s="123">
        <v>4567.3874343574862</v>
      </c>
      <c r="J11" s="123">
        <v>4768.9544957871485</v>
      </c>
      <c r="K11" s="123">
        <v>4844.7353433908738</v>
      </c>
      <c r="L11" s="123">
        <v>4887.7752130607259</v>
      </c>
      <c r="M11" s="123">
        <v>4980.0798206382988</v>
      </c>
      <c r="N11" s="123">
        <v>5027.2169843883212</v>
      </c>
      <c r="O11" s="123">
        <v>5137.8224212014675</v>
      </c>
      <c r="P11" s="123">
        <v>5175.4711584663382</v>
      </c>
      <c r="Q11" s="123">
        <v>5254.1536872621191</v>
      </c>
      <c r="R11" s="123">
        <v>5421.652468744137</v>
      </c>
      <c r="S11" s="123">
        <v>5602.6499088924147</v>
      </c>
      <c r="T11" s="123">
        <v>5769.6844295338178</v>
      </c>
      <c r="U11" s="123">
        <v>5920.9958897379456</v>
      </c>
      <c r="V11" s="123">
        <v>6433.3069711570388</v>
      </c>
      <c r="W11" s="123">
        <v>6540.8260522943647</v>
      </c>
      <c r="X11" s="123">
        <v>6528.992698332484</v>
      </c>
      <c r="Y11" s="123">
        <v>6931.0003531018529</v>
      </c>
      <c r="Z11" s="123">
        <v>7553.9468507769243</v>
      </c>
      <c r="AA11" s="123">
        <v>7976.1592503120637</v>
      </c>
      <c r="AB11" s="123">
        <v>8036.6629220427058</v>
      </c>
      <c r="AC11" s="123">
        <v>8048.2661371938511</v>
      </c>
      <c r="AD11" s="123">
        <v>7982.7429474192131</v>
      </c>
      <c r="AE11" s="123">
        <v>7843.5933856818256</v>
      </c>
      <c r="AF11" s="123">
        <v>7716.4809304653263</v>
      </c>
      <c r="AG11" s="123">
        <v>7585.4752021611139</v>
      </c>
      <c r="AH11" s="123">
        <v>7484.3465381927072</v>
      </c>
      <c r="AI11" s="123">
        <v>7307.0426359909616</v>
      </c>
      <c r="AJ11" s="123"/>
      <c r="AK11" s="123"/>
      <c r="AL11" s="123">
        <v>2709.6035178590537</v>
      </c>
      <c r="AM11" s="123">
        <v>10637.888039989459</v>
      </c>
      <c r="AN11" s="123">
        <v>59428.198471827993</v>
      </c>
      <c r="AO11" s="123">
        <v>253446.70788561236</v>
      </c>
      <c r="AP11" s="123">
        <v>709441.61540383543</v>
      </c>
      <c r="AQ11" s="123">
        <v>1335227.3019191427</v>
      </c>
      <c r="AR11" s="123">
        <v>2190671.2475840147</v>
      </c>
      <c r="AS11" s="123">
        <v>2828822.4964916017</v>
      </c>
      <c r="AT11" s="123">
        <v>3027937.5652473168</v>
      </c>
      <c r="AU11" s="123">
        <v>2829722.5189234288</v>
      </c>
      <c r="AV11" s="123">
        <v>2640663.1628716369</v>
      </c>
      <c r="AW11" s="123">
        <v>2693267.0241550799</v>
      </c>
      <c r="AX11" s="123">
        <v>2567698.3662372073</v>
      </c>
      <c r="AY11" s="123">
        <v>2519600.2795083607</v>
      </c>
      <c r="AZ11" s="123">
        <v>2345511.6367662111</v>
      </c>
      <c r="BA11" s="123">
        <v>2273158.485491165</v>
      </c>
      <c r="BB11" s="123">
        <v>2310940.9765932723</v>
      </c>
      <c r="BC11" s="123">
        <v>2348407.2385745933</v>
      </c>
      <c r="BD11" s="123">
        <v>2349529.6771838535</v>
      </c>
      <c r="BE11" s="123">
        <v>2388909.884988362</v>
      </c>
      <c r="BF11" s="123">
        <v>3611373.1980652683</v>
      </c>
      <c r="BG11" s="123">
        <v>3453686.7579886117</v>
      </c>
      <c r="BH11" s="123">
        <v>2981936.3353032917</v>
      </c>
      <c r="BI11" s="123">
        <v>3777188.1080906587</v>
      </c>
      <c r="BJ11" s="123">
        <v>5407537.9414151227</v>
      </c>
      <c r="BK11" s="123">
        <v>6707938.3121005148</v>
      </c>
      <c r="BL11" s="123">
        <v>6593719.8268782385</v>
      </c>
      <c r="BM11" s="123">
        <v>6613945.5474392716</v>
      </c>
      <c r="BN11" s="123">
        <v>6441143.078549752</v>
      </c>
      <c r="BO11" s="123">
        <v>5919020.4912758963</v>
      </c>
      <c r="BP11" s="123">
        <v>5561908.5051112436</v>
      </c>
      <c r="BQ11" s="123">
        <v>5359957.3181522368</v>
      </c>
      <c r="BR11" s="123">
        <v>5295426.5167441946</v>
      </c>
      <c r="BS11" s="123">
        <v>4993097.953918539</v>
      </c>
    </row>
    <row r="12" spans="1:71">
      <c r="A12" s="120" t="s">
        <v>93</v>
      </c>
      <c r="B12" s="123">
        <v>2236.3022243512073</v>
      </c>
      <c r="C12" s="123">
        <v>2251.3707623568453</v>
      </c>
      <c r="D12" s="123">
        <v>2269.201445850144</v>
      </c>
      <c r="E12" s="123">
        <v>2310.4494133636131</v>
      </c>
      <c r="F12" s="123">
        <v>2368.4774185932902</v>
      </c>
      <c r="G12" s="123">
        <v>2481.3418884216726</v>
      </c>
      <c r="H12" s="123">
        <v>2620.8400664420005</v>
      </c>
      <c r="I12" s="123">
        <v>2783.4143503704349</v>
      </c>
      <c r="J12" s="123">
        <v>2908.659140316076</v>
      </c>
      <c r="K12" s="123">
        <v>3036.0846229289791</v>
      </c>
      <c r="L12" s="123">
        <v>3132.0440161121874</v>
      </c>
      <c r="M12" s="123">
        <v>3234.1685713725819</v>
      </c>
      <c r="N12" s="123">
        <v>3301.6662278615713</v>
      </c>
      <c r="O12" s="123">
        <v>3410.1968005985404</v>
      </c>
      <c r="P12" s="123">
        <v>3488.8674515099128</v>
      </c>
      <c r="Q12" s="123">
        <v>3530.7724717846422</v>
      </c>
      <c r="R12" s="123">
        <v>3675.0807527841334</v>
      </c>
      <c r="S12" s="123">
        <v>3807.2843159336612</v>
      </c>
      <c r="T12" s="123">
        <v>3962.7679779295008</v>
      </c>
      <c r="U12" s="123">
        <v>4094.2093953674048</v>
      </c>
      <c r="V12" s="123">
        <v>4357.159695177199</v>
      </c>
      <c r="W12" s="123">
        <v>4555.9703019716735</v>
      </c>
      <c r="X12" s="123">
        <v>4752.4841232541548</v>
      </c>
      <c r="Y12" s="123">
        <v>5139.6480904906266</v>
      </c>
      <c r="Z12" s="123">
        <v>5713.8533090935825</v>
      </c>
      <c r="AA12" s="123">
        <v>5959.3494382963181</v>
      </c>
      <c r="AB12" s="123">
        <v>6126.9137597289246</v>
      </c>
      <c r="AC12" s="123">
        <v>6107.3720043411131</v>
      </c>
      <c r="AD12" s="123">
        <v>6043.1325273807915</v>
      </c>
      <c r="AE12" s="123">
        <v>5939.3798380722264</v>
      </c>
      <c r="AF12" s="123">
        <v>5831.7524292428516</v>
      </c>
      <c r="AG12" s="123">
        <v>5671.790899130162</v>
      </c>
      <c r="AH12" s="123">
        <v>5529.5962924720343</v>
      </c>
      <c r="AI12" s="123">
        <v>5351.2071428866057</v>
      </c>
      <c r="AJ12" s="123"/>
      <c r="AK12" s="123"/>
      <c r="AL12" s="123">
        <v>17423.044159379926</v>
      </c>
      <c r="AM12" s="123">
        <v>15739.24850965067</v>
      </c>
      <c r="AN12" s="123">
        <v>9422.4863882367572</v>
      </c>
      <c r="AO12" s="123">
        <v>2989.8712101127821</v>
      </c>
      <c r="AP12" s="123">
        <v>41.882864785026179</v>
      </c>
      <c r="AQ12" s="123">
        <v>5645.172667382928</v>
      </c>
      <c r="AR12" s="123">
        <v>14462.688290961185</v>
      </c>
      <c r="AS12" s="123">
        <v>10416.797357139792</v>
      </c>
      <c r="AT12" s="123">
        <v>14447.644945421349</v>
      </c>
      <c r="AU12" s="123">
        <v>15995.371934132938</v>
      </c>
      <c r="AV12" s="123">
        <v>17087.575802796509</v>
      </c>
      <c r="AW12" s="123">
        <v>10981.705917236546</v>
      </c>
      <c r="AX12" s="123">
        <v>15165.140010750614</v>
      </c>
      <c r="AY12" s="123">
        <v>19684.297385812075</v>
      </c>
      <c r="AZ12" s="123">
        <v>24055.196547772714</v>
      </c>
      <c r="BA12" s="123">
        <v>46518.501797436213</v>
      </c>
      <c r="BB12" s="123">
        <v>51254.140701708275</v>
      </c>
      <c r="BC12" s="123">
        <v>69123.882258717844</v>
      </c>
      <c r="BD12" s="123">
        <v>75130.201495432266</v>
      </c>
      <c r="BE12" s="123">
        <v>79060.291409654907</v>
      </c>
      <c r="BF12" s="123">
        <v>30900.697554713544</v>
      </c>
      <c r="BG12" s="123">
        <v>15988.593780876668</v>
      </c>
      <c r="BH12" s="123">
        <v>2468.1194431920985</v>
      </c>
      <c r="BI12" s="123">
        <v>23148.609742407094</v>
      </c>
      <c r="BJ12" s="123">
        <v>235533.37396447934</v>
      </c>
      <c r="BK12" s="123">
        <v>328511.20938038768</v>
      </c>
      <c r="BL12" s="123">
        <v>433062.4232883919</v>
      </c>
      <c r="BM12" s="123">
        <v>397990.77333730372</v>
      </c>
      <c r="BN12" s="123">
        <v>357999.14321143937</v>
      </c>
      <c r="BO12" s="123">
        <v>279513.29414165032</v>
      </c>
      <c r="BP12" s="123">
        <v>224336.15854614371</v>
      </c>
      <c r="BQ12" s="123">
        <v>161181.25996908796</v>
      </c>
      <c r="BR12" s="123">
        <v>120013.14173649889</v>
      </c>
      <c r="BS12" s="123">
        <v>77667.339668028129</v>
      </c>
    </row>
    <row r="13" spans="1:71">
      <c r="A13" s="120" t="s">
        <v>107</v>
      </c>
      <c r="B13" s="123">
        <v>1697.9532725519339</v>
      </c>
      <c r="C13" s="123">
        <v>1706.4263342806712</v>
      </c>
      <c r="D13" s="123">
        <v>1757.8823322237529</v>
      </c>
      <c r="E13" s="123">
        <v>1815.5545662567724</v>
      </c>
      <c r="F13" s="123">
        <v>1890.5346500539931</v>
      </c>
      <c r="G13" s="123">
        <v>2013.9590950862225</v>
      </c>
      <c r="H13" s="123">
        <v>2125.2495418239519</v>
      </c>
      <c r="I13" s="123">
        <v>2262.0460745534861</v>
      </c>
      <c r="J13" s="123">
        <v>2491.5613113165196</v>
      </c>
      <c r="K13" s="123">
        <v>2672.0944221754212</v>
      </c>
      <c r="L13" s="123">
        <v>2798.680624129564</v>
      </c>
      <c r="M13" s="123">
        <v>2879.4124837283607</v>
      </c>
      <c r="N13" s="123">
        <v>2941.6913439120062</v>
      </c>
      <c r="O13" s="123">
        <v>3005.5427400533126</v>
      </c>
      <c r="P13" s="123">
        <v>3055.2709546012793</v>
      </c>
      <c r="Q13" s="123">
        <v>3118.8438594175554</v>
      </c>
      <c r="R13" s="123">
        <v>3163.8835639821777</v>
      </c>
      <c r="S13" s="123">
        <v>3191.5126548461312</v>
      </c>
      <c r="T13" s="123">
        <v>3214.3042925917835</v>
      </c>
      <c r="U13" s="123">
        <v>3321.5438670096946</v>
      </c>
      <c r="V13" s="123">
        <v>3398.9031914532216</v>
      </c>
      <c r="W13" s="123">
        <v>3545.3514893450224</v>
      </c>
      <c r="X13" s="123">
        <v>3698.823736400027</v>
      </c>
      <c r="Y13" s="123">
        <v>3879.7944662240784</v>
      </c>
      <c r="Z13" s="123">
        <v>4120.0366581461949</v>
      </c>
      <c r="AA13" s="123">
        <v>4293.3575680973672</v>
      </c>
      <c r="AB13" s="123">
        <v>4347.9617252526368</v>
      </c>
      <c r="AC13" s="123">
        <v>4361.3091039366973</v>
      </c>
      <c r="AD13" s="123">
        <v>4341.4394600049882</v>
      </c>
      <c r="AE13" s="123">
        <v>4316.7564871795885</v>
      </c>
      <c r="AF13" s="123">
        <v>4254.1433786757088</v>
      </c>
      <c r="AG13" s="123">
        <v>4182.4066701499287</v>
      </c>
      <c r="AH13" s="123">
        <v>4126.528491563422</v>
      </c>
      <c r="AI13" s="123">
        <v>4029.4219969550045</v>
      </c>
      <c r="AJ13" s="123"/>
      <c r="AK13" s="123"/>
      <c r="AL13" s="123">
        <v>165122.41314269672</v>
      </c>
      <c r="AM13" s="123">
        <v>175970.40562342893</v>
      </c>
      <c r="AN13" s="123">
        <v>171602.74854348812</v>
      </c>
      <c r="AO13" s="123">
        <v>193789.36271592689</v>
      </c>
      <c r="AP13" s="123">
        <v>234657.37462770866</v>
      </c>
      <c r="AQ13" s="123">
        <v>294324.86610224872</v>
      </c>
      <c r="AR13" s="123">
        <v>379272.998825552</v>
      </c>
      <c r="AS13" s="123">
        <v>388666.19764758617</v>
      </c>
      <c r="AT13" s="123">
        <v>288687.1911317145</v>
      </c>
      <c r="AU13" s="123">
        <v>240553.96594448498</v>
      </c>
      <c r="AV13" s="123">
        <v>215372.8884633854</v>
      </c>
      <c r="AW13" s="123">
        <v>211185.94749784697</v>
      </c>
      <c r="AX13" s="123">
        <v>233406.58370921671</v>
      </c>
      <c r="AY13" s="123">
        <v>296975.73363231099</v>
      </c>
      <c r="AZ13" s="123">
        <v>346560.47791957366</v>
      </c>
      <c r="BA13" s="123">
        <v>393894.43089983566</v>
      </c>
      <c r="BB13" s="123">
        <v>544040.42774165375</v>
      </c>
      <c r="BC13" s="123">
        <v>772088.86151534447</v>
      </c>
      <c r="BD13" s="123">
        <v>1045634.2204671291</v>
      </c>
      <c r="BE13" s="123">
        <v>1110583.2728120147</v>
      </c>
      <c r="BF13" s="123">
        <v>1286052.2696705763</v>
      </c>
      <c r="BG13" s="123">
        <v>1292916.4138760646</v>
      </c>
      <c r="BH13" s="123">
        <v>1217360.3877741082</v>
      </c>
      <c r="BI13" s="123">
        <v>1227014.6925238699</v>
      </c>
      <c r="BJ13" s="123">
        <v>1228769.6866371168</v>
      </c>
      <c r="BK13" s="123">
        <v>1194283.7391982866</v>
      </c>
      <c r="BL13" s="123">
        <v>1256365.8073109388</v>
      </c>
      <c r="BM13" s="123">
        <v>1243666.1359018872</v>
      </c>
      <c r="BN13" s="123">
        <v>1217409.4050737016</v>
      </c>
      <c r="BO13" s="123">
        <v>1196689.8078022748</v>
      </c>
      <c r="BP13" s="123">
        <v>1218744.6137001039</v>
      </c>
      <c r="BQ13" s="123">
        <v>1183548.9717319594</v>
      </c>
      <c r="BR13" s="123">
        <v>1116485.282006528</v>
      </c>
      <c r="BS13" s="123">
        <v>1088050.389544456</v>
      </c>
    </row>
    <row r="14" spans="1:71">
      <c r="A14" s="120" t="s">
        <v>108</v>
      </c>
      <c r="B14" s="123">
        <v>1563.3143065317618</v>
      </c>
      <c r="C14" s="123">
        <v>1594.6231694911367</v>
      </c>
      <c r="D14" s="123">
        <v>1638.1378363933152</v>
      </c>
      <c r="E14" s="123">
        <v>1685.4163649515367</v>
      </c>
      <c r="F14" s="123">
        <v>1774.7265060907921</v>
      </c>
      <c r="G14" s="123">
        <v>1945.2220802514787</v>
      </c>
      <c r="H14" s="123">
        <v>2279.6231391764268</v>
      </c>
      <c r="I14" s="123">
        <v>2588.863286749011</v>
      </c>
      <c r="J14" s="123">
        <v>2747.5284068773285</v>
      </c>
      <c r="K14" s="123">
        <v>2922.9454984085091</v>
      </c>
      <c r="L14" s="123">
        <v>3014.1529767602738</v>
      </c>
      <c r="M14" s="123">
        <v>3072.4196848883107</v>
      </c>
      <c r="N14" s="123">
        <v>3107.7757154077913</v>
      </c>
      <c r="O14" s="123">
        <v>3157.6357985243721</v>
      </c>
      <c r="P14" s="123">
        <v>3180.0469519819758</v>
      </c>
      <c r="Q14" s="123">
        <v>3230.6787179929133</v>
      </c>
      <c r="R14" s="123">
        <v>3379.581688479012</v>
      </c>
      <c r="S14" s="123">
        <v>3524.5943518555887</v>
      </c>
      <c r="T14" s="123">
        <v>3651.4240848768359</v>
      </c>
      <c r="U14" s="123">
        <v>3747.3485827355894</v>
      </c>
      <c r="V14" s="123">
        <v>3986.7405508097236</v>
      </c>
      <c r="W14" s="123">
        <v>4258.0255186613385</v>
      </c>
      <c r="X14" s="123">
        <v>4424.1645374466816</v>
      </c>
      <c r="Y14" s="123">
        <v>4584.4162836947899</v>
      </c>
      <c r="Z14" s="123">
        <v>4754.7254232240375</v>
      </c>
      <c r="AA14" s="123">
        <v>4831.8999925101753</v>
      </c>
      <c r="AB14" s="123">
        <v>4990.2181414318338</v>
      </c>
      <c r="AC14" s="123">
        <v>5092.3312243259734</v>
      </c>
      <c r="AD14" s="123">
        <v>5169.3723576604134</v>
      </c>
      <c r="AE14" s="123">
        <v>5160.5803033373395</v>
      </c>
      <c r="AF14" s="123">
        <v>5151.7829538807346</v>
      </c>
      <c r="AG14" s="123">
        <v>5109.8461830004053</v>
      </c>
      <c r="AH14" s="123">
        <v>5131.3683148932323</v>
      </c>
      <c r="AI14" s="123">
        <v>5140.7997117505047</v>
      </c>
      <c r="AJ14" s="123"/>
      <c r="AK14" s="123"/>
      <c r="AL14" s="123">
        <v>292671.84470426413</v>
      </c>
      <c r="AM14" s="123">
        <v>282270.5848252193</v>
      </c>
      <c r="AN14" s="123">
        <v>285149.71686732653</v>
      </c>
      <c r="AO14" s="123">
        <v>325302.92516758799</v>
      </c>
      <c r="AP14" s="123">
        <v>360267.1812107407</v>
      </c>
      <c r="AQ14" s="123">
        <v>373631.6631069124</v>
      </c>
      <c r="AR14" s="123">
        <v>212961.80125943833</v>
      </c>
      <c r="AS14" s="123">
        <v>87979.732400888315</v>
      </c>
      <c r="AT14" s="123">
        <v>79146.056939666945</v>
      </c>
      <c r="AU14" s="123">
        <v>57413.879666394641</v>
      </c>
      <c r="AV14" s="123">
        <v>61807.177687561925</v>
      </c>
      <c r="AW14" s="123">
        <v>71044.915710162968</v>
      </c>
      <c r="AX14" s="123">
        <v>100512.67206070993</v>
      </c>
      <c r="AY14" s="123">
        <v>154340.34766105461</v>
      </c>
      <c r="AZ14" s="123">
        <v>215219.79674693581</v>
      </c>
      <c r="BA14" s="123">
        <v>266024.09414230863</v>
      </c>
      <c r="BB14" s="123">
        <v>272372.13420331856</v>
      </c>
      <c r="BC14" s="123">
        <v>297683.91568200814</v>
      </c>
      <c r="BD14" s="123">
        <v>342743.25222033373</v>
      </c>
      <c r="BE14" s="123">
        <v>394431.01628426911</v>
      </c>
      <c r="BF14" s="123">
        <v>298339.99683943012</v>
      </c>
      <c r="BG14" s="123">
        <v>180107.5465741466</v>
      </c>
      <c r="BH14" s="123">
        <v>142883.81654674641</v>
      </c>
      <c r="BI14" s="123">
        <v>162477.62604774971</v>
      </c>
      <c r="BJ14" s="123">
        <v>224495.99066928102</v>
      </c>
      <c r="BK14" s="123">
        <v>307237.92720607814</v>
      </c>
      <c r="BL14" s="123">
        <v>229077.90160372984</v>
      </c>
      <c r="BM14" s="123">
        <v>147590.95376102955</v>
      </c>
      <c r="BN14" s="123">
        <v>75861.615291594164</v>
      </c>
      <c r="BO14" s="123">
        <v>62554.695138453666</v>
      </c>
      <c r="BP14" s="123">
        <v>42571.28219614453</v>
      </c>
      <c r="BQ14" s="123">
        <v>25750.895784614742</v>
      </c>
      <c r="BR14" s="123">
        <v>2683.1206667209831</v>
      </c>
      <c r="BS14" s="123">
        <v>4662.3189764814579</v>
      </c>
    </row>
    <row r="15" spans="1:71">
      <c r="A15" s="120" t="s">
        <v>102</v>
      </c>
      <c r="B15" s="123">
        <v>1974.122222922608</v>
      </c>
      <c r="C15" s="123">
        <v>2012.3928526019754</v>
      </c>
      <c r="D15" s="123">
        <v>2057.5107734900844</v>
      </c>
      <c r="E15" s="123">
        <v>2125.7699976593149</v>
      </c>
      <c r="F15" s="123">
        <v>2222.1561764242779</v>
      </c>
      <c r="G15" s="123">
        <v>2374.5546837047809</v>
      </c>
      <c r="H15" s="123">
        <v>2531.5039978424088</v>
      </c>
      <c r="I15" s="123">
        <v>2632.8110056374517</v>
      </c>
      <c r="J15" s="123">
        <v>2778.1247321344422</v>
      </c>
      <c r="K15" s="123">
        <v>3054.6958833602362</v>
      </c>
      <c r="L15" s="123">
        <v>3351.9768724513674</v>
      </c>
      <c r="M15" s="123">
        <v>3565.0629457960999</v>
      </c>
      <c r="N15" s="123">
        <v>3818.78643707641</v>
      </c>
      <c r="O15" s="123">
        <v>4057.1329208484403</v>
      </c>
      <c r="P15" s="123">
        <v>4237.6657549073425</v>
      </c>
      <c r="Q15" s="123">
        <v>4350.1298051901267</v>
      </c>
      <c r="R15" s="123">
        <v>4472.7332267735837</v>
      </c>
      <c r="S15" s="123">
        <v>4642.0656775055058</v>
      </c>
      <c r="T15" s="123">
        <v>4850.7571730047439</v>
      </c>
      <c r="U15" s="123">
        <v>5032.1378486278927</v>
      </c>
      <c r="V15" s="123">
        <v>5243.0209942118609</v>
      </c>
      <c r="W15" s="123">
        <v>5491.9370989696217</v>
      </c>
      <c r="X15" s="123">
        <v>5756.5548691326157</v>
      </c>
      <c r="Y15" s="123">
        <v>6130.0611589196969</v>
      </c>
      <c r="Z15" s="123">
        <v>6580.3815639768663</v>
      </c>
      <c r="AA15" s="123">
        <v>6867.9052085748826</v>
      </c>
      <c r="AB15" s="123">
        <v>7190.6579970399598</v>
      </c>
      <c r="AC15" s="123">
        <v>7508.6208292021402</v>
      </c>
      <c r="AD15" s="123">
        <v>7603.0096105462853</v>
      </c>
      <c r="AE15" s="123">
        <v>7770.8627716896672</v>
      </c>
      <c r="AF15" s="123">
        <v>7837.2194050365561</v>
      </c>
      <c r="AG15" s="123">
        <v>7827.7696951148664</v>
      </c>
      <c r="AH15" s="123">
        <v>7837.7114708644795</v>
      </c>
      <c r="AI15" s="123">
        <v>7748.8570654371615</v>
      </c>
      <c r="AJ15" s="123"/>
      <c r="AK15" s="123"/>
      <c r="AL15" s="123">
        <v>16947.775459603516</v>
      </c>
      <c r="AM15" s="123">
        <v>12887.187280389016</v>
      </c>
      <c r="AN15" s="123">
        <v>13138.014855946227</v>
      </c>
      <c r="AO15" s="123">
        <v>16899.922236387545</v>
      </c>
      <c r="AP15" s="123">
        <v>23345.682324246256</v>
      </c>
      <c r="AQ15" s="123">
        <v>33095.457197582517</v>
      </c>
      <c r="AR15" s="123">
        <v>43930.896604723297</v>
      </c>
      <c r="AS15" s="123">
        <v>63840.136661553741</v>
      </c>
      <c r="AT15" s="123">
        <v>62866.919368586074</v>
      </c>
      <c r="AU15" s="123">
        <v>11634.114101234843</v>
      </c>
      <c r="AV15" s="123">
        <v>7959.0310554214484</v>
      </c>
      <c r="AW15" s="123">
        <v>51121.544409452581</v>
      </c>
      <c r="AX15" s="123">
        <v>155215.02905915983</v>
      </c>
      <c r="AY15" s="123">
        <v>256679.40945527199</v>
      </c>
      <c r="AZ15" s="123">
        <v>352480.78925683547</v>
      </c>
      <c r="BA15" s="123">
        <v>364424.53323504986</v>
      </c>
      <c r="BB15" s="123">
        <v>326336.50282903225</v>
      </c>
      <c r="BC15" s="123">
        <v>327032.03809247073</v>
      </c>
      <c r="BD15" s="123">
        <v>376861.30667388538</v>
      </c>
      <c r="BE15" s="123">
        <v>431322.97101647907</v>
      </c>
      <c r="BF15" s="123">
        <v>504207.01206244755</v>
      </c>
      <c r="BG15" s="123">
        <v>655323.90243094787</v>
      </c>
      <c r="BH15" s="123">
        <v>910861.36840630171</v>
      </c>
      <c r="BI15" s="123">
        <v>1305442.7600117719</v>
      </c>
      <c r="BJ15" s="123">
        <v>1827487.7755117619</v>
      </c>
      <c r="BK15" s="123">
        <v>2195478.5831634235</v>
      </c>
      <c r="BL15" s="123">
        <v>2964660.747255133</v>
      </c>
      <c r="BM15" s="123">
        <v>4129487.0001973892</v>
      </c>
      <c r="BN15" s="123">
        <v>4657859.0918450644</v>
      </c>
      <c r="BO15" s="123">
        <v>5570417.0713921217</v>
      </c>
      <c r="BP15" s="123">
        <v>6145978.2486529043</v>
      </c>
      <c r="BQ15" s="123">
        <v>6540564.0857290439</v>
      </c>
      <c r="BR15" s="123">
        <v>7046605.482337147</v>
      </c>
      <c r="BS15" s="123">
        <v>7162787.9247225253</v>
      </c>
    </row>
    <row r="16" spans="1:71">
      <c r="A16" s="120" t="s">
        <v>109</v>
      </c>
      <c r="B16" s="123">
        <v>1623.4110673192702</v>
      </c>
      <c r="C16" s="123">
        <v>1638.2487143107662</v>
      </c>
      <c r="D16" s="123">
        <v>1670.5088814993501</v>
      </c>
      <c r="E16" s="123">
        <v>1737.0164962267099</v>
      </c>
      <c r="F16" s="123">
        <v>1786.8395220833231</v>
      </c>
      <c r="G16" s="123">
        <v>1896.3141992056037</v>
      </c>
      <c r="H16" s="123">
        <v>2020.9279969606243</v>
      </c>
      <c r="I16" s="123">
        <v>2108.9035777006779</v>
      </c>
      <c r="J16" s="123">
        <v>2232.9694965235585</v>
      </c>
      <c r="K16" s="123">
        <v>2340.3258858357744</v>
      </c>
      <c r="L16" s="123">
        <v>2418.5232341708634</v>
      </c>
      <c r="M16" s="123">
        <v>2448.245253552434</v>
      </c>
      <c r="N16" s="123">
        <v>2604.8748665789672</v>
      </c>
      <c r="O16" s="123">
        <v>2763.5279548400508</v>
      </c>
      <c r="P16" s="123">
        <v>2861.3580817828665</v>
      </c>
      <c r="Q16" s="123">
        <v>3014.8633177370184</v>
      </c>
      <c r="R16" s="123">
        <v>3341.4341161067596</v>
      </c>
      <c r="S16" s="123">
        <v>3665.3355565485176</v>
      </c>
      <c r="T16" s="123">
        <v>4141.3154813881847</v>
      </c>
      <c r="U16" s="123">
        <v>4480.1167164040899</v>
      </c>
      <c r="V16" s="123">
        <v>4569.5869041250271</v>
      </c>
      <c r="W16" s="123">
        <v>4642.1857690253146</v>
      </c>
      <c r="X16" s="123">
        <v>4649.0709237575666</v>
      </c>
      <c r="Y16" s="123">
        <v>4611.230517324726</v>
      </c>
      <c r="Z16" s="123">
        <v>4529.2175082959502</v>
      </c>
      <c r="AA16" s="123">
        <v>4568.9411496360572</v>
      </c>
      <c r="AB16" s="123">
        <v>4537.4805014766371</v>
      </c>
      <c r="AC16" s="123">
        <v>4442.4501127303974</v>
      </c>
      <c r="AD16" s="123">
        <v>4341.2266518662072</v>
      </c>
      <c r="AE16" s="123">
        <v>4226.12813702518</v>
      </c>
      <c r="AF16" s="123">
        <v>4105.5709441355893</v>
      </c>
      <c r="AG16" s="123">
        <v>3977.8692964186757</v>
      </c>
      <c r="AH16" s="123">
        <v>3835.3572972706806</v>
      </c>
      <c r="AI16" s="123">
        <v>3694.5769694153278</v>
      </c>
      <c r="AJ16" s="123"/>
      <c r="AK16" s="123"/>
      <c r="AL16" s="123">
        <v>231259.78720951689</v>
      </c>
      <c r="AM16" s="123">
        <v>237818.01670122065</v>
      </c>
      <c r="AN16" s="123">
        <v>251625.70614052843</v>
      </c>
      <c r="AO16" s="123">
        <v>269104.88493950287</v>
      </c>
      <c r="AP16" s="123">
        <v>345872.89422611031</v>
      </c>
      <c r="AQ16" s="123">
        <v>435813.93662681594</v>
      </c>
      <c r="AR16" s="123">
        <v>518649.13125564298</v>
      </c>
      <c r="AS16" s="123">
        <v>603066.37843389972</v>
      </c>
      <c r="AT16" s="123">
        <v>633437.70927527675</v>
      </c>
      <c r="AU16" s="123">
        <v>676064.7187570557</v>
      </c>
      <c r="AV16" s="123">
        <v>712741.57694287645</v>
      </c>
      <c r="AW16" s="123">
        <v>793376.68987736327</v>
      </c>
      <c r="AX16" s="123">
        <v>672298.62601640483</v>
      </c>
      <c r="AY16" s="123">
        <v>619321.12745759927</v>
      </c>
      <c r="AZ16" s="123">
        <v>612473.32100912835</v>
      </c>
      <c r="BA16" s="123">
        <v>535224.85915865609</v>
      </c>
      <c r="BB16" s="123">
        <v>313645.26108640735</v>
      </c>
      <c r="BC16" s="123">
        <v>163914.02465505654</v>
      </c>
      <c r="BD16" s="123">
        <v>9130.0674686433777</v>
      </c>
      <c r="BE16" s="123">
        <v>10968.519823430572</v>
      </c>
      <c r="BF16" s="123">
        <v>1342.5824122993488</v>
      </c>
      <c r="BG16" s="123">
        <v>1618.4966926480492</v>
      </c>
      <c r="BH16" s="123">
        <v>23437.580252105505</v>
      </c>
      <c r="BI16" s="123">
        <v>141579.79120830161</v>
      </c>
      <c r="BJ16" s="123">
        <v>489045.65619958728</v>
      </c>
      <c r="BK16" s="123">
        <v>667896.44245004153</v>
      </c>
      <c r="BL16" s="123">
        <v>867428.60479928763</v>
      </c>
      <c r="BM16" s="123">
        <v>1069273.4500148604</v>
      </c>
      <c r="BN16" s="123">
        <v>1217879.0595165233</v>
      </c>
      <c r="BO16" s="123">
        <v>1403186.0246745525</v>
      </c>
      <c r="BP16" s="123">
        <v>1568856.7104121917</v>
      </c>
      <c r="BQ16" s="123">
        <v>1670421.1685871591</v>
      </c>
      <c r="BR16" s="123">
        <v>1816591.4341971744</v>
      </c>
      <c r="BS16" s="123">
        <v>1898722.9606269819</v>
      </c>
    </row>
    <row r="17" spans="1:71">
      <c r="A17" s="120" t="s">
        <v>111</v>
      </c>
      <c r="B17" s="123">
        <v>1064.5562385086664</v>
      </c>
      <c r="C17" s="123">
        <v>1135.7544663870442</v>
      </c>
      <c r="D17" s="123">
        <v>1228.503453299219</v>
      </c>
      <c r="E17" s="123">
        <v>1290.4857642632674</v>
      </c>
      <c r="F17" s="123">
        <v>1378.7881821175063</v>
      </c>
      <c r="G17" s="123">
        <v>1514.7724252541418</v>
      </c>
      <c r="H17" s="123">
        <v>1697.1785392066811</v>
      </c>
      <c r="I17" s="123">
        <v>1850.4046417166905</v>
      </c>
      <c r="J17" s="123">
        <v>2027.7213541837541</v>
      </c>
      <c r="K17" s="123">
        <v>2130.8253158448097</v>
      </c>
      <c r="L17" s="123">
        <v>2180.6049907568695</v>
      </c>
      <c r="M17" s="123">
        <v>2192.2672088613335</v>
      </c>
      <c r="N17" s="123">
        <v>2233.0930724139434</v>
      </c>
      <c r="O17" s="123">
        <v>2243.311903394901</v>
      </c>
      <c r="P17" s="123">
        <v>2260.9310167149151</v>
      </c>
      <c r="Q17" s="123">
        <v>2319.143578329094</v>
      </c>
      <c r="R17" s="123">
        <v>2336.0282509168014</v>
      </c>
      <c r="S17" s="123">
        <v>2326.8375819815142</v>
      </c>
      <c r="T17" s="123">
        <v>2308.1619403958434</v>
      </c>
      <c r="U17" s="123">
        <v>2327.8106471150095</v>
      </c>
      <c r="V17" s="123">
        <v>2489.3602171320217</v>
      </c>
      <c r="W17" s="123">
        <v>2727.5077294105658</v>
      </c>
      <c r="X17" s="123">
        <v>2793.7354957091666</v>
      </c>
      <c r="Y17" s="123">
        <v>2879.275107776798</v>
      </c>
      <c r="Z17" s="123">
        <v>2934.8307507767659</v>
      </c>
      <c r="AA17" s="123">
        <v>3004.79504925433</v>
      </c>
      <c r="AB17" s="123">
        <v>3027.1794037327445</v>
      </c>
      <c r="AC17" s="123">
        <v>3028.3061738629267</v>
      </c>
      <c r="AD17" s="123">
        <v>2978.7462269155094</v>
      </c>
      <c r="AE17" s="123">
        <v>2938.6079987246308</v>
      </c>
      <c r="AF17" s="123">
        <v>2900.0031583504788</v>
      </c>
      <c r="AG17" s="123">
        <v>2925.4139818730132</v>
      </c>
      <c r="AH17" s="123">
        <v>2955.9132251887404</v>
      </c>
      <c r="AI17" s="123">
        <v>2948.3457704488183</v>
      </c>
      <c r="AJ17" s="123"/>
      <c r="AK17" s="123"/>
      <c r="AL17" s="123">
        <v>1081079.2442181655</v>
      </c>
      <c r="AM17" s="123">
        <v>980417.09148808161</v>
      </c>
      <c r="AN17" s="123">
        <v>890434.74597197829</v>
      </c>
      <c r="AO17" s="123">
        <v>931773.07382712013</v>
      </c>
      <c r="AP17" s="123">
        <v>992336.60580282635</v>
      </c>
      <c r="AQ17" s="123">
        <v>1085146.8637254033</v>
      </c>
      <c r="AR17" s="123">
        <v>1089774.0707351805</v>
      </c>
      <c r="AS17" s="123">
        <v>1071374.9177864091</v>
      </c>
      <c r="AT17" s="123">
        <v>1002273.5764188877</v>
      </c>
      <c r="AU17" s="123">
        <v>1064471.1635834521</v>
      </c>
      <c r="AV17" s="123">
        <v>1171066.9756719419</v>
      </c>
      <c r="AW17" s="123">
        <v>1314909.4171063886</v>
      </c>
      <c r="AX17" s="123">
        <v>1420196.5069901568</v>
      </c>
      <c r="AY17" s="123">
        <v>1708734.2877008391</v>
      </c>
      <c r="AZ17" s="123">
        <v>1912782.5263114469</v>
      </c>
      <c r="BA17" s="123">
        <v>2037214.9086753256</v>
      </c>
      <c r="BB17" s="123">
        <v>2450622.0412145373</v>
      </c>
      <c r="BC17" s="123">
        <v>3039307.3838073239</v>
      </c>
      <c r="BD17" s="123">
        <v>3719902.6974658729</v>
      </c>
      <c r="BE17" s="123">
        <v>4192564.8870356665</v>
      </c>
      <c r="BF17" s="123">
        <v>4176241.3707637135</v>
      </c>
      <c r="BG17" s="123">
        <v>3821667.5713651092</v>
      </c>
      <c r="BH17" s="123">
        <v>4033786.2409514496</v>
      </c>
      <c r="BI17" s="123">
        <v>4444618.1779934401</v>
      </c>
      <c r="BJ17" s="123">
        <v>5261081.4853948103</v>
      </c>
      <c r="BK17" s="123">
        <v>5671044.1231833026</v>
      </c>
      <c r="BL17" s="123">
        <v>5961701.458278995</v>
      </c>
      <c r="BM17" s="123">
        <v>5993686.8208302129</v>
      </c>
      <c r="BN17" s="123">
        <v>6081432.2167471489</v>
      </c>
      <c r="BO17" s="123">
        <v>6111187.7879340453</v>
      </c>
      <c r="BP17" s="123">
        <v>6042294.3944558892</v>
      </c>
      <c r="BQ17" s="123">
        <v>5498570.349652336</v>
      </c>
      <c r="BR17" s="123">
        <v>4960660.103561678</v>
      </c>
      <c r="BS17" s="123">
        <v>4512109.9374548458</v>
      </c>
    </row>
    <row r="18" spans="1:71">
      <c r="A18" s="120" t="s">
        <v>112</v>
      </c>
      <c r="B18" s="123">
        <v>4491.9263223542985</v>
      </c>
      <c r="C18" s="123">
        <v>4513.6683056668435</v>
      </c>
      <c r="D18" s="123">
        <v>4501.4822759861363</v>
      </c>
      <c r="E18" s="123">
        <v>4485.393903673199</v>
      </c>
      <c r="F18" s="123">
        <v>4657.1213066683604</v>
      </c>
      <c r="G18" s="123">
        <v>4997.1539130242518</v>
      </c>
      <c r="H18" s="123">
        <v>5248.1088197863237</v>
      </c>
      <c r="I18" s="123">
        <v>5502.1065174025971</v>
      </c>
      <c r="J18" s="123">
        <v>5640.5046532402657</v>
      </c>
      <c r="K18" s="123">
        <v>5725.415290791494</v>
      </c>
      <c r="L18" s="123">
        <v>5752.1624555638582</v>
      </c>
      <c r="M18" s="123">
        <v>5757.7205594441866</v>
      </c>
      <c r="N18" s="123">
        <v>5736.0747429236399</v>
      </c>
      <c r="O18" s="123">
        <v>5710.9495330856662</v>
      </c>
      <c r="P18" s="123">
        <v>5696.8227533702611</v>
      </c>
      <c r="Q18" s="123">
        <v>5666.9087264726722</v>
      </c>
      <c r="R18" s="123">
        <v>5663.5883681932792</v>
      </c>
      <c r="S18" s="123">
        <v>5596.7169107950776</v>
      </c>
      <c r="T18" s="123">
        <v>5616.0277346721059</v>
      </c>
      <c r="U18" s="123">
        <v>5549.2800148592951</v>
      </c>
      <c r="V18" s="123">
        <v>5644.3392358648634</v>
      </c>
      <c r="W18" s="123">
        <v>5629.5228183433237</v>
      </c>
      <c r="X18" s="123">
        <v>5485.5587646342774</v>
      </c>
      <c r="Y18" s="123">
        <v>5423.2793908851063</v>
      </c>
      <c r="Z18" s="123">
        <v>5396.6032088287229</v>
      </c>
      <c r="AA18" s="123">
        <v>5308.8389720611567</v>
      </c>
      <c r="AB18" s="123">
        <v>5120.5162539204266</v>
      </c>
      <c r="AC18" s="123">
        <v>4993.4947481062291</v>
      </c>
      <c r="AD18" s="123">
        <v>4897.6723098504381</v>
      </c>
      <c r="AE18" s="123">
        <v>4889.0925165707513</v>
      </c>
      <c r="AF18" s="123">
        <v>4760.8704682569451</v>
      </c>
      <c r="AG18" s="123">
        <v>4608.7572083528612</v>
      </c>
      <c r="AH18" s="123">
        <v>4468.4587811473812</v>
      </c>
      <c r="AI18" s="123">
        <v>4328.1685701783781</v>
      </c>
      <c r="AJ18" s="123"/>
      <c r="AK18" s="123"/>
      <c r="AL18" s="123">
        <v>5700731.5438372893</v>
      </c>
      <c r="AM18" s="123">
        <v>5701367.7558109397</v>
      </c>
      <c r="AN18" s="123">
        <v>5425872.9259010563</v>
      </c>
      <c r="AO18" s="123">
        <v>4971224.0959903058</v>
      </c>
      <c r="AP18" s="123">
        <v>5208309.9087553695</v>
      </c>
      <c r="AQ18" s="123">
        <v>5956907.4425194962</v>
      </c>
      <c r="AR18" s="123">
        <v>6285088.2887134291</v>
      </c>
      <c r="AS18" s="123">
        <v>6846749.7004208751</v>
      </c>
      <c r="AT18" s="123">
        <v>6820700.8687868305</v>
      </c>
      <c r="AU18" s="123">
        <v>6568240.3942409586</v>
      </c>
      <c r="AV18" s="123">
        <v>6197107.3059352599</v>
      </c>
      <c r="AW18" s="123">
        <v>5850391.9709985899</v>
      </c>
      <c r="AX18" s="123">
        <v>5341930.6092732446</v>
      </c>
      <c r="AY18" s="123">
        <v>4667552.8158257883</v>
      </c>
      <c r="AZ18" s="123">
        <v>4214225.6570744095</v>
      </c>
      <c r="BA18" s="123">
        <v>3688146.5328742322</v>
      </c>
      <c r="BB18" s="123">
        <v>3105045.1916754935</v>
      </c>
      <c r="BC18" s="123">
        <v>2330258.3767722067</v>
      </c>
      <c r="BD18" s="123">
        <v>1902084.696373333</v>
      </c>
      <c r="BE18" s="123">
        <v>1378027.122982299</v>
      </c>
      <c r="BF18" s="123">
        <v>1235195.7302562732</v>
      </c>
      <c r="BG18" s="123">
        <v>897010.7318951292</v>
      </c>
      <c r="BH18" s="123">
        <v>467028.00142252963</v>
      </c>
      <c r="BI18" s="123">
        <v>189902.44105735151</v>
      </c>
      <c r="BJ18" s="123">
        <v>28246.754107185654</v>
      </c>
      <c r="BK18" s="123">
        <v>5983.253364008614</v>
      </c>
      <c r="BL18" s="123">
        <v>121328.71749501041</v>
      </c>
      <c r="BM18" s="123">
        <v>233300.74388278546</v>
      </c>
      <c r="BN18" s="123">
        <v>299351.15094237548</v>
      </c>
      <c r="BO18" s="123">
        <v>272063.59014444973</v>
      </c>
      <c r="BP18" s="123">
        <v>356696.30943548377</v>
      </c>
      <c r="BQ18" s="123">
        <v>437661.41018290096</v>
      </c>
      <c r="BR18" s="123">
        <v>510808.07111154072</v>
      </c>
      <c r="BS18" s="123">
        <v>554056.87145938084</v>
      </c>
    </row>
    <row r="19" spans="1:71">
      <c r="A19" s="120" t="s">
        <v>106</v>
      </c>
      <c r="B19" s="123">
        <v>2942.9809264578757</v>
      </c>
      <c r="C19" s="123">
        <v>2977.719145512669</v>
      </c>
      <c r="D19" s="123">
        <v>3020.6167018473834</v>
      </c>
      <c r="E19" s="123">
        <v>3052.2115988407595</v>
      </c>
      <c r="F19" s="123">
        <v>3114.4209902954758</v>
      </c>
      <c r="G19" s="123">
        <v>3217.6134854285028</v>
      </c>
      <c r="H19" s="123">
        <v>3385.832913533312</v>
      </c>
      <c r="I19" s="123">
        <v>3593.719584424437</v>
      </c>
      <c r="J19" s="123">
        <v>3827.9483920088878</v>
      </c>
      <c r="K19" s="123">
        <v>4075.5642406134466</v>
      </c>
      <c r="L19" s="123">
        <v>4231.762848749263</v>
      </c>
      <c r="M19" s="123">
        <v>4286.9287135488803</v>
      </c>
      <c r="N19" s="123">
        <v>4356.6943528555103</v>
      </c>
      <c r="O19" s="123">
        <v>4397.5551637035524</v>
      </c>
      <c r="P19" s="123">
        <v>4465.5934294424742</v>
      </c>
      <c r="Q19" s="123">
        <v>4526.5661728051955</v>
      </c>
      <c r="R19" s="123">
        <v>4581.3705777427494</v>
      </c>
      <c r="S19" s="123">
        <v>4705.6800823624353</v>
      </c>
      <c r="T19" s="123">
        <v>4768.0255274098163</v>
      </c>
      <c r="U19" s="123">
        <v>4809.2877819455662</v>
      </c>
      <c r="V19" s="123">
        <v>4866.0926460117344</v>
      </c>
      <c r="W19" s="123">
        <v>4888.2153811084227</v>
      </c>
      <c r="X19" s="123">
        <v>4899.3209394083751</v>
      </c>
      <c r="Y19" s="123">
        <v>4988.7159341290344</v>
      </c>
      <c r="Z19" s="123">
        <v>5161.9140473455673</v>
      </c>
      <c r="AA19" s="123">
        <v>5305.2323801752391</v>
      </c>
      <c r="AB19" s="123">
        <v>5503.590466635389</v>
      </c>
      <c r="AC19" s="123">
        <v>5582.593110452246</v>
      </c>
      <c r="AD19" s="123">
        <v>5612.3327460889377</v>
      </c>
      <c r="AE19" s="123">
        <v>5641.1298665297909</v>
      </c>
      <c r="AF19" s="123">
        <v>5596.3200895638874</v>
      </c>
      <c r="AG19" s="123">
        <v>5573.5361849098681</v>
      </c>
      <c r="AH19" s="123">
        <v>5596.1297315814036</v>
      </c>
      <c r="AI19" s="123">
        <v>5547.3466195595129</v>
      </c>
      <c r="AJ19" s="123"/>
      <c r="AK19" s="123"/>
      <c r="AL19" s="123">
        <v>703375.89224282105</v>
      </c>
      <c r="AM19" s="123">
        <v>725570.98264487309</v>
      </c>
      <c r="AN19" s="123">
        <v>719926.36855505302</v>
      </c>
      <c r="AO19" s="123">
        <v>634319.70050983946</v>
      </c>
      <c r="AP19" s="123">
        <v>546818.65316417499</v>
      </c>
      <c r="AQ19" s="123">
        <v>437102.44074738974</v>
      </c>
      <c r="AR19" s="123">
        <v>415679.26096473745</v>
      </c>
      <c r="AS19" s="123">
        <v>501607.46882170602</v>
      </c>
      <c r="AT19" s="123">
        <v>638546.25851332583</v>
      </c>
      <c r="AU19" s="123">
        <v>833581.42896632594</v>
      </c>
      <c r="AV19" s="123">
        <v>938959.79469646816</v>
      </c>
      <c r="AW19" s="123">
        <v>898640.49890240841</v>
      </c>
      <c r="AX19" s="123">
        <v>868402.76103802444</v>
      </c>
      <c r="AY19" s="123">
        <v>717506.61842241324</v>
      </c>
      <c r="AZ19" s="123">
        <v>675073.55683477595</v>
      </c>
      <c r="BA19" s="123">
        <v>608575.07383214915</v>
      </c>
      <c r="BB19" s="123">
        <v>462258.6407225302</v>
      </c>
      <c r="BC19" s="123">
        <v>403836.80750054278</v>
      </c>
      <c r="BD19" s="123">
        <v>282129.52154828917</v>
      </c>
      <c r="BE19" s="123">
        <v>188270.74338681417</v>
      </c>
      <c r="BF19" s="123">
        <v>110986.92921133587</v>
      </c>
      <c r="BG19" s="123">
        <v>42353.25631076139</v>
      </c>
      <c r="BH19" s="123">
        <v>9439.413594750702</v>
      </c>
      <c r="BI19" s="123">
        <v>1.4750477708070546</v>
      </c>
      <c r="BJ19" s="123">
        <v>4438.4182089673704</v>
      </c>
      <c r="BK19" s="123">
        <v>6554.2113981643361</v>
      </c>
      <c r="BL19" s="123">
        <v>1207.6662232894851</v>
      </c>
      <c r="BM19" s="123">
        <v>11254.28294868553</v>
      </c>
      <c r="BN19" s="123">
        <v>28066.473386373746</v>
      </c>
      <c r="BO19" s="123">
        <v>53102.684318525666</v>
      </c>
      <c r="BP19" s="123">
        <v>56743.547744565301</v>
      </c>
      <c r="BQ19" s="123">
        <v>91941.850145166929</v>
      </c>
      <c r="BR19" s="123">
        <v>170538.08303712879</v>
      </c>
      <c r="BS19" s="123">
        <v>225461.70903839887</v>
      </c>
    </row>
    <row r="20" spans="1:71">
      <c r="A20" s="121" t="s">
        <v>114</v>
      </c>
      <c r="B20" s="123">
        <v>6309.0724285913002</v>
      </c>
      <c r="C20" s="123">
        <v>6164.5708959202766</v>
      </c>
      <c r="D20" s="123">
        <v>5997.9407029223657</v>
      </c>
      <c r="E20" s="123">
        <v>5846.9497661087144</v>
      </c>
      <c r="F20" s="123">
        <v>5797.5963529019882</v>
      </c>
      <c r="G20" s="123">
        <v>5757.6251642247016</v>
      </c>
      <c r="H20" s="123">
        <v>5678.4511532663264</v>
      </c>
      <c r="I20" s="123">
        <v>5549.8086756555103</v>
      </c>
      <c r="J20" s="123">
        <v>5489.6440920352306</v>
      </c>
      <c r="K20" s="123">
        <v>5431.4671040052663</v>
      </c>
      <c r="L20" s="123">
        <v>5361.1302116712759</v>
      </c>
      <c r="M20" s="123">
        <v>5274.9977376977376</v>
      </c>
      <c r="N20" s="123">
        <v>5227.2795814913443</v>
      </c>
      <c r="O20" s="123">
        <v>5229.0447130571811</v>
      </c>
      <c r="P20" s="123">
        <v>5178.2097759496501</v>
      </c>
      <c r="Q20" s="123">
        <v>5197.9326059252071</v>
      </c>
      <c r="R20" s="123">
        <v>5213.2923741072154</v>
      </c>
      <c r="S20" s="123">
        <v>5474.1569212006134</v>
      </c>
      <c r="T20" s="123">
        <v>5495.051010169148</v>
      </c>
      <c r="U20" s="123">
        <v>5375.2535443167399</v>
      </c>
      <c r="V20" s="123">
        <v>5281.7287491550023</v>
      </c>
      <c r="W20" s="123">
        <v>5256.1241452053473</v>
      </c>
      <c r="X20" s="123">
        <v>5235.8207620055782</v>
      </c>
      <c r="Y20" s="123">
        <v>5306.4447619778057</v>
      </c>
      <c r="Z20" s="123">
        <v>5387.0629031750959</v>
      </c>
      <c r="AA20" s="123">
        <v>5364.4938881850248</v>
      </c>
      <c r="AB20" s="123">
        <v>5364.1264695222853</v>
      </c>
      <c r="AC20" s="123">
        <v>5323.3973334397106</v>
      </c>
      <c r="AD20" s="123">
        <v>5382.1447037598937</v>
      </c>
      <c r="AE20" s="123">
        <v>5430.6570663144821</v>
      </c>
      <c r="AF20" s="123">
        <v>5403.6666255649616</v>
      </c>
      <c r="AG20" s="123">
        <v>5353.7084773089409</v>
      </c>
      <c r="AH20" s="123">
        <v>5239.0076138763216</v>
      </c>
      <c r="AI20" s="123">
        <v>5115.0740588472927</v>
      </c>
      <c r="AJ20" s="123"/>
      <c r="AK20" s="123"/>
      <c r="AL20" s="123">
        <v>17680062.022408079</v>
      </c>
      <c r="AM20" s="123">
        <v>16310744.671308098</v>
      </c>
      <c r="AN20" s="123">
        <v>14636812.588856302</v>
      </c>
      <c r="AO20" s="123">
        <v>12896574.277500626</v>
      </c>
      <c r="AP20" s="123">
        <v>11714514.109615594</v>
      </c>
      <c r="AQ20" s="123">
        <v>10247354.354954086</v>
      </c>
      <c r="AR20" s="123">
        <v>8628026.0169116501</v>
      </c>
      <c r="AS20" s="123">
        <v>7098662.9409467969</v>
      </c>
      <c r="AT20" s="123">
        <v>6055470.6663889093</v>
      </c>
      <c r="AU20" s="123">
        <v>5147951.0907523585</v>
      </c>
      <c r="AV20" s="123">
        <v>4403142.9796936922</v>
      </c>
      <c r="AW20" s="123">
        <v>3748233.5789096095</v>
      </c>
      <c r="AX20" s="123">
        <v>3248885.5941026299</v>
      </c>
      <c r="AY20" s="123">
        <v>2817520.6132643893</v>
      </c>
      <c r="AZ20" s="123">
        <v>2353907.556810522</v>
      </c>
      <c r="BA20" s="123">
        <v>2106790.2768141082</v>
      </c>
      <c r="BB20" s="123">
        <v>1720866.0657389006</v>
      </c>
      <c r="BC20" s="123">
        <v>1971099.1732974027</v>
      </c>
      <c r="BD20" s="123">
        <v>1583027.3358007588</v>
      </c>
      <c r="BE20" s="123">
        <v>999735.07624724368</v>
      </c>
      <c r="BF20" s="123">
        <v>560676.14814470394</v>
      </c>
      <c r="BG20" s="123">
        <v>329140.67638938269</v>
      </c>
      <c r="BH20" s="123">
        <v>188057.93156347281</v>
      </c>
      <c r="BI20" s="123">
        <v>101724.85623263313</v>
      </c>
      <c r="BJ20" s="123">
        <v>25130.936950230967</v>
      </c>
      <c r="BK20" s="123">
        <v>470.74141860022212</v>
      </c>
      <c r="BL20" s="123">
        <v>10964.708645514804</v>
      </c>
      <c r="BM20" s="123">
        <v>23442.540959042686</v>
      </c>
      <c r="BN20" s="123">
        <v>3925.9657570923782</v>
      </c>
      <c r="BO20" s="123">
        <v>398.69692786961957</v>
      </c>
      <c r="BP20" s="123">
        <v>2075.3106973404597</v>
      </c>
      <c r="BQ20" s="123">
        <v>6954.1319004134602</v>
      </c>
      <c r="BR20" s="123">
        <v>3118.1559524182771</v>
      </c>
      <c r="BS20" s="123">
        <v>1810.9725339120712</v>
      </c>
    </row>
    <row r="21" spans="1:71">
      <c r="A21" s="121" t="s">
        <v>115</v>
      </c>
      <c r="B21" s="123">
        <v>1350.3288037106988</v>
      </c>
      <c r="C21" s="123">
        <v>1350.6427115116228</v>
      </c>
      <c r="D21" s="123">
        <v>1339.2752379822789</v>
      </c>
      <c r="E21" s="123">
        <v>1372.6511905578891</v>
      </c>
      <c r="F21" s="123">
        <v>1386.7588669260888</v>
      </c>
      <c r="G21" s="123">
        <v>1476.1050114738407</v>
      </c>
      <c r="H21" s="123">
        <v>1521.4170332795409</v>
      </c>
      <c r="I21" s="123">
        <v>1569.3622171476279</v>
      </c>
      <c r="J21" s="123">
        <v>1570.5345685310165</v>
      </c>
      <c r="K21" s="123">
        <v>1795.7041063480601</v>
      </c>
      <c r="L21" s="123">
        <v>2030.2181824704812</v>
      </c>
      <c r="M21" s="123">
        <v>2205.4466552665044</v>
      </c>
      <c r="N21" s="123">
        <v>2303.4774625543405</v>
      </c>
      <c r="O21" s="123">
        <v>2296.0385662105582</v>
      </c>
      <c r="P21" s="123">
        <v>2534.1952054780622</v>
      </c>
      <c r="Q21" s="123">
        <v>2909.7393671891164</v>
      </c>
      <c r="R21" s="123">
        <v>2928.9556712577037</v>
      </c>
      <c r="S21" s="123">
        <v>2997.6744330682154</v>
      </c>
      <c r="T21" s="123">
        <v>3128.9953434624872</v>
      </c>
      <c r="U21" s="123">
        <v>3113.9070995061347</v>
      </c>
      <c r="V21" s="123">
        <v>3137.6515937405984</v>
      </c>
      <c r="W21" s="123">
        <v>3135.8282129174572</v>
      </c>
      <c r="X21" s="123">
        <v>3061.0430794356967</v>
      </c>
      <c r="Y21" s="123">
        <v>2998.2610687902725</v>
      </c>
      <c r="Z21" s="123">
        <v>2916.0380705656962</v>
      </c>
      <c r="AA21" s="123">
        <v>3010.8698745164993</v>
      </c>
      <c r="AB21" s="123">
        <v>2891.255166126291</v>
      </c>
      <c r="AC21" s="123">
        <v>2776.2862975852636</v>
      </c>
      <c r="AD21" s="123">
        <v>2693.2404851813044</v>
      </c>
      <c r="AE21" s="123">
        <v>2608.4831920885526</v>
      </c>
      <c r="AF21" s="123">
        <v>2644.1609938936058</v>
      </c>
      <c r="AG21" s="123">
        <v>2591.1584535026027</v>
      </c>
      <c r="AH21" s="123">
        <v>2549.3394762092712</v>
      </c>
      <c r="AI21" s="123">
        <v>2510.7193909499483</v>
      </c>
      <c r="AJ21" s="123"/>
      <c r="AK21" s="123"/>
      <c r="AL21" s="123">
        <v>568481.37880535121</v>
      </c>
      <c r="AM21" s="123">
        <v>601046.50209167006</v>
      </c>
      <c r="AN21" s="123">
        <v>693650.30821297842</v>
      </c>
      <c r="AO21" s="123">
        <v>779898.29919027572</v>
      </c>
      <c r="AP21" s="123">
        <v>976519.96797707002</v>
      </c>
      <c r="AQ21" s="123">
        <v>1167202.0184641306</v>
      </c>
      <c r="AR21" s="123">
        <v>1487628.9396356277</v>
      </c>
      <c r="AS21" s="123">
        <v>1732158.2880898481</v>
      </c>
      <c r="AT21" s="123">
        <v>2126705.7636486753</v>
      </c>
      <c r="AU21" s="123">
        <v>1868288.0192475452</v>
      </c>
      <c r="AV21" s="123">
        <v>1519167.8874902208</v>
      </c>
      <c r="AW21" s="123">
        <v>1284857.5043908057</v>
      </c>
      <c r="AX21" s="123">
        <v>1257393.5015656906</v>
      </c>
      <c r="AY21" s="123">
        <v>1573667.3161091385</v>
      </c>
      <c r="AZ21" s="123">
        <v>1231588.6176030657</v>
      </c>
      <c r="BA21" s="123">
        <v>700091.29988616297</v>
      </c>
      <c r="BB21" s="123">
        <v>945792.92347702023</v>
      </c>
      <c r="BC21" s="123">
        <v>1150307.9315668491</v>
      </c>
      <c r="BD21" s="123">
        <v>1227379.3147095065</v>
      </c>
      <c r="BE21" s="123">
        <v>1591329.0541532156</v>
      </c>
      <c r="BF21" s="123">
        <v>1946845.4688393739</v>
      </c>
      <c r="BG21" s="123">
        <v>2391934.7522452907</v>
      </c>
      <c r="BH21" s="123">
        <v>3031503.086534455</v>
      </c>
      <c r="BI21" s="123">
        <v>3957077.1696378179</v>
      </c>
      <c r="BJ21" s="123">
        <v>5347644.3699978357</v>
      </c>
      <c r="BK21" s="123">
        <v>5642147.9046312254</v>
      </c>
      <c r="BL21" s="123">
        <v>6643938.2878809217</v>
      </c>
      <c r="BM21" s="123">
        <v>7291191.3296889495</v>
      </c>
      <c r="BN21" s="123">
        <v>7571092.0426885355</v>
      </c>
      <c r="BO21" s="123">
        <v>7852361.1431241073</v>
      </c>
      <c r="BP21" s="123">
        <v>7365524.8932016091</v>
      </c>
      <c r="BQ21" s="123">
        <v>7177890.7289052289</v>
      </c>
      <c r="BR21" s="123">
        <v>6937048.2837833501</v>
      </c>
      <c r="BS21" s="123">
        <v>6562814.8590310263</v>
      </c>
    </row>
    <row r="22" spans="1:71">
      <c r="A22" s="121" t="s">
        <v>118</v>
      </c>
      <c r="B22" s="123">
        <v>1151.8034689190376</v>
      </c>
      <c r="C22" s="123">
        <v>1164.4925616393659</v>
      </c>
      <c r="D22" s="123">
        <v>1180.134418260606</v>
      </c>
      <c r="E22" s="123">
        <v>1205.6526901986465</v>
      </c>
      <c r="F22" s="123">
        <v>1271.420270649078</v>
      </c>
      <c r="G22" s="123">
        <v>1303.2157296918242</v>
      </c>
      <c r="H22" s="123">
        <v>1459.4182072710598</v>
      </c>
      <c r="I22" s="123">
        <v>1623.555833848583</v>
      </c>
      <c r="J22" s="123">
        <v>1679.6887576828831</v>
      </c>
      <c r="K22" s="123">
        <v>2036.8166535146745</v>
      </c>
      <c r="L22" s="123">
        <v>2134.2513999922849</v>
      </c>
      <c r="M22" s="123">
        <v>2210.8170452440058</v>
      </c>
      <c r="N22" s="123">
        <v>2297.7165063477541</v>
      </c>
      <c r="O22" s="123">
        <v>2547.5726381289392</v>
      </c>
      <c r="P22" s="123">
        <v>2764.1293331007441</v>
      </c>
      <c r="Q22" s="123">
        <v>2896.7280613044236</v>
      </c>
      <c r="R22" s="123">
        <v>2965.3064262284911</v>
      </c>
      <c r="S22" s="123">
        <v>3096.5545353677703</v>
      </c>
      <c r="T22" s="123">
        <v>3250.9822999447356</v>
      </c>
      <c r="U22" s="123">
        <v>3371.7955971452061</v>
      </c>
      <c r="V22" s="123">
        <v>3463.0436291731876</v>
      </c>
      <c r="W22" s="123">
        <v>3518.428863965999</v>
      </c>
      <c r="X22" s="123">
        <v>3625.242397337779</v>
      </c>
      <c r="Y22" s="123">
        <v>3681.7465288024773</v>
      </c>
      <c r="Z22" s="123">
        <v>3871.126511998058</v>
      </c>
      <c r="AA22" s="123">
        <v>3854.7941266050234</v>
      </c>
      <c r="AB22" s="123">
        <v>3668.5105046982208</v>
      </c>
      <c r="AC22" s="123">
        <v>3479.4379955496852</v>
      </c>
      <c r="AD22" s="123">
        <v>3377.6460889871587</v>
      </c>
      <c r="AE22" s="123">
        <v>3298.4539525917494</v>
      </c>
      <c r="AF22" s="123">
        <v>3191.2334032927747</v>
      </c>
      <c r="AG22" s="123">
        <v>3127.2960761418562</v>
      </c>
      <c r="AH22" s="123">
        <v>3045.5734369103943</v>
      </c>
      <c r="AI22" s="123">
        <v>2983.5056593702661</v>
      </c>
      <c r="AJ22" s="123"/>
      <c r="AK22" s="123"/>
      <c r="AL22" s="123">
        <v>907260.77645754348</v>
      </c>
      <c r="AM22" s="123">
        <v>924332.33709968301</v>
      </c>
      <c r="AN22" s="123">
        <v>984059.10948034818</v>
      </c>
      <c r="AO22" s="123">
        <v>1102745.7312669237</v>
      </c>
      <c r="AP22" s="123">
        <v>1217775.9120886005</v>
      </c>
      <c r="AQ22" s="123">
        <v>1570661.9380615861</v>
      </c>
      <c r="AR22" s="123">
        <v>1642710.7401536868</v>
      </c>
      <c r="AS22" s="123">
        <v>1592445.1891744586</v>
      </c>
      <c r="AT22" s="123">
        <v>1820256.2871045801</v>
      </c>
      <c r="AU22" s="123">
        <v>1267292.3047936519</v>
      </c>
      <c r="AV22" s="123">
        <v>1273539.4936903787</v>
      </c>
      <c r="AW22" s="123">
        <v>1272711.5043702999</v>
      </c>
      <c r="AX22" s="123">
        <v>1270346.6206161557</v>
      </c>
      <c r="AY22" s="123">
        <v>1005858.3581441159</v>
      </c>
      <c r="AZ22" s="123">
        <v>774110.50009088649</v>
      </c>
      <c r="BA22" s="123">
        <v>722034.09282296756</v>
      </c>
      <c r="BB22" s="123">
        <v>876410.71165333875</v>
      </c>
      <c r="BC22" s="123">
        <v>947982.62199004716</v>
      </c>
      <c r="BD22" s="123">
        <v>971968.38137683982</v>
      </c>
      <c r="BE22" s="123">
        <v>1007193.7267444347</v>
      </c>
      <c r="BF22" s="123">
        <v>1144690.3076432815</v>
      </c>
      <c r="BG22" s="123">
        <v>1354866.782207381</v>
      </c>
      <c r="BH22" s="123">
        <v>1385145.1526874006</v>
      </c>
      <c r="BI22" s="123">
        <v>1704995.8324445833</v>
      </c>
      <c r="BJ22" s="123">
        <v>1842559.1659077478</v>
      </c>
      <c r="BK22" s="123">
        <v>2345174.7433517296</v>
      </c>
      <c r="BL22" s="123">
        <v>3241182.5982642635</v>
      </c>
      <c r="BM22" s="123">
        <v>3988284.2298191604</v>
      </c>
      <c r="BN22" s="123">
        <v>4273134.5166902663</v>
      </c>
      <c r="BO22" s="123">
        <v>4461539.7245950559</v>
      </c>
      <c r="BP22" s="123">
        <v>4695358.7247506455</v>
      </c>
      <c r="BQ22" s="123">
        <v>4592538.8493777933</v>
      </c>
      <c r="BR22" s="123">
        <v>4569306.9378809063</v>
      </c>
      <c r="BS22" s="123">
        <v>4363974.7982778484</v>
      </c>
    </row>
    <row r="23" spans="1:71">
      <c r="A23" s="120" t="s">
        <v>119</v>
      </c>
      <c r="B23" s="123">
        <v>2104.3058450092726</v>
      </c>
      <c r="C23" s="123">
        <v>2125.9146006522456</v>
      </c>
      <c r="D23" s="123">
        <v>2172.1319532778803</v>
      </c>
      <c r="E23" s="123">
        <v>2255.7696985681537</v>
      </c>
      <c r="F23" s="123">
        <v>2374.949115803839</v>
      </c>
      <c r="G23" s="123">
        <v>2556.4762525128322</v>
      </c>
      <c r="H23" s="123">
        <v>2741.1009839961303</v>
      </c>
      <c r="I23" s="123">
        <v>2885.4770632343393</v>
      </c>
      <c r="J23" s="123">
        <v>3028.8574969829679</v>
      </c>
      <c r="K23" s="123">
        <v>3162.5574339759901</v>
      </c>
      <c r="L23" s="123">
        <v>3262.7634706811095</v>
      </c>
      <c r="M23" s="123">
        <v>3338.9622062806075</v>
      </c>
      <c r="N23" s="123">
        <v>3424.8130508443451</v>
      </c>
      <c r="O23" s="123">
        <v>3550.4975396764657</v>
      </c>
      <c r="P23" s="123">
        <v>3643.9648291401381</v>
      </c>
      <c r="Q23" s="123">
        <v>3746.4539540621809</v>
      </c>
      <c r="R23" s="123">
        <v>3901.4745263330283</v>
      </c>
      <c r="S23" s="123">
        <v>4070.1985267681421</v>
      </c>
      <c r="T23" s="123">
        <v>4236.8668679225693</v>
      </c>
      <c r="U23" s="123">
        <v>4375.3860149673546</v>
      </c>
      <c r="V23" s="123">
        <v>4532.9456376035305</v>
      </c>
      <c r="W23" s="123">
        <v>4682.4163133001321</v>
      </c>
      <c r="X23" s="123">
        <v>4802.1642947835699</v>
      </c>
      <c r="Y23" s="123">
        <v>4987.5014186821145</v>
      </c>
      <c r="Z23" s="123">
        <v>5228.535501915153</v>
      </c>
      <c r="AA23" s="123">
        <v>5386.1904643803655</v>
      </c>
      <c r="AB23" s="123">
        <v>5468.838974246004</v>
      </c>
      <c r="AC23" s="123">
        <v>5476.5069051817891</v>
      </c>
      <c r="AD23" s="123">
        <v>5444.8022312972325</v>
      </c>
      <c r="AE23" s="123">
        <v>5410.6896696922477</v>
      </c>
      <c r="AF23" s="123">
        <v>5358.1110474505258</v>
      </c>
      <c r="AG23" s="123">
        <v>5270.3170394965764</v>
      </c>
      <c r="AH23" s="123">
        <v>5183.1671630147976</v>
      </c>
      <c r="AI23" s="123">
        <v>5072.5185358930148</v>
      </c>
      <c r="AJ23" s="123"/>
      <c r="AK23" s="123"/>
      <c r="AL23" s="123"/>
      <c r="AM23" s="123"/>
    </row>
    <row r="24" spans="1:71">
      <c r="A24" s="121" t="s">
        <v>244</v>
      </c>
      <c r="B24" s="123">
        <v>2106.9710514972812</v>
      </c>
      <c r="C24" s="123">
        <v>2128.6361576910676</v>
      </c>
      <c r="D24" s="123">
        <v>2175.003008941489</v>
      </c>
      <c r="E24" s="123">
        <v>2258.8228056517387</v>
      </c>
      <c r="F24" s="123">
        <v>2378.2714635786169</v>
      </c>
      <c r="G24" s="123">
        <v>2560.1850435864603</v>
      </c>
      <c r="H24" s="123">
        <v>2745.1080646695791</v>
      </c>
      <c r="I24" s="123">
        <v>2889.6485270572116</v>
      </c>
      <c r="J24" s="123">
        <v>3033.4388087225857</v>
      </c>
      <c r="K24" s="123">
        <v>3166.6671669719608</v>
      </c>
      <c r="L24" s="123">
        <v>3266.6622919860802</v>
      </c>
      <c r="M24" s="123">
        <v>3342.7078174455187</v>
      </c>
      <c r="N24" s="123">
        <v>3428.5527969931409</v>
      </c>
      <c r="O24" s="123">
        <v>3554.2922724561408</v>
      </c>
      <c r="P24" s="123">
        <v>3647.3219639046702</v>
      </c>
      <c r="Q24" s="123">
        <v>3749.2946999515038</v>
      </c>
      <c r="R24" s="123">
        <v>3904.7068102177791</v>
      </c>
      <c r="S24" s="123">
        <v>4073.5827686024672</v>
      </c>
      <c r="T24" s="123">
        <v>4240.2640770949583</v>
      </c>
      <c r="U24" s="123">
        <v>4379.0180965007848</v>
      </c>
      <c r="V24" s="123">
        <v>4536.8909979460095</v>
      </c>
      <c r="W24" s="123">
        <v>4686.7676981581808</v>
      </c>
      <c r="X24" s="123">
        <v>4806.8725559301938</v>
      </c>
      <c r="Y24" s="123">
        <v>4992.8472939381136</v>
      </c>
      <c r="Z24" s="123">
        <v>5234.616675651333</v>
      </c>
      <c r="AA24" s="123">
        <v>5392.8723672340893</v>
      </c>
      <c r="AB24" s="123">
        <v>5476.5266965886231</v>
      </c>
      <c r="AC24" s="123">
        <v>5484.9277177591757</v>
      </c>
      <c r="AD24" s="123">
        <v>5453.5348853815422</v>
      </c>
      <c r="AE24" s="123">
        <v>5419.6494598074487</v>
      </c>
      <c r="AF24" s="123">
        <v>5367.0375561968021</v>
      </c>
      <c r="AG24" s="123">
        <v>5279.1433980281954</v>
      </c>
      <c r="AH24" s="123">
        <v>5191.9057863525468</v>
      </c>
      <c r="AI24" s="123">
        <v>5080.9887076545447</v>
      </c>
    </row>
    <row r="25" spans="1:71">
      <c r="A25" s="124" t="s">
        <v>245</v>
      </c>
      <c r="B25" s="120">
        <v>0.48151534167352678</v>
      </c>
      <c r="C25" s="120">
        <v>0.46496996877970409</v>
      </c>
      <c r="D25" s="120">
        <v>0.44012907475466717</v>
      </c>
      <c r="E25" s="120">
        <v>0.41124309399597564</v>
      </c>
      <c r="F25" s="120">
        <v>0.39249729689430862</v>
      </c>
      <c r="G25" s="120">
        <v>0.37274162472871419</v>
      </c>
      <c r="H25" s="120">
        <v>0.35015779009966763</v>
      </c>
      <c r="I25" s="120">
        <v>0.33437588644172128</v>
      </c>
      <c r="J25" s="120">
        <v>0.3198231060742292</v>
      </c>
      <c r="K25" s="120">
        <v>0.30590957196102786</v>
      </c>
      <c r="L25" s="120">
        <v>0.29295486270370874</v>
      </c>
      <c r="M25" s="120">
        <v>0.28484959561575246</v>
      </c>
      <c r="N25" s="120">
        <v>0.27600169047456113</v>
      </c>
      <c r="O25" s="120">
        <v>0.27459161392387577</v>
      </c>
      <c r="P25" s="120">
        <v>0.27933768211424265</v>
      </c>
      <c r="Q25" s="120">
        <v>0.28727910178214189</v>
      </c>
      <c r="R25" s="120">
        <v>0.29791770222152153</v>
      </c>
      <c r="S25" s="120">
        <v>0.31234063587967886</v>
      </c>
      <c r="T25" s="120">
        <v>0.31765140041225859</v>
      </c>
      <c r="U25" s="120">
        <v>0.32042352699817434</v>
      </c>
      <c r="V25" s="120">
        <v>0.32137405365377236</v>
      </c>
      <c r="W25" s="120">
        <v>0.31758245347229075</v>
      </c>
      <c r="X25" s="120">
        <v>0.3217554617891617</v>
      </c>
      <c r="Y25" s="120">
        <v>0.32726977357060272</v>
      </c>
      <c r="Z25" s="120">
        <v>0.33269032335905652</v>
      </c>
      <c r="AA25" s="120">
        <v>0.33429084162070805</v>
      </c>
      <c r="AB25" s="120">
        <v>0.33398365576511585</v>
      </c>
      <c r="AC25" s="120">
        <v>0.33713873526845178</v>
      </c>
      <c r="AD25" s="120">
        <v>0.34402430934830297</v>
      </c>
      <c r="AE25" s="120">
        <v>0.35206868179860767</v>
      </c>
      <c r="AF25" s="120">
        <v>0.35895009885543949</v>
      </c>
      <c r="AG25" s="120">
        <v>0.36052946274259734</v>
      </c>
      <c r="AH25" s="120">
        <v>0.36372564678657721</v>
      </c>
      <c r="AI25" s="120">
        <v>0.36697169251246603</v>
      </c>
    </row>
    <row r="26" spans="1:71" ht="27">
      <c r="A26" s="124" t="s">
        <v>246</v>
      </c>
      <c r="B26" s="120">
        <v>0.33600722651183168</v>
      </c>
      <c r="C26" s="120">
        <v>0.33129742428625392</v>
      </c>
      <c r="D26" s="120">
        <v>0.32131605030322768</v>
      </c>
      <c r="E26" s="120">
        <v>0.30733195987800049</v>
      </c>
      <c r="F26" s="120">
        <v>0.30060117492872962</v>
      </c>
      <c r="G26" s="120">
        <v>0.28985027433502031</v>
      </c>
      <c r="H26" s="120">
        <v>0.27895453727870767</v>
      </c>
      <c r="I26" s="120">
        <v>0.272818574020462</v>
      </c>
      <c r="J26" s="120">
        <v>0.26324225814326052</v>
      </c>
      <c r="K26" s="120">
        <v>0.25425125631908257</v>
      </c>
      <c r="L26" s="120">
        <v>0.24697389012613169</v>
      </c>
      <c r="M26" s="120">
        <v>0.24716488529657574</v>
      </c>
      <c r="N26" s="120">
        <v>0.24152420103779851</v>
      </c>
      <c r="O26" s="120">
        <v>0.24461013211600408</v>
      </c>
      <c r="P26" s="120">
        <v>0.25419370841558381</v>
      </c>
      <c r="Q26" s="120">
        <v>0.26356810146489218</v>
      </c>
      <c r="R26" s="120">
        <v>0.2698454700356574</v>
      </c>
      <c r="S26" s="120">
        <v>0.28317711729269279</v>
      </c>
      <c r="T26" s="120">
        <v>0.28644823373873485</v>
      </c>
      <c r="U26" s="120">
        <v>0.28685973343715732</v>
      </c>
      <c r="V26" s="120">
        <v>0.28883173701920406</v>
      </c>
      <c r="W26" s="120">
        <v>0.28835271737135459</v>
      </c>
      <c r="X26" s="120">
        <v>0.28817382881769826</v>
      </c>
      <c r="Y26" s="120">
        <v>0.29179004772477346</v>
      </c>
      <c r="Z26" s="120">
        <v>0.29938874440041946</v>
      </c>
      <c r="AA26" s="120">
        <v>0.30136394741968908</v>
      </c>
      <c r="AB26" s="120">
        <v>0.30444531337276626</v>
      </c>
      <c r="AC26" s="120">
        <v>0.31007917731901363</v>
      </c>
      <c r="AD26" s="120">
        <v>0.31947593159138982</v>
      </c>
      <c r="AE26" s="120">
        <v>0.33049754468292075</v>
      </c>
      <c r="AF26" s="120">
        <v>0.33893055905285963</v>
      </c>
      <c r="AG26" s="120">
        <v>0.34372294479962961</v>
      </c>
      <c r="AH26" s="120">
        <v>0.35066899890426823</v>
      </c>
      <c r="AI26" s="120">
        <v>0.35728990462510329</v>
      </c>
    </row>
    <row r="29" spans="1:71" s="122" customFormat="1" ht="12.75">
      <c r="A29" s="122" t="s">
        <v>150</v>
      </c>
      <c r="B29" s="122">
        <v>1985</v>
      </c>
      <c r="C29" s="122">
        <v>1986</v>
      </c>
      <c r="D29" s="122">
        <v>1987</v>
      </c>
      <c r="E29" s="122">
        <v>1988</v>
      </c>
      <c r="F29" s="122">
        <v>1989</v>
      </c>
      <c r="G29" s="122">
        <v>1990</v>
      </c>
      <c r="H29" s="122">
        <v>1991</v>
      </c>
      <c r="I29" s="122">
        <v>1992</v>
      </c>
      <c r="J29" s="122">
        <v>1993</v>
      </c>
      <c r="K29" s="122">
        <v>1994</v>
      </c>
      <c r="L29" s="122">
        <v>1995</v>
      </c>
      <c r="M29" s="122">
        <v>1996</v>
      </c>
      <c r="N29" s="122">
        <v>1997</v>
      </c>
      <c r="O29" s="122">
        <v>1998</v>
      </c>
      <c r="P29" s="122">
        <v>1999</v>
      </c>
      <c r="Q29" s="122">
        <v>2000</v>
      </c>
      <c r="R29" s="122">
        <v>2001</v>
      </c>
      <c r="S29" s="122">
        <v>2002</v>
      </c>
      <c r="T29" s="122">
        <v>2003</v>
      </c>
      <c r="U29" s="122">
        <v>2004</v>
      </c>
      <c r="V29" s="122">
        <v>2005</v>
      </c>
      <c r="W29" s="122">
        <v>2006</v>
      </c>
      <c r="X29" s="122">
        <v>2007</v>
      </c>
      <c r="Y29" s="122">
        <v>2008</v>
      </c>
      <c r="Z29" s="122">
        <v>2009</v>
      </c>
      <c r="AA29" s="122">
        <v>2010</v>
      </c>
      <c r="AB29" s="122">
        <v>2011</v>
      </c>
      <c r="AC29" s="122">
        <v>2012</v>
      </c>
      <c r="AD29" s="122">
        <v>2013</v>
      </c>
      <c r="AE29" s="122">
        <v>2014</v>
      </c>
      <c r="AF29" s="122">
        <v>2015</v>
      </c>
      <c r="AG29" s="122">
        <v>2016</v>
      </c>
      <c r="AH29" s="122">
        <v>2017</v>
      </c>
      <c r="AI29" s="122">
        <v>2018</v>
      </c>
      <c r="AL29" s="122">
        <v>1985</v>
      </c>
      <c r="AM29" s="122">
        <v>1986</v>
      </c>
      <c r="AN29" s="122">
        <v>1987</v>
      </c>
      <c r="AO29" s="122">
        <v>1988</v>
      </c>
      <c r="AP29" s="122">
        <v>1989</v>
      </c>
      <c r="AQ29" s="122">
        <v>1990</v>
      </c>
      <c r="AR29" s="122">
        <v>1991</v>
      </c>
      <c r="AS29" s="122">
        <v>1992</v>
      </c>
      <c r="AT29" s="122">
        <v>1993</v>
      </c>
      <c r="AU29" s="122">
        <v>1994</v>
      </c>
      <c r="AV29" s="122">
        <v>1995</v>
      </c>
      <c r="AW29" s="122">
        <v>1996</v>
      </c>
      <c r="AX29" s="122">
        <v>1997</v>
      </c>
      <c r="AY29" s="122">
        <v>1998</v>
      </c>
      <c r="AZ29" s="122">
        <v>1999</v>
      </c>
      <c r="BA29" s="122">
        <v>2000</v>
      </c>
      <c r="BB29" s="122">
        <v>2001</v>
      </c>
      <c r="BC29" s="122">
        <v>2002</v>
      </c>
      <c r="BD29" s="122">
        <v>2003</v>
      </c>
      <c r="BE29" s="122">
        <v>2004</v>
      </c>
      <c r="BF29" s="122">
        <v>2005</v>
      </c>
      <c r="BG29" s="122">
        <v>2006</v>
      </c>
      <c r="BH29" s="122">
        <v>2007</v>
      </c>
      <c r="BI29" s="122">
        <v>2008</v>
      </c>
      <c r="BJ29" s="122">
        <v>2009</v>
      </c>
      <c r="BK29" s="122">
        <v>2010</v>
      </c>
      <c r="BL29" s="122">
        <v>2011</v>
      </c>
      <c r="BM29" s="122">
        <v>2012</v>
      </c>
      <c r="BN29" s="122">
        <v>2013</v>
      </c>
      <c r="BO29" s="122">
        <v>2014</v>
      </c>
      <c r="BP29" s="122">
        <v>2015</v>
      </c>
      <c r="BQ29" s="122">
        <v>2016</v>
      </c>
      <c r="BR29" s="122">
        <v>2017</v>
      </c>
      <c r="BS29" s="122">
        <v>2018</v>
      </c>
    </row>
    <row r="30" spans="1:71">
      <c r="A30" s="120" t="s">
        <v>151</v>
      </c>
      <c r="B30" s="123">
        <v>1501.9024412078977</v>
      </c>
      <c r="C30" s="123">
        <v>1539.1860370753823</v>
      </c>
      <c r="D30" s="123">
        <v>1550.6656131541361</v>
      </c>
      <c r="E30" s="123">
        <v>1594.8160280295599</v>
      </c>
      <c r="F30" s="123">
        <v>1703.0893174454434</v>
      </c>
      <c r="G30" s="123">
        <v>1878.7186681412941</v>
      </c>
      <c r="H30" s="123">
        <v>2330.267126741112</v>
      </c>
      <c r="I30" s="123">
        <v>2869.9215827964908</v>
      </c>
      <c r="J30" s="123">
        <v>3163.4038244174926</v>
      </c>
      <c r="K30" s="123">
        <v>3435.3605610066693</v>
      </c>
      <c r="L30" s="123">
        <v>3781.4966567875231</v>
      </c>
      <c r="M30" s="123">
        <v>3895.8595087034519</v>
      </c>
      <c r="N30" s="123">
        <v>3869.0461616620933</v>
      </c>
      <c r="O30" s="123">
        <v>3853.1041170272565</v>
      </c>
      <c r="P30" s="123">
        <v>3802.3442228769331</v>
      </c>
      <c r="Q30" s="123">
        <v>3823.9007769590226</v>
      </c>
      <c r="R30" s="123">
        <v>3895.7430795497594</v>
      </c>
      <c r="S30" s="123">
        <v>3913.9921007001458</v>
      </c>
      <c r="T30" s="123">
        <v>3876.388425234602</v>
      </c>
      <c r="U30" s="123">
        <v>3826.0837578741643</v>
      </c>
      <c r="V30" s="123">
        <v>3744.1056428783577</v>
      </c>
      <c r="W30" s="123">
        <v>3795.7010793133136</v>
      </c>
      <c r="X30" s="123">
        <v>3759.3882992329445</v>
      </c>
      <c r="Y30" s="123">
        <v>3770.3648072795331</v>
      </c>
      <c r="Z30" s="123">
        <v>3820.3533092879115</v>
      </c>
      <c r="AA30" s="123">
        <v>4074.9027435780299</v>
      </c>
      <c r="AB30" s="123">
        <v>4447.0964427399822</v>
      </c>
      <c r="AC30" s="123">
        <v>4526.7619916506492</v>
      </c>
      <c r="AD30" s="123">
        <v>4434.3779151666895</v>
      </c>
      <c r="AE30" s="123">
        <v>4367.8487895130647</v>
      </c>
      <c r="AF30" s="123">
        <v>4271.310484528989</v>
      </c>
      <c r="AG30" s="123">
        <v>4144.3580237100568</v>
      </c>
      <c r="AH30" s="123">
        <v>4034.9469748090569</v>
      </c>
      <c r="AI30" s="123">
        <v>3956.2545130090007</v>
      </c>
      <c r="AJ30" s="123"/>
      <c r="AK30" s="123"/>
      <c r="AL30" s="123">
        <v>362889.86091148236</v>
      </c>
      <c r="AM30" s="123">
        <v>344250.4073169693</v>
      </c>
      <c r="AN30" s="123">
        <v>386220.41190680134</v>
      </c>
      <c r="AO30" s="123">
        <v>436859.75459843996</v>
      </c>
      <c r="AP30" s="123">
        <v>451395.5886501841</v>
      </c>
      <c r="AQ30" s="123">
        <v>459355.34317314258</v>
      </c>
      <c r="AR30" s="123">
        <v>168784.45826703677</v>
      </c>
      <c r="AS30" s="123">
        <v>241.97297165228653</v>
      </c>
      <c r="AT30" s="123">
        <v>18102.714226118347</v>
      </c>
      <c r="AU30" s="123">
        <v>74421.546117716891</v>
      </c>
      <c r="AV30" s="123">
        <v>269084.11836811109</v>
      </c>
      <c r="AW30" s="123">
        <v>310134.60544584104</v>
      </c>
      <c r="AX30" s="123">
        <v>197343.05674681373</v>
      </c>
      <c r="AY30" s="123">
        <v>91570.740655960108</v>
      </c>
      <c r="AZ30" s="123">
        <v>25084.032360434743</v>
      </c>
      <c r="BA30" s="123">
        <v>5998.0103768147628</v>
      </c>
      <c r="BB30" s="123">
        <v>32.849482229443346</v>
      </c>
      <c r="BC30" s="123">
        <v>24400.447544936393</v>
      </c>
      <c r="BD30" s="123">
        <v>129944.70764274216</v>
      </c>
      <c r="BE30" s="123">
        <v>301732.96964767331</v>
      </c>
      <c r="BF30" s="123">
        <v>622268.53727801063</v>
      </c>
      <c r="BG30" s="123">
        <v>786263.90618429822</v>
      </c>
      <c r="BH30" s="123">
        <v>1087381.7768965978</v>
      </c>
      <c r="BI30" s="123">
        <v>1481421.5308165583</v>
      </c>
      <c r="BJ30" s="123">
        <v>1982977.0876324652</v>
      </c>
      <c r="BK30" s="123">
        <v>1719475.4867269839</v>
      </c>
      <c r="BL30" s="123">
        <v>1043957.8006883339</v>
      </c>
      <c r="BM30" s="123">
        <v>902015.40077827242</v>
      </c>
      <c r="BN30" s="123">
        <v>1020957.2986278756</v>
      </c>
      <c r="BO30" s="123">
        <v>1087517.101372893</v>
      </c>
      <c r="BP30" s="123">
        <v>1181135.4635665691</v>
      </c>
      <c r="BQ30" s="123">
        <v>1267783.7052309478</v>
      </c>
      <c r="BR30" s="123">
        <v>1318409.6006032266</v>
      </c>
      <c r="BS30" s="123">
        <v>1246045.3687852027</v>
      </c>
    </row>
    <row r="31" spans="1:71">
      <c r="A31" s="120" t="s">
        <v>153</v>
      </c>
      <c r="B31" s="123">
        <v>1590.2915781255042</v>
      </c>
      <c r="C31" s="123">
        <v>1601.4017412604223</v>
      </c>
      <c r="D31" s="123">
        <v>1606.4477242382138</v>
      </c>
      <c r="E31" s="123">
        <v>1647.744075656319</v>
      </c>
      <c r="F31" s="123">
        <v>1704.4720752432358</v>
      </c>
      <c r="G31" s="123">
        <v>1773.0357034048657</v>
      </c>
      <c r="H31" s="123">
        <v>1857.0756054229923</v>
      </c>
      <c r="I31" s="123">
        <v>1912.5205041820841</v>
      </c>
      <c r="J31" s="123">
        <v>1994.8172630389245</v>
      </c>
      <c r="K31" s="123">
        <v>2069.7088288508207</v>
      </c>
      <c r="L31" s="123">
        <v>2135.6883185809193</v>
      </c>
      <c r="M31" s="123">
        <v>2200.0530025315065</v>
      </c>
      <c r="N31" s="123">
        <v>2276.6355181611239</v>
      </c>
      <c r="O31" s="123">
        <v>2336.9514076448254</v>
      </c>
      <c r="P31" s="123">
        <v>2434.9847636272607</v>
      </c>
      <c r="Q31" s="123">
        <v>2559.7652757394626</v>
      </c>
      <c r="R31" s="123">
        <v>2655.7573764340523</v>
      </c>
      <c r="S31" s="123">
        <v>2764.4715907679056</v>
      </c>
      <c r="T31" s="123">
        <v>2879.2569471825545</v>
      </c>
      <c r="U31" s="123">
        <v>3069.8784557307927</v>
      </c>
      <c r="V31" s="123">
        <v>3326.7445998864168</v>
      </c>
      <c r="W31" s="123">
        <v>3521.3590123348667</v>
      </c>
      <c r="X31" s="123">
        <v>3710.9284457827239</v>
      </c>
      <c r="Y31" s="123">
        <v>3894.4524762975871</v>
      </c>
      <c r="Z31" s="123">
        <v>4042.1940899049423</v>
      </c>
      <c r="AA31" s="123">
        <v>4185.2585818729285</v>
      </c>
      <c r="AB31" s="123">
        <v>4145.5217954931995</v>
      </c>
      <c r="AC31" s="123">
        <v>4145.6510400120906</v>
      </c>
      <c r="AD31" s="123">
        <v>4123.1881626731183</v>
      </c>
      <c r="AE31" s="123">
        <v>4069.7097363610128</v>
      </c>
      <c r="AF31" s="123">
        <v>4039.7409401433192</v>
      </c>
      <c r="AG31" s="123">
        <v>4011.07835130181</v>
      </c>
      <c r="AH31" s="123">
        <v>3926.8297344920115</v>
      </c>
      <c r="AI31" s="123">
        <v>3851.4617632837021</v>
      </c>
      <c r="AJ31" s="123"/>
      <c r="AK31" s="123"/>
      <c r="AL31" s="123">
        <v>264210.6665600579</v>
      </c>
      <c r="AM31" s="123">
        <v>275113.73966738652</v>
      </c>
      <c r="AN31" s="123">
        <v>319998.6469842018</v>
      </c>
      <c r="AO31" s="123">
        <v>369695.15811732464</v>
      </c>
      <c r="AP31" s="123">
        <v>449539.46191890474</v>
      </c>
      <c r="AQ31" s="123">
        <v>613779.09398659202</v>
      </c>
      <c r="AR31" s="123">
        <v>781500.86996137979</v>
      </c>
      <c r="AS31" s="123">
        <v>946644.46580280457</v>
      </c>
      <c r="AT31" s="123">
        <v>1069239.2054150519</v>
      </c>
      <c r="AU31" s="123">
        <v>1194318.0737240284</v>
      </c>
      <c r="AV31" s="123">
        <v>1270298.398481667</v>
      </c>
      <c r="AW31" s="123">
        <v>1297114.1743844112</v>
      </c>
      <c r="AX31" s="123">
        <v>1318311.6465585295</v>
      </c>
      <c r="AY31" s="123">
        <v>1472694.2145689556</v>
      </c>
      <c r="AZ31" s="123">
        <v>1461632.7988075214</v>
      </c>
      <c r="BA31" s="123">
        <v>1408230.0192593199</v>
      </c>
      <c r="BB31" s="123">
        <v>1551811.2175524279</v>
      </c>
      <c r="BC31" s="123">
        <v>1704922.8313965658</v>
      </c>
      <c r="BD31" s="123">
        <v>1843104.6968917092</v>
      </c>
      <c r="BE31" s="123">
        <v>1704349.9872238054</v>
      </c>
      <c r="BF31" s="123">
        <v>1454920.9433898418</v>
      </c>
      <c r="BG31" s="123">
        <v>1348054.0561247466</v>
      </c>
      <c r="BH31" s="123">
        <v>1190795.6781445972</v>
      </c>
      <c r="BI31" s="123">
        <v>1194755.990447934</v>
      </c>
      <c r="BJ31" s="123">
        <v>1407405.9458503805</v>
      </c>
      <c r="BK31" s="123">
        <v>1442237.3864228565</v>
      </c>
      <c r="BL31" s="123">
        <v>1751168.3555822819</v>
      </c>
      <c r="BM31" s="123">
        <v>1771177.3338565868</v>
      </c>
      <c r="BN31" s="123">
        <v>1746663.7463851848</v>
      </c>
      <c r="BO31" s="123">
        <v>1798227.1815970431</v>
      </c>
      <c r="BP31" s="123">
        <v>1738099.7398412153</v>
      </c>
      <c r="BQ31" s="123">
        <v>1585682.0738464762</v>
      </c>
      <c r="BR31" s="123">
        <v>1578383.7343072465</v>
      </c>
      <c r="BS31" s="123">
        <v>1490979.6419350707</v>
      </c>
    </row>
    <row r="32" spans="1:71">
      <c r="A32" s="120" t="s">
        <v>155</v>
      </c>
      <c r="B32" s="123">
        <v>1426.8047776700776</v>
      </c>
      <c r="C32" s="123">
        <v>1489.0794378383016</v>
      </c>
      <c r="D32" s="123">
        <v>1650.7087528684553</v>
      </c>
      <c r="E32" s="123">
        <v>1959.6887204772902</v>
      </c>
      <c r="F32" s="123">
        <v>2284.7146286904076</v>
      </c>
      <c r="G32" s="123">
        <v>3088.3761739782722</v>
      </c>
      <c r="H32" s="123">
        <v>3823.512998220483</v>
      </c>
      <c r="I32" s="123">
        <v>4088.2237984180656</v>
      </c>
      <c r="J32" s="123">
        <v>4186.0539148093485</v>
      </c>
      <c r="K32" s="123">
        <v>4180.4117923563599</v>
      </c>
      <c r="L32" s="123">
        <v>4131.2344196314998</v>
      </c>
      <c r="M32" s="123">
        <v>4050.6687622376485</v>
      </c>
      <c r="N32" s="123">
        <v>3975.0448217970638</v>
      </c>
      <c r="O32" s="123">
        <v>3919.1447392423947</v>
      </c>
      <c r="P32" s="123">
        <v>3848.0771523189633</v>
      </c>
      <c r="Q32" s="123">
        <v>3828.6775493949654</v>
      </c>
      <c r="R32" s="123">
        <v>3817.3154213687967</v>
      </c>
      <c r="S32" s="123">
        <v>4053.8044086021969</v>
      </c>
      <c r="T32" s="123">
        <v>4240.6326391422999</v>
      </c>
      <c r="U32" s="123">
        <v>4395.8349579785181</v>
      </c>
      <c r="V32" s="123">
        <v>4598.0812522278411</v>
      </c>
      <c r="W32" s="123">
        <v>4816.9200670962528</v>
      </c>
      <c r="X32" s="123">
        <v>4878.517527525154</v>
      </c>
      <c r="Y32" s="123">
        <v>4927.5156544340607</v>
      </c>
      <c r="Z32" s="123">
        <v>5031.6369546575679</v>
      </c>
      <c r="AA32" s="123">
        <v>4967.2437933172514</v>
      </c>
      <c r="AB32" s="123">
        <v>4878.3962850694707</v>
      </c>
      <c r="AC32" s="123">
        <v>4793.4832524427511</v>
      </c>
      <c r="AD32" s="123">
        <v>4716.7948570449116</v>
      </c>
      <c r="AE32" s="123">
        <v>4617.069299739499</v>
      </c>
      <c r="AF32" s="123">
        <v>4510.3749954432287</v>
      </c>
      <c r="AG32" s="123">
        <v>4375.4554460948393</v>
      </c>
      <c r="AH32" s="123">
        <v>4256.1615716639471</v>
      </c>
      <c r="AI32" s="123">
        <v>4133.1255393254678</v>
      </c>
      <c r="AJ32" s="123"/>
      <c r="AK32" s="123"/>
      <c r="AL32" s="123">
        <v>459007.69624574849</v>
      </c>
      <c r="AM32" s="123">
        <v>405559.02459626249</v>
      </c>
      <c r="AN32" s="123">
        <v>271882.15392520727</v>
      </c>
      <c r="AO32" s="123">
        <v>87663.945587242386</v>
      </c>
      <c r="AP32" s="123">
        <v>8142.2626646240251</v>
      </c>
      <c r="AQ32" s="123">
        <v>282917.52645494125</v>
      </c>
      <c r="AR32" s="123">
        <v>1171615.7685372205</v>
      </c>
      <c r="AS32" s="123">
        <v>1446599.7089951127</v>
      </c>
      <c r="AT32" s="123">
        <v>1339103.5494302073</v>
      </c>
      <c r="AU32" s="123">
        <v>1036027.4948739144</v>
      </c>
      <c r="AV32" s="123">
        <v>754241.7891707914</v>
      </c>
      <c r="AW32" s="123">
        <v>506526.22179223277</v>
      </c>
      <c r="AX32" s="123">
        <v>302755.00176576513</v>
      </c>
      <c r="AY32" s="123">
        <v>135900.75774780186</v>
      </c>
      <c r="AZ32" s="123">
        <v>41661.84047345716</v>
      </c>
      <c r="BA32" s="123">
        <v>6760.7196294495006</v>
      </c>
      <c r="BB32" s="123">
        <v>7082.7549483805478</v>
      </c>
      <c r="BC32" s="123">
        <v>268.76711043897444</v>
      </c>
      <c r="BD32" s="123">
        <v>14.181032879351257</v>
      </c>
      <c r="BE32" s="123">
        <v>418.1592702738111</v>
      </c>
      <c r="BF32" s="123">
        <v>4242.6482924867078</v>
      </c>
      <c r="BG32" s="123">
        <v>18091.25978524745</v>
      </c>
      <c r="BH32" s="123">
        <v>5829.8161500905226</v>
      </c>
      <c r="BI32" s="123">
        <v>3598.2919124230875</v>
      </c>
      <c r="BJ32" s="123">
        <v>38769.037912147454</v>
      </c>
      <c r="BK32" s="123">
        <v>175516.3131948651</v>
      </c>
      <c r="BL32" s="123">
        <v>348622.5692020164</v>
      </c>
      <c r="BM32" s="123">
        <v>466521.31020097795</v>
      </c>
      <c r="BN32" s="123">
        <v>529994.73696575884</v>
      </c>
      <c r="BO32" s="123">
        <v>629833.29160393763</v>
      </c>
      <c r="BP32" s="123">
        <v>718656.4138729187</v>
      </c>
      <c r="BQ32" s="123">
        <v>800777.27134549583</v>
      </c>
      <c r="BR32" s="123">
        <v>859339.36639573984</v>
      </c>
      <c r="BS32" s="123">
        <v>882459.20200015535</v>
      </c>
    </row>
    <row r="33" spans="1:71">
      <c r="A33" s="120" t="s">
        <v>157</v>
      </c>
      <c r="B33" s="123">
        <v>1260.9693748873403</v>
      </c>
      <c r="C33" s="123">
        <v>1315.7348099025546</v>
      </c>
      <c r="D33" s="123">
        <v>1344.6657805118236</v>
      </c>
      <c r="E33" s="123">
        <v>1423.6248059926315</v>
      </c>
      <c r="F33" s="123">
        <v>1552.9824662325921</v>
      </c>
      <c r="G33" s="123">
        <v>1781.6246830893817</v>
      </c>
      <c r="H33" s="123">
        <v>1917.9403844406274</v>
      </c>
      <c r="I33" s="123">
        <v>1947.8315604652578</v>
      </c>
      <c r="J33" s="123">
        <v>2118.9060634837601</v>
      </c>
      <c r="K33" s="123">
        <v>2261.1563962891646</v>
      </c>
      <c r="L33" s="123">
        <v>2371.3664628494485</v>
      </c>
      <c r="M33" s="123">
        <v>2429.8177927306556</v>
      </c>
      <c r="N33" s="123">
        <v>2472.7371103955838</v>
      </c>
      <c r="O33" s="123">
        <v>2506.9815478106493</v>
      </c>
      <c r="P33" s="123">
        <v>2559.9582009799001</v>
      </c>
      <c r="Q33" s="123">
        <v>2650.6882731797909</v>
      </c>
      <c r="R33" s="123">
        <v>2707.5013236538571</v>
      </c>
      <c r="S33" s="123">
        <v>2783.7546506562085</v>
      </c>
      <c r="T33" s="123">
        <v>2881.9329280847619</v>
      </c>
      <c r="U33" s="123">
        <v>3031.4268774757161</v>
      </c>
      <c r="V33" s="123">
        <v>3126.9876171084243</v>
      </c>
      <c r="W33" s="123">
        <v>3242.5558473544488</v>
      </c>
      <c r="X33" s="123">
        <v>3653.4558653979884</v>
      </c>
      <c r="Y33" s="123">
        <v>3743.3241120941361</v>
      </c>
      <c r="Z33" s="123">
        <v>3975.4840402528748</v>
      </c>
      <c r="AA33" s="123">
        <v>4281.2568861602876</v>
      </c>
      <c r="AB33" s="123">
        <v>4405.3739369764453</v>
      </c>
      <c r="AC33" s="123">
        <v>4539.2661307830531</v>
      </c>
      <c r="AD33" s="123">
        <v>4647.7468896307428</v>
      </c>
      <c r="AE33" s="123">
        <v>4979.6928851358089</v>
      </c>
      <c r="AF33" s="123">
        <v>5441.1181869498832</v>
      </c>
      <c r="AG33" s="123">
        <v>5464.2413799354745</v>
      </c>
      <c r="AH33" s="123">
        <v>5408.0644129372195</v>
      </c>
      <c r="AI33" s="123">
        <v>5321.839941257017</v>
      </c>
      <c r="AJ33" s="123"/>
      <c r="AK33" s="123"/>
      <c r="AL33" s="123">
        <v>711216.40183772077</v>
      </c>
      <c r="AM33" s="123">
        <v>656391.29333921301</v>
      </c>
      <c r="AN33" s="123">
        <v>684700.26707210543</v>
      </c>
      <c r="AO33" s="123">
        <v>692465.12223952729</v>
      </c>
      <c r="AP33" s="123">
        <v>675629.17300738115</v>
      </c>
      <c r="AQ33" s="123">
        <v>600394.95463798416</v>
      </c>
      <c r="AR33" s="123">
        <v>677593.37266057485</v>
      </c>
      <c r="AS33" s="123">
        <v>879179.08886308363</v>
      </c>
      <c r="AT33" s="123">
        <v>828011.61132726306</v>
      </c>
      <c r="AU33" s="123">
        <v>812523.83074288571</v>
      </c>
      <c r="AV33" s="123">
        <v>794588.62557123846</v>
      </c>
      <c r="AW33" s="123">
        <v>826543.56468908594</v>
      </c>
      <c r="AX33" s="123">
        <v>906448.59638139314</v>
      </c>
      <c r="AY33" s="123">
        <v>1088925.6252796988</v>
      </c>
      <c r="AZ33" s="123">
        <v>1175070.3698953285</v>
      </c>
      <c r="BA33" s="123">
        <v>1200702.4273996477</v>
      </c>
      <c r="BB33" s="123">
        <v>1425572.0087159572</v>
      </c>
      <c r="BC33" s="123">
        <v>1654937.846385896</v>
      </c>
      <c r="BD33" s="123">
        <v>1835845.9813244031</v>
      </c>
      <c r="BE33" s="123">
        <v>1806226.1632472691</v>
      </c>
      <c r="BF33" s="123">
        <v>1976717.9553945174</v>
      </c>
      <c r="BG33" s="123">
        <v>2073198.16139332</v>
      </c>
      <c r="BH33" s="123">
        <v>1319531.0557414894</v>
      </c>
      <c r="BI33" s="123">
        <v>1547977.1702285162</v>
      </c>
      <c r="BJ33" s="123">
        <v>1570137.9655739716</v>
      </c>
      <c r="BK33" s="123">
        <v>1220878.2122782248</v>
      </c>
      <c r="BL33" s="123">
        <v>1130957.8854947439</v>
      </c>
      <c r="BM33" s="123">
        <v>878420.26919554232</v>
      </c>
      <c r="BN33" s="123">
        <v>635297.21767908474</v>
      </c>
      <c r="BO33" s="123">
        <v>185758.22829798932</v>
      </c>
      <c r="BP33" s="123">
        <v>6890.1852078657857</v>
      </c>
      <c r="BQ33" s="123">
        <v>37606.649814661636</v>
      </c>
      <c r="BR33" s="123">
        <v>50578.773022668298</v>
      </c>
      <c r="BS33" s="123">
        <v>62161.163172681103</v>
      </c>
    </row>
    <row r="34" spans="1:71">
      <c r="A34" s="120" t="s">
        <v>159</v>
      </c>
      <c r="B34" s="123">
        <v>2620.0747989112224</v>
      </c>
      <c r="C34" s="123">
        <v>2599.5458402134122</v>
      </c>
      <c r="D34" s="123">
        <v>2624.3047252694432</v>
      </c>
      <c r="E34" s="123">
        <v>2688.1450981444423</v>
      </c>
      <c r="F34" s="123">
        <v>2749.2478418306609</v>
      </c>
      <c r="G34" s="123">
        <v>2827.2738976139221</v>
      </c>
      <c r="H34" s="123">
        <v>2915.3864908868914</v>
      </c>
      <c r="I34" s="123">
        <v>2966.2904220960313</v>
      </c>
      <c r="J34" s="123">
        <v>3018.9266099318252</v>
      </c>
      <c r="K34" s="123">
        <v>3131.5298996629776</v>
      </c>
      <c r="L34" s="123">
        <v>3235.6269859909557</v>
      </c>
      <c r="M34" s="123">
        <v>3295.900060648883</v>
      </c>
      <c r="N34" s="123">
        <v>3351.9464917520972</v>
      </c>
      <c r="O34" s="123">
        <v>3463.4256148889181</v>
      </c>
      <c r="P34" s="123">
        <v>3482.9179468409702</v>
      </c>
      <c r="Q34" s="123">
        <v>3529.5481820347645</v>
      </c>
      <c r="R34" s="123">
        <v>4098.7773923773993</v>
      </c>
      <c r="S34" s="123">
        <v>4167.4326949145561</v>
      </c>
      <c r="T34" s="123">
        <v>4160.1057848010387</v>
      </c>
      <c r="U34" s="123">
        <v>4183.2912316083039</v>
      </c>
      <c r="V34" s="123">
        <v>4213.824190216671</v>
      </c>
      <c r="W34" s="123">
        <v>4168.3660934747095</v>
      </c>
      <c r="X34" s="123">
        <v>4137.7925457539131</v>
      </c>
      <c r="Y34" s="123">
        <v>4161.3378905224281</v>
      </c>
      <c r="Z34" s="123">
        <v>4224.438873197706</v>
      </c>
      <c r="AA34" s="123">
        <v>4242.6244901708524</v>
      </c>
      <c r="AB34" s="123">
        <v>4235.5158563347495</v>
      </c>
      <c r="AC34" s="123">
        <v>4176.8624532214608</v>
      </c>
      <c r="AD34" s="123">
        <v>4078.4650163296678</v>
      </c>
      <c r="AE34" s="123">
        <v>3995.1484536281519</v>
      </c>
      <c r="AF34" s="123">
        <v>3953.2816361464374</v>
      </c>
      <c r="AG34" s="123">
        <v>3948.6397057706927</v>
      </c>
      <c r="AH34" s="123">
        <v>3930.3006875499482</v>
      </c>
      <c r="AI34" s="123">
        <v>3881.8691521103583</v>
      </c>
      <c r="AJ34" s="123"/>
      <c r="AK34" s="123"/>
      <c r="AL34" s="123">
        <v>266017.61380911159</v>
      </c>
      <c r="AM34" s="123">
        <v>224326.55108824727</v>
      </c>
      <c r="AN34" s="123">
        <v>204460.21573053399</v>
      </c>
      <c r="AO34" s="123">
        <v>186948.48615875523</v>
      </c>
      <c r="AP34" s="123">
        <v>140099.53630530188</v>
      </c>
      <c r="AQ34" s="123">
        <v>73331.364592295882</v>
      </c>
      <c r="AR34" s="123">
        <v>30375.437912169535</v>
      </c>
      <c r="AS34" s="123">
        <v>6530.798970508612</v>
      </c>
      <c r="AT34" s="123">
        <v>98.622517622553559</v>
      </c>
      <c r="AU34" s="123">
        <v>962.70788554516423</v>
      </c>
      <c r="AV34" s="123">
        <v>736.38880133895123</v>
      </c>
      <c r="AW34" s="123">
        <v>1854.3483864078437</v>
      </c>
      <c r="AX34" s="123">
        <v>5309.5354339440446</v>
      </c>
      <c r="AY34" s="123">
        <v>7581.5200862083611</v>
      </c>
      <c r="AZ34" s="123">
        <v>25936.098298282046</v>
      </c>
      <c r="BA34" s="123">
        <v>47048.113938809503</v>
      </c>
      <c r="BB34" s="123">
        <v>38928.42094932303</v>
      </c>
      <c r="BC34" s="123">
        <v>9454.4834551251206</v>
      </c>
      <c r="BD34" s="123">
        <v>5892.2638819905369</v>
      </c>
      <c r="BE34" s="123">
        <v>36900.405793760656</v>
      </c>
      <c r="BF34" s="123">
        <v>101838.49818228412</v>
      </c>
      <c r="BG34" s="123">
        <v>264247.62850256526</v>
      </c>
      <c r="BH34" s="123">
        <v>441389.82090872515</v>
      </c>
      <c r="BI34" s="123">
        <v>682546.17526126094</v>
      </c>
      <c r="BJ34" s="123">
        <v>1008210.0398017425</v>
      </c>
      <c r="BK34" s="123">
        <v>1307743.1373697529</v>
      </c>
      <c r="BL34" s="123">
        <v>1521085.9131743382</v>
      </c>
      <c r="BM34" s="123">
        <v>1689075.701511262</v>
      </c>
      <c r="BN34" s="123">
        <v>1866877.3850053211</v>
      </c>
      <c r="BO34" s="123">
        <v>2003756.9343762191</v>
      </c>
      <c r="BP34" s="123">
        <v>1973545.6748649913</v>
      </c>
      <c r="BQ34" s="123">
        <v>1746830.974484761</v>
      </c>
      <c r="BR34" s="123">
        <v>1569674.4053437139</v>
      </c>
      <c r="BS34" s="123">
        <v>1417645.9551020197</v>
      </c>
    </row>
    <row r="35" spans="1:71">
      <c r="A35" s="120" t="s">
        <v>161</v>
      </c>
      <c r="B35" s="123">
        <v>1241.5304139636105</v>
      </c>
      <c r="C35" s="123">
        <v>1252.4656250884946</v>
      </c>
      <c r="D35" s="123">
        <v>1271.5444366471459</v>
      </c>
      <c r="E35" s="123">
        <v>1352.3197155662617</v>
      </c>
      <c r="F35" s="123">
        <v>1465.5707282570545</v>
      </c>
      <c r="G35" s="123">
        <v>1639.5542506720576</v>
      </c>
      <c r="H35" s="123">
        <v>1763.2419693640391</v>
      </c>
      <c r="I35" s="123">
        <v>1796.3652911955194</v>
      </c>
      <c r="J35" s="123">
        <v>2003.1801461048601</v>
      </c>
      <c r="K35" s="123">
        <v>2253.7621605846534</v>
      </c>
      <c r="L35" s="123">
        <v>2538.0778988124894</v>
      </c>
      <c r="M35" s="123">
        <v>2761.6909729546051</v>
      </c>
      <c r="N35" s="123">
        <v>2935.9091877288797</v>
      </c>
      <c r="O35" s="123">
        <v>3056.5719662964498</v>
      </c>
      <c r="P35" s="123">
        <v>3068.8477113560061</v>
      </c>
      <c r="Q35" s="123">
        <v>3107.5073297032645</v>
      </c>
      <c r="R35" s="123">
        <v>3104.0263224069504</v>
      </c>
      <c r="S35" s="123">
        <v>3091.7278859672483</v>
      </c>
      <c r="T35" s="123">
        <v>3061.5018794151765</v>
      </c>
      <c r="U35" s="123">
        <v>3072.115699859391</v>
      </c>
      <c r="V35" s="123">
        <v>3198.3938261146845</v>
      </c>
      <c r="W35" s="123">
        <v>3280.5170388052861</v>
      </c>
      <c r="X35" s="123">
        <v>3326.0224510424532</v>
      </c>
      <c r="Y35" s="123">
        <v>3495.8479855327187</v>
      </c>
      <c r="Z35" s="123">
        <v>3764.1870009573754</v>
      </c>
      <c r="AA35" s="123">
        <v>3942.0186100072515</v>
      </c>
      <c r="AB35" s="123">
        <v>4051.6551095848963</v>
      </c>
      <c r="AC35" s="123">
        <v>4212.585964445937</v>
      </c>
      <c r="AD35" s="123">
        <v>4287.1330123297475</v>
      </c>
      <c r="AE35" s="123">
        <v>4296.6748370912901</v>
      </c>
      <c r="AF35" s="123">
        <v>4384.5553642285922</v>
      </c>
      <c r="AG35" s="123">
        <v>4335.2062002038019</v>
      </c>
      <c r="AH35" s="123">
        <v>4289.36744094802</v>
      </c>
      <c r="AI35" s="123">
        <v>4327.6195744557608</v>
      </c>
      <c r="AJ35" s="123"/>
      <c r="AK35" s="123"/>
      <c r="AL35" s="123">
        <v>744381.4444160281</v>
      </c>
      <c r="AM35" s="123">
        <v>762913.11291336606</v>
      </c>
      <c r="AN35" s="123">
        <v>811057.8751111133</v>
      </c>
      <c r="AO35" s="123">
        <v>816221.87178611883</v>
      </c>
      <c r="AP35" s="123">
        <v>826969.05173718987</v>
      </c>
      <c r="AQ35" s="123">
        <v>840745.95745969343</v>
      </c>
      <c r="AR35" s="123">
        <v>956208.25249724439</v>
      </c>
      <c r="AS35" s="123">
        <v>1186164.4519935385</v>
      </c>
      <c r="AT35" s="123">
        <v>1052014.028104333</v>
      </c>
      <c r="AU35" s="123">
        <v>825908.84893843427</v>
      </c>
      <c r="AV35" s="123">
        <v>525169.17807454907</v>
      </c>
      <c r="AW35" s="123">
        <v>333242.07682572393</v>
      </c>
      <c r="AX35" s="123">
        <v>239026.98736922568</v>
      </c>
      <c r="AY35" s="123">
        <v>243962.47203877755</v>
      </c>
      <c r="AZ35" s="123">
        <v>330759.69916832715</v>
      </c>
      <c r="BA35" s="123">
        <v>408252.78877965413</v>
      </c>
      <c r="BB35" s="123">
        <v>635923.63794492756</v>
      </c>
      <c r="BC35" s="123">
        <v>957404.79490931169</v>
      </c>
      <c r="BD35" s="123">
        <v>1381482.8562089836</v>
      </c>
      <c r="BE35" s="123">
        <v>1698513.5142416107</v>
      </c>
      <c r="BF35" s="123">
        <v>1781028.5375481602</v>
      </c>
      <c r="BG35" s="123">
        <v>1965321.5758291753</v>
      </c>
      <c r="BH35" s="123">
        <v>2178994.742843423</v>
      </c>
      <c r="BI35" s="123">
        <v>2225029.9646263788</v>
      </c>
      <c r="BJ35" s="123">
        <v>2144316.5322572901</v>
      </c>
      <c r="BK35" s="123">
        <v>2085632.3449634789</v>
      </c>
      <c r="BL35" s="123">
        <v>2008410.1062557928</v>
      </c>
      <c r="BM35" s="123">
        <v>1597496.1444306015</v>
      </c>
      <c r="BN35" s="123">
        <v>1340198.0205447867</v>
      </c>
      <c r="BO35" s="123">
        <v>1241029.0472549396</v>
      </c>
      <c r="BP35" s="123">
        <v>947810.66833372589</v>
      </c>
      <c r="BQ35" s="123">
        <v>874432.28176283708</v>
      </c>
      <c r="BR35" s="123">
        <v>798877.94316664885</v>
      </c>
      <c r="BS35" s="123">
        <v>554874.4627502996</v>
      </c>
    </row>
    <row r="36" spans="1:71">
      <c r="A36" s="120" t="s">
        <v>160</v>
      </c>
      <c r="B36" s="123">
        <v>1665.0588707302827</v>
      </c>
      <c r="C36" s="123">
        <v>1665.4751237689461</v>
      </c>
      <c r="D36" s="123">
        <v>1672.4467561535</v>
      </c>
      <c r="E36" s="123">
        <v>1744.5150148011267</v>
      </c>
      <c r="F36" s="123">
        <v>1862.9446692872573</v>
      </c>
      <c r="G36" s="123">
        <v>2137.5071095389126</v>
      </c>
      <c r="H36" s="123">
        <v>2482.8691368494337</v>
      </c>
      <c r="I36" s="123">
        <v>2733.6121220781647</v>
      </c>
      <c r="J36" s="123">
        <v>2832.0647397349562</v>
      </c>
      <c r="K36" s="123">
        <v>2852.8725641270962</v>
      </c>
      <c r="L36" s="123">
        <v>2827.3212087092561</v>
      </c>
      <c r="M36" s="123">
        <v>2812.8202193545399</v>
      </c>
      <c r="N36" s="123">
        <v>2947.6858315075451</v>
      </c>
      <c r="O36" s="123">
        <v>3209.9253233691038</v>
      </c>
      <c r="P36" s="123">
        <v>3310.3231781800605</v>
      </c>
      <c r="Q36" s="123">
        <v>3299.4249818910948</v>
      </c>
      <c r="R36" s="123">
        <v>3346.4677878526027</v>
      </c>
      <c r="S36" s="123">
        <v>3521.7869011587054</v>
      </c>
      <c r="T36" s="123">
        <v>3742.3481657729089</v>
      </c>
      <c r="U36" s="123">
        <v>3909.2704942104915</v>
      </c>
      <c r="V36" s="123">
        <v>4055.8694898131248</v>
      </c>
      <c r="W36" s="123">
        <v>4222.8314596503815</v>
      </c>
      <c r="X36" s="123">
        <v>4556.2017045701032</v>
      </c>
      <c r="Y36" s="123">
        <v>4899.9717251394959</v>
      </c>
      <c r="Z36" s="123">
        <v>5319.930922369269</v>
      </c>
      <c r="AA36" s="123">
        <v>5653.8052525788789</v>
      </c>
      <c r="AB36" s="123">
        <v>5841.9623053946525</v>
      </c>
      <c r="AC36" s="123">
        <v>5803.1085134764917</v>
      </c>
      <c r="AD36" s="123">
        <v>5643.3673026310307</v>
      </c>
      <c r="AE36" s="123">
        <v>5455.0680532440774</v>
      </c>
      <c r="AF36" s="123">
        <v>5292.2512427593711</v>
      </c>
      <c r="AG36" s="123">
        <v>5119.4125322339632</v>
      </c>
      <c r="AH36" s="123">
        <v>4966.0799322808016</v>
      </c>
      <c r="AI36" s="123">
        <v>4806.4393295692598</v>
      </c>
      <c r="AJ36" s="123"/>
      <c r="AK36" s="123"/>
      <c r="AL36" s="123">
        <v>192937.90441324763</v>
      </c>
      <c r="AM36" s="123">
        <v>212004.51187256645</v>
      </c>
      <c r="AN36" s="123">
        <v>249685.29622523073</v>
      </c>
      <c r="AO36" s="123">
        <v>261381.35167372279</v>
      </c>
      <c r="AP36" s="123">
        <v>262148.55325275124</v>
      </c>
      <c r="AQ36" s="123">
        <v>175535.14276430066</v>
      </c>
      <c r="AR36" s="123">
        <v>66683.686880794834</v>
      </c>
      <c r="AS36" s="123">
        <v>23062.960352368376</v>
      </c>
      <c r="AT36" s="123">
        <v>38727.389305274839</v>
      </c>
      <c r="AU36" s="123">
        <v>95904.718613326331</v>
      </c>
      <c r="AV36" s="123">
        <v>189609.96351116424</v>
      </c>
      <c r="AW36" s="123">
        <v>276825.39040651027</v>
      </c>
      <c r="AX36" s="123">
        <v>227650.38343206682</v>
      </c>
      <c r="AY36" s="123">
        <v>115989.43452050853</v>
      </c>
      <c r="AZ36" s="123">
        <v>111316.75125536628</v>
      </c>
      <c r="BA36" s="123">
        <v>199834.90196033759</v>
      </c>
      <c r="BB36" s="123">
        <v>308032.47975867952</v>
      </c>
      <c r="BC36" s="123">
        <v>300755.31110358494</v>
      </c>
      <c r="BD36" s="123">
        <v>244548.74677578453</v>
      </c>
      <c r="BE36" s="123">
        <v>217263.67869044171</v>
      </c>
      <c r="BF36" s="123">
        <v>227601.65079053299</v>
      </c>
      <c r="BG36" s="123">
        <v>211218.23770426266</v>
      </c>
      <c r="BH36" s="123">
        <v>60497.59578451774</v>
      </c>
      <c r="BI36" s="123">
        <v>7661.4472516647265</v>
      </c>
      <c r="BJ36" s="123">
        <v>8353.1228799846431</v>
      </c>
      <c r="BK36" s="123">
        <v>71617.674862535219</v>
      </c>
      <c r="BL36" s="123">
        <v>139221.02024746401</v>
      </c>
      <c r="BM36" s="123">
        <v>106668.61054068635</v>
      </c>
      <c r="BN36" s="123">
        <v>39428.087553796366</v>
      </c>
      <c r="BO36" s="123">
        <v>1969.4409266733139</v>
      </c>
      <c r="BP36" s="123">
        <v>4337.5138739570493</v>
      </c>
      <c r="BQ36" s="123">
        <v>22772.170312172064</v>
      </c>
      <c r="BR36" s="123">
        <v>47126.865747755204</v>
      </c>
      <c r="BS36" s="123">
        <v>70798.144037879378</v>
      </c>
    </row>
    <row r="37" spans="1:71">
      <c r="A37" s="120" t="s">
        <v>164</v>
      </c>
      <c r="B37" s="123">
        <v>1383.9984756161275</v>
      </c>
      <c r="C37" s="123">
        <v>1373.7622257149858</v>
      </c>
      <c r="D37" s="123">
        <v>1449.7895190496367</v>
      </c>
      <c r="E37" s="123">
        <v>1634.4308350724193</v>
      </c>
      <c r="F37" s="123">
        <v>2016.2130691714635</v>
      </c>
      <c r="G37" s="123">
        <v>2441.5610031336355</v>
      </c>
      <c r="H37" s="123">
        <v>2764.3192613636761</v>
      </c>
      <c r="I37" s="123">
        <v>2902.4098993542243</v>
      </c>
      <c r="J37" s="123">
        <v>2982.2257538812032</v>
      </c>
      <c r="K37" s="123">
        <v>2986.1386340652862</v>
      </c>
      <c r="L37" s="123">
        <v>2920.0467730568657</v>
      </c>
      <c r="M37" s="123">
        <v>2847.2738047269022</v>
      </c>
      <c r="N37" s="123">
        <v>2772.9641366051624</v>
      </c>
      <c r="O37" s="123">
        <v>2724.0487209905482</v>
      </c>
      <c r="P37" s="123">
        <v>2657.7573781218998</v>
      </c>
      <c r="Q37" s="123">
        <v>2639.8962684935454</v>
      </c>
      <c r="R37" s="123">
        <v>2617.6909794154872</v>
      </c>
      <c r="S37" s="123">
        <v>2674.6435478733965</v>
      </c>
      <c r="T37" s="123">
        <v>2677.0116763581932</v>
      </c>
      <c r="U37" s="123">
        <v>2666.5390982906465</v>
      </c>
      <c r="V37" s="123">
        <v>2712.7884987308335</v>
      </c>
      <c r="W37" s="123">
        <v>2723.7622070769858</v>
      </c>
      <c r="X37" s="123">
        <v>2727.0849556178291</v>
      </c>
      <c r="Y37" s="123">
        <v>2834.5328643452162</v>
      </c>
      <c r="Z37" s="123">
        <v>2900.6391291301229</v>
      </c>
      <c r="AA37" s="123">
        <v>2904.0330036052633</v>
      </c>
      <c r="AB37" s="123">
        <v>2915.828857133441</v>
      </c>
      <c r="AC37" s="123">
        <v>2902.0665160168301</v>
      </c>
      <c r="AD37" s="123">
        <v>2865.9020820397122</v>
      </c>
      <c r="AE37" s="123">
        <v>2834.9639134851409</v>
      </c>
      <c r="AF37" s="123">
        <v>2811.2534319438837</v>
      </c>
      <c r="AG37" s="123">
        <v>2780.8757279138435</v>
      </c>
      <c r="AH37" s="123">
        <v>2737.6171076049991</v>
      </c>
      <c r="AI37" s="123">
        <v>2684.4382398765974</v>
      </c>
      <c r="AJ37" s="123"/>
      <c r="AK37" s="123"/>
      <c r="AL37" s="123">
        <v>518842.7064020728</v>
      </c>
      <c r="AM37" s="123">
        <v>565733.19512376015</v>
      </c>
      <c r="AN37" s="123">
        <v>521778.59228678432</v>
      </c>
      <c r="AO37" s="123">
        <v>386061.98329017084</v>
      </c>
      <c r="AP37" s="123">
        <v>128691.5511534259</v>
      </c>
      <c r="AQ37" s="123">
        <v>13205.514539882959</v>
      </c>
      <c r="AR37" s="123">
        <v>539.0884039162919</v>
      </c>
      <c r="AS37" s="123">
        <v>286.720939062882</v>
      </c>
      <c r="AT37" s="123">
        <v>2174.5194647089743</v>
      </c>
      <c r="AU37" s="123">
        <v>31123.592961932984</v>
      </c>
      <c r="AV37" s="123">
        <v>117454.73483046737</v>
      </c>
      <c r="AW37" s="123">
        <v>241757.48422243772</v>
      </c>
      <c r="AX37" s="123">
        <v>424907.00699480134</v>
      </c>
      <c r="AY37" s="123">
        <v>683017.64990734868</v>
      </c>
      <c r="AZ37" s="123">
        <v>972605.13644389098</v>
      </c>
      <c r="BA37" s="123">
        <v>1224469.911491015</v>
      </c>
      <c r="BB37" s="123">
        <v>1648100.1953361826</v>
      </c>
      <c r="BC37" s="123">
        <v>1947573.6991179136</v>
      </c>
      <c r="BD37" s="123">
        <v>2433148.2186503364</v>
      </c>
      <c r="BE37" s="123">
        <v>2920157.7846354921</v>
      </c>
      <c r="BF37" s="123">
        <v>3312972.0101892427</v>
      </c>
      <c r="BG37" s="123">
        <v>3836325.907824792</v>
      </c>
      <c r="BH37" s="123">
        <v>4305954.2638325272</v>
      </c>
      <c r="BI37" s="123">
        <v>4635273.5959635135</v>
      </c>
      <c r="BJ37" s="123">
        <v>5419101.5224257</v>
      </c>
      <c r="BK37" s="123">
        <v>6161105.660081503</v>
      </c>
      <c r="BL37" s="123">
        <v>6517860.6580791026</v>
      </c>
      <c r="BM37" s="123">
        <v>6627743.3173638256</v>
      </c>
      <c r="BN37" s="123">
        <v>6650725.9798404602</v>
      </c>
      <c r="BO37" s="123">
        <v>6634363.1711886721</v>
      </c>
      <c r="BP37" s="123">
        <v>6486483.7136641787</v>
      </c>
      <c r="BQ37" s="123">
        <v>6197318.0438147569</v>
      </c>
      <c r="BR37" s="123">
        <v>5980715.0735148685</v>
      </c>
      <c r="BS37" s="123">
        <v>5702927.5002218597</v>
      </c>
    </row>
    <row r="38" spans="1:71">
      <c r="A38" s="120" t="s">
        <v>166</v>
      </c>
      <c r="B38" s="123">
        <v>4555.4075099083175</v>
      </c>
      <c r="C38" s="123">
        <v>4612.0451694251924</v>
      </c>
      <c r="D38" s="123">
        <v>4706.0021158961899</v>
      </c>
      <c r="E38" s="123">
        <v>4916.1087259275164</v>
      </c>
      <c r="F38" s="123">
        <v>5113.3169045855057</v>
      </c>
      <c r="G38" s="123">
        <v>5478.1941012053121</v>
      </c>
      <c r="H38" s="123">
        <v>5819.4365585410897</v>
      </c>
      <c r="I38" s="123">
        <v>5890.5315145913892</v>
      </c>
      <c r="J38" s="123">
        <v>6023.4829869544128</v>
      </c>
      <c r="K38" s="123">
        <v>6229.4465874689367</v>
      </c>
      <c r="L38" s="123">
        <v>6441.032327890005</v>
      </c>
      <c r="M38" s="123">
        <v>6882.9858397146381</v>
      </c>
      <c r="N38" s="123">
        <v>7101.4873743390181</v>
      </c>
      <c r="O38" s="123">
        <v>8350.6072506157452</v>
      </c>
      <c r="P38" s="123">
        <v>8517.7654024750009</v>
      </c>
      <c r="Q38" s="123">
        <v>9238.6242397283913</v>
      </c>
      <c r="R38" s="123">
        <v>9524.051774889469</v>
      </c>
      <c r="S38" s="123">
        <v>10523.931229653559</v>
      </c>
      <c r="T38" s="123">
        <v>10780.634876638063</v>
      </c>
      <c r="U38" s="123">
        <v>10841.778923409322</v>
      </c>
      <c r="V38" s="123">
        <v>10751.433316468107</v>
      </c>
      <c r="W38" s="123">
        <v>10753.850692862627</v>
      </c>
      <c r="X38" s="123">
        <v>10852.227337255936</v>
      </c>
      <c r="Y38" s="123">
        <v>11025.583922427057</v>
      </c>
      <c r="Z38" s="123">
        <v>11662.605113233101</v>
      </c>
      <c r="AA38" s="123">
        <v>11969.345170961005</v>
      </c>
      <c r="AB38" s="123">
        <v>12194.661555943467</v>
      </c>
      <c r="AC38" s="123">
        <v>12408.547050381965</v>
      </c>
      <c r="AD38" s="123">
        <v>12608.133461306203</v>
      </c>
      <c r="AE38" s="123">
        <v>12808.277298039562</v>
      </c>
      <c r="AF38" s="123">
        <v>12710.203153653918</v>
      </c>
      <c r="AG38" s="123">
        <v>12642.10393946126</v>
      </c>
      <c r="AH38" s="123">
        <v>12698.264100304403</v>
      </c>
      <c r="AI38" s="123">
        <v>12903.379473819848</v>
      </c>
      <c r="AJ38" s="123"/>
      <c r="AK38" s="123"/>
      <c r="AL38" s="123">
        <v>6007899.3716708692</v>
      </c>
      <c r="AM38" s="123">
        <v>6180845.2049872959</v>
      </c>
      <c r="AN38" s="123">
        <v>6420498.001007339</v>
      </c>
      <c r="AO38" s="123">
        <v>7077403.7404913604</v>
      </c>
      <c r="AP38" s="123">
        <v>7498658.1466369946</v>
      </c>
      <c r="AQ38" s="123">
        <v>8536435.1873682123</v>
      </c>
      <c r="AR38" s="123">
        <v>9476149.909509046</v>
      </c>
      <c r="AS38" s="123">
        <v>9030352.2556208204</v>
      </c>
      <c r="AT38" s="123">
        <v>8967781.8251867164</v>
      </c>
      <c r="AU38" s="123">
        <v>9405809.0798126832</v>
      </c>
      <c r="AV38" s="123">
        <v>10101392.928703938</v>
      </c>
      <c r="AW38" s="123">
        <v>12560103.514338948</v>
      </c>
      <c r="AX38" s="123">
        <v>13517934.081045011</v>
      </c>
      <c r="AY38" s="123">
        <v>23041053.237053573</v>
      </c>
      <c r="AZ38" s="123">
        <v>23753932.028639238</v>
      </c>
      <c r="BA38" s="123">
        <v>30163934.446754865</v>
      </c>
      <c r="BB38" s="123">
        <v>31613374.915984519</v>
      </c>
      <c r="BC38" s="123">
        <v>41650665.800292708</v>
      </c>
      <c r="BD38" s="123">
        <v>42820899.751888342</v>
      </c>
      <c r="BE38" s="123">
        <v>41814237.24634856</v>
      </c>
      <c r="BF38" s="123">
        <v>38669589.012190543</v>
      </c>
      <c r="BG38" s="123">
        <v>36862315.425333411</v>
      </c>
      <c r="BH38" s="123">
        <v>36603262.817889981</v>
      </c>
      <c r="BI38" s="123">
        <v>36458440.32203079</v>
      </c>
      <c r="BJ38" s="123">
        <v>41397251.763285093</v>
      </c>
      <c r="BK38" s="123">
        <v>43337925.890774831</v>
      </c>
      <c r="BL38" s="123">
        <v>45236689.400471523</v>
      </c>
      <c r="BM38" s="123">
        <v>48053180.57466688</v>
      </c>
      <c r="BN38" s="123">
        <v>51313314.310821824</v>
      </c>
      <c r="BO38" s="123">
        <v>54724302.719077244</v>
      </c>
      <c r="BP38" s="123">
        <v>54053258.338098228</v>
      </c>
      <c r="BQ38" s="123">
        <v>54343242.098490916</v>
      </c>
      <c r="BR38" s="123">
        <v>56476681.976859607</v>
      </c>
      <c r="BS38" s="123">
        <v>61322383.029148333</v>
      </c>
    </row>
    <row r="39" spans="1:71">
      <c r="A39" s="120" t="s">
        <v>168</v>
      </c>
      <c r="B39" s="123">
        <v>3170.0153264544606</v>
      </c>
      <c r="C39" s="123">
        <v>3253.7121650086233</v>
      </c>
      <c r="D39" s="123">
        <v>3327.7373954667996</v>
      </c>
      <c r="E39" s="123">
        <v>3559.6236195159695</v>
      </c>
      <c r="F39" s="123">
        <v>3859.4831717880661</v>
      </c>
      <c r="G39" s="123">
        <v>4209.0189276703886</v>
      </c>
      <c r="H39" s="123">
        <v>4362.5598123844202</v>
      </c>
      <c r="I39" s="123">
        <v>4608.5041947117988</v>
      </c>
      <c r="J39" s="123">
        <v>4952.4276480388617</v>
      </c>
      <c r="K39" s="123">
        <v>5222.7991879044284</v>
      </c>
      <c r="L39" s="123">
        <v>5535.914495393522</v>
      </c>
      <c r="M39" s="123">
        <v>5755.4979425962565</v>
      </c>
      <c r="N39" s="123">
        <v>5736.3695532890379</v>
      </c>
      <c r="O39" s="123">
        <v>6139.014576730493</v>
      </c>
      <c r="P39" s="123">
        <v>6693.6851668949857</v>
      </c>
      <c r="Q39" s="123">
        <v>7421.6397480160067</v>
      </c>
      <c r="R39" s="123">
        <v>8036.6169116441979</v>
      </c>
      <c r="S39" s="123">
        <v>8360.7994953952984</v>
      </c>
      <c r="T39" s="123">
        <v>9017.2157262081873</v>
      </c>
      <c r="U39" s="123">
        <v>9939.6106156341393</v>
      </c>
      <c r="V39" s="123">
        <v>11460.525906008939</v>
      </c>
      <c r="W39" s="123">
        <v>11883.329677518164</v>
      </c>
      <c r="X39" s="123">
        <v>12076.970983888343</v>
      </c>
      <c r="Y39" s="123">
        <v>13055.565005737477</v>
      </c>
      <c r="Z39" s="123">
        <v>13020.386109133671</v>
      </c>
      <c r="AA39" s="123">
        <v>13040.406733924769</v>
      </c>
      <c r="AB39" s="123">
        <v>12946.650967726833</v>
      </c>
      <c r="AC39" s="123">
        <v>12921.359283394571</v>
      </c>
      <c r="AD39" s="123">
        <v>12765.011737847284</v>
      </c>
      <c r="AE39" s="123">
        <v>12550.329181858251</v>
      </c>
      <c r="AF39" s="123">
        <v>12471.99031589283</v>
      </c>
      <c r="AG39" s="123">
        <v>12421.236082441779</v>
      </c>
      <c r="AH39" s="123">
        <v>12329.406443484268</v>
      </c>
      <c r="AI39" s="123">
        <v>12091.468607404855</v>
      </c>
      <c r="AJ39" s="123"/>
      <c r="AK39" s="123"/>
      <c r="AL39" s="123">
        <v>1135736.6988421713</v>
      </c>
      <c r="AM39" s="123">
        <v>1271927.3461681779</v>
      </c>
      <c r="AN39" s="123">
        <v>1335423.9380166479</v>
      </c>
      <c r="AO39" s="123">
        <v>1700035.0471709932</v>
      </c>
      <c r="AP39" s="123">
        <v>2203841.3633769802</v>
      </c>
      <c r="AQ39" s="123">
        <v>2730897.293216893</v>
      </c>
      <c r="AR39" s="123">
        <v>2629128.7321583261</v>
      </c>
      <c r="AS39" s="123">
        <v>2968822.4958074428</v>
      </c>
      <c r="AT39" s="123">
        <v>3700122.1260331939</v>
      </c>
      <c r="AU39" s="123">
        <v>4244596.084630128</v>
      </c>
      <c r="AV39" s="123">
        <v>5167215.5811510906</v>
      </c>
      <c r="AW39" s="123">
        <v>5839644.964890616</v>
      </c>
      <c r="AX39" s="123">
        <v>5343293.463994341</v>
      </c>
      <c r="AY39" s="123">
        <v>6700420.45111896</v>
      </c>
      <c r="AZ39" s="123">
        <v>9300794.1385155413</v>
      </c>
      <c r="BA39" s="123">
        <v>13506990.620080013</v>
      </c>
      <c r="BB39" s="123">
        <v>17099402.546796955</v>
      </c>
      <c r="BC39" s="123">
        <v>18409256.671984293</v>
      </c>
      <c r="BD39" s="123">
        <v>22851735.206912611</v>
      </c>
      <c r="BE39" s="123">
        <v>30960595.406665441</v>
      </c>
      <c r="BF39" s="123">
        <v>47991368.375199959</v>
      </c>
      <c r="BG39" s="123">
        <v>51853153.278973863</v>
      </c>
      <c r="BH39" s="123">
        <v>52922812.363843545</v>
      </c>
      <c r="BI39" s="123">
        <v>65093650.044768639</v>
      </c>
      <c r="BJ39" s="123">
        <v>60712935.885211594</v>
      </c>
      <c r="BK39" s="123">
        <v>58587026.700958237</v>
      </c>
      <c r="BL39" s="123">
        <v>55917672.209845729</v>
      </c>
      <c r="BM39" s="123">
        <v>55425826.933380522</v>
      </c>
      <c r="BN39" s="123">
        <v>53585467.21978575</v>
      </c>
      <c r="BO39" s="123">
        <v>50974452.363682009</v>
      </c>
      <c r="BP39" s="123">
        <v>50607278.245973215</v>
      </c>
      <c r="BQ39" s="123">
        <v>51135643.158756338</v>
      </c>
      <c r="BR39" s="123">
        <v>51068735.853724808</v>
      </c>
      <c r="BS39" s="123">
        <v>49265660.106376067</v>
      </c>
    </row>
    <row r="40" spans="1:71">
      <c r="A40" s="120" t="s">
        <v>170</v>
      </c>
      <c r="B40" s="123">
        <v>2693.5180640475696</v>
      </c>
      <c r="C40" s="123">
        <v>2685.9391803982185</v>
      </c>
      <c r="D40" s="123">
        <v>2697.386246131568</v>
      </c>
      <c r="E40" s="123">
        <v>2732.1180076584078</v>
      </c>
      <c r="F40" s="123">
        <v>2867.1945888678297</v>
      </c>
      <c r="G40" s="123">
        <v>2969.5490820251712</v>
      </c>
      <c r="H40" s="123">
        <v>3038.4586356820932</v>
      </c>
      <c r="I40" s="123">
        <v>3068.3038450896061</v>
      </c>
      <c r="J40" s="123">
        <v>3036.8649464852469</v>
      </c>
      <c r="K40" s="123">
        <v>3011.0048089975635</v>
      </c>
      <c r="L40" s="123">
        <v>2983.5327008528961</v>
      </c>
      <c r="M40" s="123">
        <v>3032.1598557852312</v>
      </c>
      <c r="N40" s="123">
        <v>3054.0024266495793</v>
      </c>
      <c r="O40" s="123">
        <v>3670.4968460368809</v>
      </c>
      <c r="P40" s="123">
        <v>4226.2118995689489</v>
      </c>
      <c r="Q40" s="123">
        <v>4940.0358239206516</v>
      </c>
      <c r="R40" s="123">
        <v>5697.2027976686231</v>
      </c>
      <c r="S40" s="123">
        <v>6409.1888360527955</v>
      </c>
      <c r="T40" s="123">
        <v>6689.7438305688238</v>
      </c>
      <c r="U40" s="123">
        <v>6767.0735143687762</v>
      </c>
      <c r="V40" s="123">
        <v>6717.0394107826669</v>
      </c>
      <c r="W40" s="123">
        <v>6646.2959322650358</v>
      </c>
      <c r="X40" s="123">
        <v>6527.7474285161097</v>
      </c>
      <c r="Y40" s="123">
        <v>6385.9461126764254</v>
      </c>
      <c r="Z40" s="123">
        <v>6270.9914276754325</v>
      </c>
      <c r="AA40" s="123">
        <v>6115.8404746691667</v>
      </c>
      <c r="AB40" s="123">
        <v>5973.1582906619269</v>
      </c>
      <c r="AC40" s="123">
        <v>5849.2650321665687</v>
      </c>
      <c r="AD40" s="123">
        <v>5744.6095984790691</v>
      </c>
      <c r="AE40" s="123">
        <v>5674.1160489247432</v>
      </c>
      <c r="AF40" s="123">
        <v>5575.7692257599838</v>
      </c>
      <c r="AG40" s="123">
        <v>5465.2275801124861</v>
      </c>
      <c r="AH40" s="123">
        <v>5346.4982404174061</v>
      </c>
      <c r="AI40" s="123">
        <v>5226.5797185636511</v>
      </c>
      <c r="AJ40" s="123"/>
      <c r="AK40" s="123"/>
      <c r="AL40" s="123">
        <v>347171.03906403406</v>
      </c>
      <c r="AM40" s="123">
        <v>313627.52991965355</v>
      </c>
      <c r="AN40" s="123">
        <v>275892.07216122758</v>
      </c>
      <c r="AO40" s="123">
        <v>226907.71157314428</v>
      </c>
      <c r="AP40" s="123">
        <v>242305.60575199191</v>
      </c>
      <c r="AQ40" s="123">
        <v>170629.1624813299</v>
      </c>
      <c r="AR40" s="123">
        <v>88421.573016190494</v>
      </c>
      <c r="AS40" s="123">
        <v>33425.632163553295</v>
      </c>
      <c r="AT40" s="123">
        <v>64.119247531549604</v>
      </c>
      <c r="AU40" s="123">
        <v>22968.19813785161</v>
      </c>
      <c r="AV40" s="123">
        <v>77969.822818856686</v>
      </c>
      <c r="AW40" s="123">
        <v>94127.68226948769</v>
      </c>
      <c r="AX40" s="123">
        <v>137500.51901571179</v>
      </c>
      <c r="AY40" s="123">
        <v>14399.833526980778</v>
      </c>
      <c r="AZ40" s="123">
        <v>339011.65102293249</v>
      </c>
      <c r="BA40" s="123">
        <v>1424637.6800548434</v>
      </c>
      <c r="BB40" s="123">
        <v>3224640.0244739237</v>
      </c>
      <c r="BC40" s="123">
        <v>5470875.6669275193</v>
      </c>
      <c r="BD40" s="123">
        <v>6016605.3938807147</v>
      </c>
      <c r="BE40" s="123">
        <v>5720169.0947930245</v>
      </c>
      <c r="BF40" s="123">
        <v>4770265.6100398768</v>
      </c>
      <c r="BG40" s="123">
        <v>3856823.1577857356</v>
      </c>
      <c r="BH40" s="123">
        <v>2977637.1514222124</v>
      </c>
      <c r="BI40" s="123">
        <v>1955647.5621608419</v>
      </c>
      <c r="BJ40" s="123">
        <v>1086714.3571527216</v>
      </c>
      <c r="BK40" s="123">
        <v>532389.13751444779</v>
      </c>
      <c r="BL40" s="123">
        <v>254337.97291022376</v>
      </c>
      <c r="BM40" s="123">
        <v>138948.62123320112</v>
      </c>
      <c r="BN40" s="123">
        <v>89884.457416504549</v>
      </c>
      <c r="BO40" s="123">
        <v>69393.457275542532</v>
      </c>
      <c r="BP40" s="123">
        <v>47375.082584991804</v>
      </c>
      <c r="BQ40" s="123">
        <v>37990.118843186174</v>
      </c>
      <c r="BR40" s="123">
        <v>26677.040845496911</v>
      </c>
      <c r="BS40" s="123">
        <v>23734.848005875167</v>
      </c>
    </row>
    <row r="41" spans="1:71">
      <c r="A41" s="120" t="s">
        <v>158</v>
      </c>
      <c r="B41" s="123">
        <v>3249.9476938360067</v>
      </c>
      <c r="C41" s="123">
        <v>3323.1604984494752</v>
      </c>
      <c r="D41" s="123">
        <v>3415.9189255635129</v>
      </c>
      <c r="E41" s="123">
        <v>3534.7680055076298</v>
      </c>
      <c r="F41" s="123">
        <v>3661.6517049855893</v>
      </c>
      <c r="G41" s="123">
        <v>3897.1934250402619</v>
      </c>
      <c r="H41" s="123">
        <v>4114.1869885524247</v>
      </c>
      <c r="I41" s="123">
        <v>4248.6219235965882</v>
      </c>
      <c r="J41" s="123">
        <v>4462.1094112280225</v>
      </c>
      <c r="K41" s="123">
        <v>4680.5605336831431</v>
      </c>
      <c r="L41" s="123">
        <v>4847.961219686179</v>
      </c>
      <c r="M41" s="123">
        <v>4970.4572420312916</v>
      </c>
      <c r="N41" s="123">
        <v>5095.7763832125947</v>
      </c>
      <c r="O41" s="123">
        <v>5299.7878838748393</v>
      </c>
      <c r="P41" s="123">
        <v>5587.122494909896</v>
      </c>
      <c r="Q41" s="123">
        <v>5919.0368775046818</v>
      </c>
      <c r="R41" s="123">
        <v>6276.225317291045</v>
      </c>
      <c r="S41" s="123">
        <v>6716.8850294805652</v>
      </c>
      <c r="T41" s="123">
        <v>7030.324461092393</v>
      </c>
      <c r="U41" s="123">
        <v>7375.2494025742417</v>
      </c>
      <c r="V41" s="123">
        <v>7648.9936029956289</v>
      </c>
      <c r="W41" s="123">
        <v>7968.6301178565482</v>
      </c>
      <c r="X41" s="123">
        <v>8474.2905623636598</v>
      </c>
      <c r="Y41" s="123">
        <v>9015.3056608779771</v>
      </c>
      <c r="Z41" s="123">
        <v>9378.2212164412394</v>
      </c>
      <c r="AA41" s="123">
        <v>9630.6286952025312</v>
      </c>
      <c r="AB41" s="123">
        <v>9605.3394520587372</v>
      </c>
      <c r="AC41" s="123">
        <v>9589.6390204928921</v>
      </c>
      <c r="AD41" s="123">
        <v>9595.8084106724546</v>
      </c>
      <c r="AE41" s="123">
        <v>9633.082685740721</v>
      </c>
      <c r="AF41" s="123">
        <v>9526.4304294677113</v>
      </c>
      <c r="AG41" s="123">
        <v>9316.0949706786923</v>
      </c>
      <c r="AH41" s="123">
        <v>9128.2549593823678</v>
      </c>
      <c r="AI41" s="123">
        <v>8907.9842027183604</v>
      </c>
      <c r="AJ41" s="123"/>
      <c r="AK41" s="123"/>
      <c r="AL41" s="123">
        <v>1312495.2457831374</v>
      </c>
      <c r="AM41" s="123">
        <v>1433397.7397922946</v>
      </c>
      <c r="AN41" s="123">
        <v>1547006.0324274609</v>
      </c>
      <c r="AO41" s="123">
        <v>1635836.6691540463</v>
      </c>
      <c r="AP41" s="123">
        <v>1655603.5530070199</v>
      </c>
      <c r="AQ41" s="123">
        <v>1797522.5367099459</v>
      </c>
      <c r="AR41" s="123">
        <v>1885365.1759083683</v>
      </c>
      <c r="AS41" s="123">
        <v>1858163.910332015</v>
      </c>
      <c r="AT41" s="123">
        <v>2054211.0496871134</v>
      </c>
      <c r="AU41" s="123">
        <v>2304333.4107205248</v>
      </c>
      <c r="AV41" s="123">
        <v>2512851.9034507391</v>
      </c>
      <c r="AW41" s="123">
        <v>2661776.051679126</v>
      </c>
      <c r="AX41" s="123">
        <v>2792118.4581192057</v>
      </c>
      <c r="AY41" s="123">
        <v>3060016.7083056644</v>
      </c>
      <c r="AZ41" s="123">
        <v>3775861.7140397741</v>
      </c>
      <c r="BA41" s="123">
        <v>4720116.5592339635</v>
      </c>
      <c r="BB41" s="123">
        <v>5639441.3191557266</v>
      </c>
      <c r="BC41" s="123">
        <v>7004949.4436401175</v>
      </c>
      <c r="BD41" s="123">
        <v>7803405.3248381438</v>
      </c>
      <c r="BE41" s="123">
        <v>8999180.3443042673</v>
      </c>
      <c r="BF41" s="123">
        <v>9709754.922624236</v>
      </c>
      <c r="BG41" s="123">
        <v>10799201.169257155</v>
      </c>
      <c r="BH41" s="123">
        <v>13484511.325051682</v>
      </c>
      <c r="BI41" s="123">
        <v>16223207.013450988</v>
      </c>
      <c r="BJ41" s="123">
        <v>17219891.529341877</v>
      </c>
      <c r="BK41" s="123">
        <v>18015255.895264797</v>
      </c>
      <c r="BL41" s="123">
        <v>17110636.202944968</v>
      </c>
      <c r="BM41" s="123">
        <v>16917855.798003588</v>
      </c>
      <c r="BN41" s="123">
        <v>17230852.301211279</v>
      </c>
      <c r="BO41" s="123">
        <v>17828602.781974923</v>
      </c>
      <c r="BP41" s="123">
        <v>17374886.47050013</v>
      </c>
      <c r="BQ41" s="123">
        <v>16368319.068440242</v>
      </c>
      <c r="BR41" s="123">
        <v>15563717.721048331</v>
      </c>
      <c r="BS41" s="123">
        <v>14710796.881395992</v>
      </c>
    </row>
    <row r="42" spans="1:71">
      <c r="A42" s="120" t="s">
        <v>98</v>
      </c>
      <c r="B42" s="123">
        <v>2238.7398702342412</v>
      </c>
      <c r="C42" s="123">
        <v>2291.4544611555675</v>
      </c>
      <c r="D42" s="123">
        <v>2347.4380448337211</v>
      </c>
      <c r="E42" s="123">
        <v>2414.6034764371793</v>
      </c>
      <c r="F42" s="123">
        <v>2436.664421684507</v>
      </c>
      <c r="G42" s="123">
        <v>2481.2666066162137</v>
      </c>
      <c r="H42" s="123">
        <v>2496.313737973393</v>
      </c>
      <c r="I42" s="123">
        <v>2465.7149875223458</v>
      </c>
      <c r="J42" s="123">
        <v>2436.6134368487228</v>
      </c>
      <c r="K42" s="123">
        <v>2482.2736261266045</v>
      </c>
      <c r="L42" s="123">
        <v>2625.909717150103</v>
      </c>
      <c r="M42" s="123">
        <v>2800.6018048351293</v>
      </c>
      <c r="N42" s="123">
        <v>2863.8744605459447</v>
      </c>
      <c r="O42" s="123">
        <v>2843.0261248674819</v>
      </c>
      <c r="P42" s="123">
        <v>2868.2303576508821</v>
      </c>
      <c r="Q42" s="123">
        <v>2925.9665471405269</v>
      </c>
      <c r="R42" s="123">
        <v>2984.279231737768</v>
      </c>
      <c r="S42" s="123">
        <v>3033.0791410252386</v>
      </c>
      <c r="T42" s="123">
        <v>3059.7573108443662</v>
      </c>
      <c r="U42" s="123">
        <v>3050.9518251430554</v>
      </c>
      <c r="V42" s="123">
        <v>3072.3588735145909</v>
      </c>
      <c r="W42" s="123">
        <v>3168.425747801844</v>
      </c>
      <c r="X42" s="123">
        <v>3140.9824187012073</v>
      </c>
      <c r="Y42" s="123">
        <v>3137.7420356013145</v>
      </c>
      <c r="Z42" s="123">
        <v>3172.9198407437825</v>
      </c>
      <c r="AA42" s="123">
        <v>3319.9133297788808</v>
      </c>
      <c r="AB42" s="123">
        <v>3415.2015416379109</v>
      </c>
      <c r="AC42" s="123">
        <v>3411.8185902803052</v>
      </c>
      <c r="AD42" s="123">
        <v>3333.5609439919353</v>
      </c>
      <c r="AE42" s="123">
        <v>3277.3294790343894</v>
      </c>
      <c r="AF42" s="123">
        <v>3236.7422004484242</v>
      </c>
      <c r="AG42" s="123">
        <v>3184.1619840473122</v>
      </c>
      <c r="AH42" s="123">
        <v>3132.8983584285811</v>
      </c>
      <c r="AI42" s="123">
        <v>3117.0946546561368</v>
      </c>
      <c r="AJ42" s="123"/>
      <c r="AK42" s="123"/>
      <c r="AL42" s="123">
        <v>18072.507138187477</v>
      </c>
      <c r="AM42" s="123">
        <v>27403.445415459293</v>
      </c>
      <c r="AN42" s="123">
        <v>30732.225736584835</v>
      </c>
      <c r="AO42" s="123">
        <v>25228.168992146984</v>
      </c>
      <c r="AP42" s="123">
        <v>3808.7789799444122</v>
      </c>
      <c r="AQ42" s="123">
        <v>5656.490835894735</v>
      </c>
      <c r="AR42" s="123">
        <v>59920.795815396086</v>
      </c>
      <c r="AS42" s="123">
        <v>176200.20020604134</v>
      </c>
      <c r="AT42" s="123">
        <v>350753.02676429524</v>
      </c>
      <c r="AU42" s="123">
        <v>462786.05922205973</v>
      </c>
      <c r="AV42" s="123">
        <v>405582.70338653203</v>
      </c>
      <c r="AW42" s="123">
        <v>289831.92184453638</v>
      </c>
      <c r="AX42" s="123">
        <v>314652.10208595672</v>
      </c>
      <c r="AY42" s="123">
        <v>500515.80277182523</v>
      </c>
      <c r="AZ42" s="123">
        <v>601763.97025671543</v>
      </c>
      <c r="BA42" s="123">
        <v>673199.5849170197</v>
      </c>
      <c r="BB42" s="123">
        <v>841247.20842768636</v>
      </c>
      <c r="BC42" s="123">
        <v>1075616.6202837373</v>
      </c>
      <c r="BD42" s="123">
        <v>1385586.9093648435</v>
      </c>
      <c r="BE42" s="123">
        <v>1754125.9231755477</v>
      </c>
      <c r="BF42" s="123">
        <v>2133313.6954317996</v>
      </c>
      <c r="BG42" s="123">
        <v>2292167.4324178263</v>
      </c>
      <c r="BH42" s="123">
        <v>2759525.2254245179</v>
      </c>
      <c r="BI42" s="123">
        <v>3421609.775295462</v>
      </c>
      <c r="BJ42" s="123">
        <v>4225555.7464530105</v>
      </c>
      <c r="BK42" s="123">
        <v>4269501.1969769225</v>
      </c>
      <c r="BL42" s="123">
        <v>4217426.7046091603</v>
      </c>
      <c r="BM42" s="123">
        <v>4262937.8376907287</v>
      </c>
      <c r="BN42" s="123">
        <v>4457339.7732225284</v>
      </c>
      <c r="BO42" s="123">
        <v>4551225.703083734</v>
      </c>
      <c r="BP42" s="123">
        <v>4500205.7850310262</v>
      </c>
      <c r="BQ42" s="123">
        <v>4352042.9153765226</v>
      </c>
      <c r="BR42" s="123">
        <v>4203602.1710593933</v>
      </c>
      <c r="BS42" s="123">
        <v>3823682.5553114964</v>
      </c>
    </row>
    <row r="43" spans="1:71">
      <c r="A43" s="120" t="s">
        <v>172</v>
      </c>
      <c r="B43" s="123">
        <v>1897.2875051927981</v>
      </c>
      <c r="C43" s="123">
        <v>1902.1002975054639</v>
      </c>
      <c r="D43" s="123">
        <v>1958.4858190887467</v>
      </c>
      <c r="E43" s="123">
        <v>2043.1810813171187</v>
      </c>
      <c r="F43" s="123">
        <v>2124.5409807180913</v>
      </c>
      <c r="G43" s="123">
        <v>2201.4322022049023</v>
      </c>
      <c r="H43" s="123">
        <v>2282.2073569085414</v>
      </c>
      <c r="I43" s="123">
        <v>2381.4287220357642</v>
      </c>
      <c r="J43" s="123">
        <v>2432.5265405158138</v>
      </c>
      <c r="K43" s="123">
        <v>2533.9712501373037</v>
      </c>
      <c r="L43" s="123">
        <v>2613.820961752911</v>
      </c>
      <c r="M43" s="123">
        <v>2670.4159148632407</v>
      </c>
      <c r="N43" s="123">
        <v>2770.5802030317577</v>
      </c>
      <c r="O43" s="123">
        <v>2948.2762287932051</v>
      </c>
      <c r="P43" s="123">
        <v>3075.6077192275229</v>
      </c>
      <c r="Q43" s="123">
        <v>3199.782896669788</v>
      </c>
      <c r="R43" s="123">
        <v>3325.4849700672262</v>
      </c>
      <c r="S43" s="123">
        <v>3367.7560461960356</v>
      </c>
      <c r="T43" s="123">
        <v>3413.6418549728269</v>
      </c>
      <c r="U43" s="123">
        <v>3414.5742052125138</v>
      </c>
      <c r="V43" s="123">
        <v>3406.619344359578</v>
      </c>
      <c r="W43" s="123">
        <v>3401.3584889696358</v>
      </c>
      <c r="X43" s="123">
        <v>3362.6084275506259</v>
      </c>
      <c r="Y43" s="123">
        <v>3410.2739487357035</v>
      </c>
      <c r="Z43" s="123">
        <v>3397.7500286121935</v>
      </c>
      <c r="AA43" s="123">
        <v>3386.521885715918</v>
      </c>
      <c r="AB43" s="123">
        <v>3340.9868796694959</v>
      </c>
      <c r="AC43" s="123">
        <v>3302.9715202814359</v>
      </c>
      <c r="AD43" s="123">
        <v>3261.2206553976143</v>
      </c>
      <c r="AE43" s="123">
        <v>3227.2492856033482</v>
      </c>
      <c r="AF43" s="123">
        <v>3147.313205880575</v>
      </c>
      <c r="AG43" s="123">
        <v>3145.4514094116071</v>
      </c>
      <c r="AH43" s="123">
        <v>3083.9474485494065</v>
      </c>
      <c r="AI43" s="123">
        <v>3011.9204332267209</v>
      </c>
      <c r="AJ43" s="123"/>
      <c r="AK43" s="123"/>
      <c r="AL43" s="123">
        <v>42856.593020369313</v>
      </c>
      <c r="AM43" s="123">
        <v>50092.84229307947</v>
      </c>
      <c r="AN43" s="123">
        <v>45644.670653961279</v>
      </c>
      <c r="AO43" s="123">
        <v>45193.920184707044</v>
      </c>
      <c r="AP43" s="123">
        <v>62704.234117122091</v>
      </c>
      <c r="AQ43" s="123">
        <v>126056.27765905984</v>
      </c>
      <c r="AR43" s="123">
        <v>210583.36098160304</v>
      </c>
      <c r="AS43" s="123">
        <v>254064.73026503524</v>
      </c>
      <c r="AT43" s="123">
        <v>355610.60964103072</v>
      </c>
      <c r="AU43" s="123">
        <v>395120.5905128828</v>
      </c>
      <c r="AV43" s="123">
        <v>421126.37989402504</v>
      </c>
      <c r="AW43" s="123">
        <v>446954.14376791468</v>
      </c>
      <c r="AX43" s="123">
        <v>428020.61915696808</v>
      </c>
      <c r="AY43" s="123">
        <v>362670.50728195289</v>
      </c>
      <c r="AZ43" s="123">
        <v>323029.8043882206</v>
      </c>
      <c r="BA43" s="123">
        <v>298849.24499051692</v>
      </c>
      <c r="BB43" s="123">
        <v>331763.96892727562</v>
      </c>
      <c r="BC43" s="123">
        <v>493425.43851229415</v>
      </c>
      <c r="BD43" s="123">
        <v>677699.42194610357</v>
      </c>
      <c r="BE43" s="123">
        <v>923159.33376437251</v>
      </c>
      <c r="BF43" s="123">
        <v>1268610.918852662</v>
      </c>
      <c r="BG43" s="123">
        <v>1641109.1492783846</v>
      </c>
      <c r="BH43" s="123">
        <v>2072321.0948847933</v>
      </c>
      <c r="BI43" s="123">
        <v>2487646.4919535569</v>
      </c>
      <c r="BJ43" s="123">
        <v>3351775.449257141</v>
      </c>
      <c r="BK43" s="123">
        <v>3998674.4244978917</v>
      </c>
      <c r="BL43" s="123">
        <v>4527754.5363936331</v>
      </c>
      <c r="BM43" s="123">
        <v>4724256.0694139265</v>
      </c>
      <c r="BN43" s="123">
        <v>4768028.4986082604</v>
      </c>
      <c r="BO43" s="123">
        <v>4767411.910870281</v>
      </c>
      <c r="BP43" s="123">
        <v>4887627.0962903537</v>
      </c>
      <c r="BQ43" s="123">
        <v>4515053.9459163938</v>
      </c>
      <c r="BR43" s="123">
        <v>4406723.4096001573</v>
      </c>
      <c r="BS43" s="123">
        <v>4246064.54071193</v>
      </c>
    </row>
    <row r="44" spans="1:71">
      <c r="A44" s="120" t="s">
        <v>174</v>
      </c>
      <c r="B44" s="123">
        <v>2142.9000405108791</v>
      </c>
      <c r="C44" s="123">
        <v>2105.0566466789464</v>
      </c>
      <c r="D44" s="123">
        <v>2107.24998390567</v>
      </c>
      <c r="E44" s="123">
        <v>2121.7007412447888</v>
      </c>
      <c r="F44" s="123">
        <v>2164.0374657568177</v>
      </c>
      <c r="G44" s="123">
        <v>2239.352535892278</v>
      </c>
      <c r="H44" s="123">
        <v>2313.8995130409808</v>
      </c>
      <c r="I44" s="123">
        <v>2397.6733388840357</v>
      </c>
      <c r="J44" s="123">
        <v>2463.0398405041792</v>
      </c>
      <c r="K44" s="123">
        <v>2542.4024494501496</v>
      </c>
      <c r="L44" s="123">
        <v>2645.4818793736404</v>
      </c>
      <c r="M44" s="123">
        <v>2692.5101363141521</v>
      </c>
      <c r="N44" s="123">
        <v>2751.8067411368397</v>
      </c>
      <c r="O44" s="123">
        <v>2836.4817544425568</v>
      </c>
      <c r="P44" s="123">
        <v>2870.206212305673</v>
      </c>
      <c r="Q44" s="123">
        <v>2995.0418701580306</v>
      </c>
      <c r="R44" s="123">
        <v>3098.9619119959762</v>
      </c>
      <c r="S44" s="123">
        <v>3110.2182182918746</v>
      </c>
      <c r="T44" s="123">
        <v>3084.2476827476303</v>
      </c>
      <c r="U44" s="123">
        <v>3100.1120125661782</v>
      </c>
      <c r="V44" s="123">
        <v>3152.5324379135868</v>
      </c>
      <c r="W44" s="123">
        <v>3232.9415909941681</v>
      </c>
      <c r="X44" s="123">
        <v>3265.413579574034</v>
      </c>
      <c r="Y44" s="123">
        <v>3342.3619380939758</v>
      </c>
      <c r="Z44" s="123">
        <v>3366.993858094168</v>
      </c>
      <c r="AA44" s="123">
        <v>3414.6153623221721</v>
      </c>
      <c r="AB44" s="123">
        <v>3365.4374833037509</v>
      </c>
      <c r="AC44" s="123">
        <v>3360.209153127249</v>
      </c>
      <c r="AD44" s="123">
        <v>3292.1891911137504</v>
      </c>
      <c r="AE44" s="123">
        <v>3223.3587400122369</v>
      </c>
      <c r="AF44" s="123">
        <v>3187.7937967051967</v>
      </c>
      <c r="AG44" s="123">
        <v>3229.9203968427037</v>
      </c>
      <c r="AH44" s="123">
        <v>3159.5746041678831</v>
      </c>
      <c r="AI44" s="123">
        <v>3082.0585472007265</v>
      </c>
      <c r="AJ44" s="123"/>
      <c r="AK44" s="123"/>
      <c r="AL44" s="123">
        <v>1489.5119264162206</v>
      </c>
      <c r="AM44" s="123">
        <v>435.05424395226447</v>
      </c>
      <c r="AN44" s="123">
        <v>4209.6699496164329</v>
      </c>
      <c r="AO44" s="123">
        <v>17974.485317774233</v>
      </c>
      <c r="AP44" s="123">
        <v>44483.724125557193</v>
      </c>
      <c r="AQ44" s="123">
        <v>100567.45164323357</v>
      </c>
      <c r="AR44" s="123">
        <v>182501.09678624343</v>
      </c>
      <c r="AS44" s="123">
        <v>237952.47349002695</v>
      </c>
      <c r="AT44" s="123">
        <v>320149.62038314849</v>
      </c>
      <c r="AU44" s="123">
        <v>384592.20483224548</v>
      </c>
      <c r="AV44" s="123">
        <v>381036.56296708138</v>
      </c>
      <c r="AW44" s="123">
        <v>417900.27876391495</v>
      </c>
      <c r="AX44" s="123">
        <v>452937.49290611461</v>
      </c>
      <c r="AY44" s="123">
        <v>509818.54156319553</v>
      </c>
      <c r="AZ44" s="123">
        <v>598702.39712558454</v>
      </c>
      <c r="BA44" s="123">
        <v>564620.11983717768</v>
      </c>
      <c r="BB44" s="123">
        <v>644026.49617009016</v>
      </c>
      <c r="BC44" s="123">
        <v>921562.19266218971</v>
      </c>
      <c r="BD44" s="123">
        <v>1328530.9860333405</v>
      </c>
      <c r="BE44" s="123">
        <v>1626323.7812003156</v>
      </c>
      <c r="BF44" s="123">
        <v>1905540.6018782284</v>
      </c>
      <c r="BG44" s="123">
        <v>2100976.9706039513</v>
      </c>
      <c r="BH44" s="123">
        <v>2361602.7606970202</v>
      </c>
      <c r="BI44" s="123">
        <v>2706483.9105898105</v>
      </c>
      <c r="BJ44" s="123">
        <v>3465337.2916797348</v>
      </c>
      <c r="BK44" s="123">
        <v>3887108.3830557754</v>
      </c>
      <c r="BL44" s="123">
        <v>4424297.8320980929</v>
      </c>
      <c r="BM44" s="123">
        <v>4478716.1753510991</v>
      </c>
      <c r="BN44" s="123">
        <v>4633742.9007679736</v>
      </c>
      <c r="BO44" s="123">
        <v>4784416.5959348204</v>
      </c>
      <c r="BP44" s="123">
        <v>4710276.9688827638</v>
      </c>
      <c r="BQ44" s="123">
        <v>4163218.4593531955</v>
      </c>
      <c r="BR44" s="123">
        <v>4094926.8442206029</v>
      </c>
      <c r="BS44" s="123">
        <v>3961930.9665849046</v>
      </c>
    </row>
    <row r="45" spans="1:71">
      <c r="A45" s="120" t="s">
        <v>103</v>
      </c>
      <c r="B45" s="123">
        <v>2366.5721526218108</v>
      </c>
      <c r="C45" s="123">
        <v>2436.4309394601005</v>
      </c>
      <c r="D45" s="123">
        <v>2527.6566834804703</v>
      </c>
      <c r="E45" s="123">
        <v>2795.776126102478</v>
      </c>
      <c r="F45" s="123">
        <v>3019.505943133157</v>
      </c>
      <c r="G45" s="123">
        <v>3403.2873160505956</v>
      </c>
      <c r="H45" s="123">
        <v>3581.8175735324098</v>
      </c>
      <c r="I45" s="123">
        <v>3607.4239182191327</v>
      </c>
      <c r="J45" s="123">
        <v>4041.8078975996887</v>
      </c>
      <c r="K45" s="123">
        <v>4520.3683441747689</v>
      </c>
      <c r="L45" s="123">
        <v>4742.7823004035808</v>
      </c>
      <c r="M45" s="123">
        <v>4869.3273051820915</v>
      </c>
      <c r="N45" s="123">
        <v>4980.6565016140803</v>
      </c>
      <c r="O45" s="123">
        <v>5192.72071678058</v>
      </c>
      <c r="P45" s="123">
        <v>5385.1106018082737</v>
      </c>
      <c r="Q45" s="123">
        <v>5619.3055108707822</v>
      </c>
      <c r="R45" s="123">
        <v>6123.2987329020907</v>
      </c>
      <c r="S45" s="123">
        <v>6257.7082330626945</v>
      </c>
      <c r="T45" s="123">
        <v>6448.8740446011507</v>
      </c>
      <c r="U45" s="123">
        <v>6585.7590346800735</v>
      </c>
      <c r="V45" s="123">
        <v>6905.7922118243241</v>
      </c>
      <c r="W45" s="123">
        <v>7131.7239261048535</v>
      </c>
      <c r="X45" s="123">
        <v>7232.4816949020005</v>
      </c>
      <c r="Y45" s="123">
        <v>7335.9299427131227</v>
      </c>
      <c r="Z45" s="123">
        <v>7386.6604354933152</v>
      </c>
      <c r="AA45" s="123">
        <v>7390.9943664292005</v>
      </c>
      <c r="AB45" s="123">
        <v>7344.0436890692354</v>
      </c>
      <c r="AC45" s="123">
        <v>7300.2600303358404</v>
      </c>
      <c r="AD45" s="123">
        <v>7270.3665390345031</v>
      </c>
      <c r="AE45" s="123">
        <v>7241.3913084711749</v>
      </c>
      <c r="AF45" s="123">
        <v>7308.8674150805682</v>
      </c>
      <c r="AG45" s="123">
        <v>7245.5830637575073</v>
      </c>
      <c r="AH45" s="123">
        <v>7127.7157559924299</v>
      </c>
      <c r="AI45" s="123">
        <v>7016.2209684716427</v>
      </c>
      <c r="AJ45" s="123"/>
      <c r="AK45" s="123"/>
      <c r="AL45" s="123">
        <v>68783.616108714501</v>
      </c>
      <c r="AM45" s="123">
        <v>96420.396666634551</v>
      </c>
      <c r="AN45" s="123">
        <v>126397.83378562443</v>
      </c>
      <c r="AO45" s="123">
        <v>291606.94177838345</v>
      </c>
      <c r="AP45" s="123">
        <v>415453.50365683617</v>
      </c>
      <c r="AQ45" s="123">
        <v>717088.977329958</v>
      </c>
      <c r="AR45" s="123">
        <v>706804.38392151322</v>
      </c>
      <c r="AS45" s="123">
        <v>521207.2614224343</v>
      </c>
      <c r="AT45" s="123">
        <v>1026068.5141095752</v>
      </c>
      <c r="AU45" s="123">
        <v>1843650.4678548363</v>
      </c>
      <c r="AV45" s="123">
        <v>2190455.7363330736</v>
      </c>
      <c r="AW45" s="123">
        <v>2342017.3359357491</v>
      </c>
      <c r="AX45" s="123">
        <v>2420648.8433030774</v>
      </c>
      <c r="AY45" s="123">
        <v>2696896.963417931</v>
      </c>
      <c r="AZ45" s="123">
        <v>3031588.6016801191</v>
      </c>
      <c r="BA45" s="123">
        <v>3507572.9538404015</v>
      </c>
      <c r="BB45" s="123">
        <v>4936502.8048962438</v>
      </c>
      <c r="BC45" s="123">
        <v>4785198.7151328791</v>
      </c>
      <c r="BD45" s="123">
        <v>4892975.7496775482</v>
      </c>
      <c r="BE45" s="123">
        <v>4885748.8862739233</v>
      </c>
      <c r="BF45" s="123">
        <v>5630400.864791356</v>
      </c>
      <c r="BG45" s="123">
        <v>5999107.7821431635</v>
      </c>
      <c r="BH45" s="123">
        <v>5906442.665318408</v>
      </c>
      <c r="BI45" s="123">
        <v>5515116.5324824601</v>
      </c>
      <c r="BJ45" s="123">
        <v>4657503.2289317474</v>
      </c>
      <c r="BK45" s="123">
        <v>4019238.6856702347</v>
      </c>
      <c r="BL45" s="123">
        <v>3516392.7224952765</v>
      </c>
      <c r="BM45" s="123">
        <v>3326075.4615091686</v>
      </c>
      <c r="BN45" s="123">
        <v>3332685.0416842601</v>
      </c>
      <c r="BO45" s="123">
        <v>3351468.4902278497</v>
      </c>
      <c r="BP45" s="123">
        <v>3805450.4058491574</v>
      </c>
      <c r="BQ45" s="123">
        <v>3901675.8665995845</v>
      </c>
      <c r="BR45" s="123">
        <v>3781269.2304512896</v>
      </c>
      <c r="BS45" s="123">
        <v>3777979.1464120755</v>
      </c>
    </row>
    <row r="46" spans="1:71">
      <c r="A46" s="120" t="s">
        <v>175</v>
      </c>
      <c r="B46" s="123">
        <v>3060.6887277884762</v>
      </c>
      <c r="C46" s="123">
        <v>3074.2710103819481</v>
      </c>
      <c r="D46" s="123">
        <v>3097.6149254286615</v>
      </c>
      <c r="E46" s="123">
        <v>3285.1779262294881</v>
      </c>
      <c r="F46" s="123">
        <v>3637.5002617515943</v>
      </c>
      <c r="G46" s="123">
        <v>3919.0823622516932</v>
      </c>
      <c r="H46" s="123">
        <v>4015.7057350925529</v>
      </c>
      <c r="I46" s="123">
        <v>4312.2527996044601</v>
      </c>
      <c r="J46" s="123">
        <v>4572.921604329701</v>
      </c>
      <c r="K46" s="123">
        <v>4811.4155370475573</v>
      </c>
      <c r="L46" s="123">
        <v>4932.4057906197113</v>
      </c>
      <c r="M46" s="123">
        <v>5077.8780616724989</v>
      </c>
      <c r="N46" s="123">
        <v>5252.1677190674982</v>
      </c>
      <c r="O46" s="123">
        <v>5504.6290348296261</v>
      </c>
      <c r="P46" s="123">
        <v>5687.2668252825197</v>
      </c>
      <c r="Q46" s="123">
        <v>5811.5450937683054</v>
      </c>
      <c r="R46" s="123">
        <v>6036.4797400962689</v>
      </c>
      <c r="S46" s="123">
        <v>6080.5727966495679</v>
      </c>
      <c r="T46" s="123">
        <v>6150.9991488342685</v>
      </c>
      <c r="U46" s="123">
        <v>6201.9114737693017</v>
      </c>
      <c r="V46" s="123">
        <v>6233.3884300132195</v>
      </c>
      <c r="W46" s="123">
        <v>6313.5353279029268</v>
      </c>
      <c r="X46" s="123">
        <v>6233.9957841819896</v>
      </c>
      <c r="Y46" s="123">
        <v>6217.5500183832482</v>
      </c>
      <c r="Z46" s="123">
        <v>6855.4508695150653</v>
      </c>
      <c r="AA46" s="123">
        <v>6804.0086743849688</v>
      </c>
      <c r="AB46" s="123">
        <v>6766.8715164154546</v>
      </c>
      <c r="AC46" s="123">
        <v>6726.819453140256</v>
      </c>
      <c r="AD46" s="123">
        <v>6784.7493447094766</v>
      </c>
      <c r="AE46" s="123">
        <v>6731.8929362479957</v>
      </c>
      <c r="AF46" s="123">
        <v>6677.0699160735921</v>
      </c>
      <c r="AG46" s="123">
        <v>6690.0953876559624</v>
      </c>
      <c r="AH46" s="123">
        <v>6676.0715184822493</v>
      </c>
      <c r="AI46" s="123">
        <v>6584.0194946302572</v>
      </c>
      <c r="AJ46" s="123"/>
      <c r="AK46" s="123"/>
      <c r="AL46" s="123">
        <v>914668.21847305982</v>
      </c>
      <c r="AM46" s="123">
        <v>899379.87987541151</v>
      </c>
      <c r="AN46" s="123">
        <v>856518.73174104374</v>
      </c>
      <c r="AO46" s="123">
        <v>1059681.2991768497</v>
      </c>
      <c r="AP46" s="123">
        <v>1594035.39613399</v>
      </c>
      <c r="AQ46" s="123">
        <v>1856695.410297673</v>
      </c>
      <c r="AR46" s="123">
        <v>1624617.2715175736</v>
      </c>
      <c r="AS46" s="123">
        <v>2035689.0018945003</v>
      </c>
      <c r="AT46" s="123">
        <v>2384133.9675964639</v>
      </c>
      <c r="AU46" s="123">
        <v>2718733.0440647672</v>
      </c>
      <c r="AV46" s="123">
        <v>2787705.4765299563</v>
      </c>
      <c r="AW46" s="123">
        <v>3023828.3521333137</v>
      </c>
      <c r="AX46" s="123">
        <v>3339225.0834769499</v>
      </c>
      <c r="AY46" s="123">
        <v>3818629.9003495262</v>
      </c>
      <c r="AZ46" s="123">
        <v>4175083.0474394411</v>
      </c>
      <c r="BA46" s="123">
        <v>4264601.4152927399</v>
      </c>
      <c r="BB46" s="123">
        <v>4558247.2627962204</v>
      </c>
      <c r="BC46" s="123">
        <v>4041604.705001276</v>
      </c>
      <c r="BD46" s="123">
        <v>3663902.388828224</v>
      </c>
      <c r="BE46" s="123">
        <v>3336195.2516516629</v>
      </c>
      <c r="BF46" s="123">
        <v>2891505.6902580606</v>
      </c>
      <c r="BG46" s="123">
        <v>2660549.2397987922</v>
      </c>
      <c r="BH46" s="123">
        <v>2050141.414032897</v>
      </c>
      <c r="BI46" s="123">
        <v>1513019.5576267201</v>
      </c>
      <c r="BJ46" s="123">
        <v>2646853.6133327577</v>
      </c>
      <c r="BK46" s="123">
        <v>2010208.4766206574</v>
      </c>
      <c r="BL46" s="123">
        <v>1684888.4805308867</v>
      </c>
      <c r="BM46" s="123">
        <v>1563281.4675823937</v>
      </c>
      <c r="BN46" s="123">
        <v>1795458.2667418055</v>
      </c>
      <c r="BO46" s="123">
        <v>1745578.0715575791</v>
      </c>
      <c r="BP46" s="123">
        <v>1739652.4971194391</v>
      </c>
      <c r="BQ46" s="123">
        <v>2015770.5579021948</v>
      </c>
      <c r="BR46" s="123">
        <v>2228763.4145736876</v>
      </c>
      <c r="BS46" s="123">
        <v>2284635.148263603</v>
      </c>
    </row>
    <row r="47" spans="1:71">
      <c r="A47" s="120" t="s">
        <v>177</v>
      </c>
      <c r="B47" s="123">
        <v>4173.224477475801</v>
      </c>
      <c r="C47" s="123">
        <v>4195.5159735366478</v>
      </c>
      <c r="D47" s="123">
        <v>4273.3201237767908</v>
      </c>
      <c r="E47" s="123">
        <v>4340.5837942844228</v>
      </c>
      <c r="F47" s="123">
        <v>4492.8828560292013</v>
      </c>
      <c r="G47" s="123">
        <v>4725.2630380707706</v>
      </c>
      <c r="H47" s="123">
        <v>5144.9321715723745</v>
      </c>
      <c r="I47" s="123">
        <v>5501.9044603544926</v>
      </c>
      <c r="J47" s="123">
        <v>5594.1954536079002</v>
      </c>
      <c r="K47" s="123">
        <v>5657.1952723534077</v>
      </c>
      <c r="L47" s="123">
        <v>5703.8411398625212</v>
      </c>
      <c r="M47" s="123">
        <v>5719.7561568725732</v>
      </c>
      <c r="N47" s="123">
        <v>5679.6968336020154</v>
      </c>
      <c r="O47" s="123">
        <v>5674.3092414077919</v>
      </c>
      <c r="P47" s="123">
        <v>5664.3857151217071</v>
      </c>
      <c r="Q47" s="123">
        <v>5644.9179041757116</v>
      </c>
      <c r="R47" s="123">
        <v>5618.8386375169621</v>
      </c>
      <c r="S47" s="123">
        <v>5665.3492698917998</v>
      </c>
      <c r="T47" s="123">
        <v>5866.1045040095378</v>
      </c>
      <c r="U47" s="123">
        <v>6105.4427831542889</v>
      </c>
      <c r="V47" s="123">
        <v>6390.6734452364653</v>
      </c>
      <c r="W47" s="123">
        <v>6803.2183249208974</v>
      </c>
      <c r="X47" s="123">
        <v>6985.3816632835433</v>
      </c>
      <c r="Y47" s="123">
        <v>7213.0286439821593</v>
      </c>
      <c r="Z47" s="123">
        <v>7526.97740336692</v>
      </c>
      <c r="AA47" s="123">
        <v>7675.7315733675277</v>
      </c>
      <c r="AB47" s="123">
        <v>7839.9914100793212</v>
      </c>
      <c r="AC47" s="123">
        <v>8005.1583462535264</v>
      </c>
      <c r="AD47" s="123">
        <v>8112.1175967523232</v>
      </c>
      <c r="AE47" s="123">
        <v>8695.2348235299032</v>
      </c>
      <c r="AF47" s="123">
        <v>9313.3817298520844</v>
      </c>
      <c r="AG47" s="123">
        <v>9399.7652944713209</v>
      </c>
      <c r="AH47" s="123">
        <v>9483.9528432906718</v>
      </c>
      <c r="AI47" s="123">
        <v>9315.7757775818955</v>
      </c>
      <c r="AJ47" s="123"/>
      <c r="AK47" s="123"/>
      <c r="AL47" s="123">
        <v>4280424.3077671696</v>
      </c>
      <c r="AM47" s="123">
        <v>4283249.8426450025</v>
      </c>
      <c r="AN47" s="123">
        <v>4414991.7278445587</v>
      </c>
      <c r="AO47" s="123">
        <v>4346449.813697245</v>
      </c>
      <c r="AP47" s="123">
        <v>4485643.3279849924</v>
      </c>
      <c r="AQ47" s="123">
        <v>4703636.1212107353</v>
      </c>
      <c r="AR47" s="123">
        <v>5778404.3783642165</v>
      </c>
      <c r="AS47" s="123">
        <v>6845692.32440094</v>
      </c>
      <c r="AT47" s="123">
        <v>6580958.831700583</v>
      </c>
      <c r="AU47" s="123">
        <v>6223217.9446643554</v>
      </c>
      <c r="AV47" s="123">
        <v>5958860.1869761534</v>
      </c>
      <c r="AW47" s="123">
        <v>5668179.8351752991</v>
      </c>
      <c r="AX47" s="123">
        <v>5084500.8737435406</v>
      </c>
      <c r="AY47" s="123">
        <v>4510576.144410911</v>
      </c>
      <c r="AZ47" s="123">
        <v>4082100.5565105481</v>
      </c>
      <c r="BA47" s="123">
        <v>3604165.3698806702</v>
      </c>
      <c r="BB47" s="123">
        <v>2949339.4903825829</v>
      </c>
      <c r="BC47" s="123">
        <v>2544505.8932879576</v>
      </c>
      <c r="BD47" s="123">
        <v>2654415.274842253</v>
      </c>
      <c r="BE47" s="123">
        <v>2993096.4211494196</v>
      </c>
      <c r="BF47" s="123">
        <v>3451152.6072526705</v>
      </c>
      <c r="BG47" s="123">
        <v>4497801.1724946853</v>
      </c>
      <c r="BH47" s="123">
        <v>4766438.0781199485</v>
      </c>
      <c r="BI47" s="123">
        <v>4952971.4305517161</v>
      </c>
      <c r="BJ47" s="123">
        <v>5282835.1743492149</v>
      </c>
      <c r="BK47" s="123">
        <v>5241998.4897421645</v>
      </c>
      <c r="BL47" s="123">
        <v>5622363.8739582738</v>
      </c>
      <c r="BM47" s="123">
        <v>6394078.1104341736</v>
      </c>
      <c r="BN47" s="123">
        <v>7114571.2587928232</v>
      </c>
      <c r="BO47" s="123">
        <v>10788236.867598429</v>
      </c>
      <c r="BP47" s="123">
        <v>15644166.171065291</v>
      </c>
      <c r="BQ47" s="123">
        <v>17052342.890513964</v>
      </c>
      <c r="BR47" s="123">
        <v>18496757.467666015</v>
      </c>
      <c r="BS47" s="123">
        <v>18005232.019145127</v>
      </c>
    </row>
    <row r="48" spans="1:71">
      <c r="A48" s="120" t="s">
        <v>171</v>
      </c>
      <c r="B48" s="123">
        <v>3177.5701659243168</v>
      </c>
      <c r="C48" s="123">
        <v>3184.4165454585091</v>
      </c>
      <c r="D48" s="123">
        <v>3276.3460365766064</v>
      </c>
      <c r="E48" s="123">
        <v>3381.4767100011577</v>
      </c>
      <c r="F48" s="123">
        <v>3478.1687495872634</v>
      </c>
      <c r="G48" s="123">
        <v>3562.5640599714511</v>
      </c>
      <c r="H48" s="123">
        <v>3605.8292627740225</v>
      </c>
      <c r="I48" s="123">
        <v>3652.7827045112617</v>
      </c>
      <c r="J48" s="123">
        <v>3714.7696927414022</v>
      </c>
      <c r="K48" s="123">
        <v>3780.1995267935436</v>
      </c>
      <c r="L48" s="123">
        <v>3821.9855334598383</v>
      </c>
      <c r="M48" s="123">
        <v>4094.3245352870235</v>
      </c>
      <c r="N48" s="123">
        <v>4436.4396371092025</v>
      </c>
      <c r="O48" s="123">
        <v>4963.0330606055895</v>
      </c>
      <c r="P48" s="123">
        <v>5482.0349711859208</v>
      </c>
      <c r="Q48" s="123">
        <v>5921.6508252085059</v>
      </c>
      <c r="R48" s="123">
        <v>6388.5687949260864</v>
      </c>
      <c r="S48" s="123">
        <v>6808.5886467866685</v>
      </c>
      <c r="T48" s="123">
        <v>7167.5570922904981</v>
      </c>
      <c r="U48" s="123">
        <v>7442.6644144151151</v>
      </c>
      <c r="V48" s="123">
        <v>7942.2263292425159</v>
      </c>
      <c r="W48" s="123">
        <v>8797.4342801688417</v>
      </c>
      <c r="X48" s="123">
        <v>9549.4815278479164</v>
      </c>
      <c r="Y48" s="123">
        <v>10266.037157263574</v>
      </c>
      <c r="Z48" s="123">
        <v>10668.978004026938</v>
      </c>
      <c r="AA48" s="123">
        <v>11152.823404259243</v>
      </c>
      <c r="AB48" s="123">
        <v>11534.31111745256</v>
      </c>
      <c r="AC48" s="123">
        <v>11632.113732507501</v>
      </c>
      <c r="AD48" s="123">
        <v>11512.597156695423</v>
      </c>
      <c r="AE48" s="123">
        <v>11560.798075546836</v>
      </c>
      <c r="AF48" s="123">
        <v>11593.770330810481</v>
      </c>
      <c r="AG48" s="123">
        <v>11499.709366527559</v>
      </c>
      <c r="AH48" s="123">
        <v>11449.116513561554</v>
      </c>
      <c r="AI48" s="123">
        <v>11323.414544900481</v>
      </c>
      <c r="AJ48" s="123"/>
      <c r="AK48" s="123"/>
      <c r="AL48" s="123">
        <v>1151896.3025492311</v>
      </c>
      <c r="AM48" s="123">
        <v>1120426.367158642</v>
      </c>
      <c r="AN48" s="123">
        <v>1219288.741755246</v>
      </c>
      <c r="AO48" s="123">
        <v>1267216.2755894253</v>
      </c>
      <c r="AP48" s="123">
        <v>1217093.5603652329</v>
      </c>
      <c r="AQ48" s="123">
        <v>1012212.6763168911</v>
      </c>
      <c r="AR48" s="123">
        <v>747754.99611817615</v>
      </c>
      <c r="AS48" s="123">
        <v>588757.9471353892</v>
      </c>
      <c r="AT48" s="123">
        <v>470475.54029015673</v>
      </c>
      <c r="AU48" s="123">
        <v>381481.75482004735</v>
      </c>
      <c r="AV48" s="123">
        <v>312729.31549849641</v>
      </c>
      <c r="AW48" s="123">
        <v>570572.24808199715</v>
      </c>
      <c r="AX48" s="123">
        <v>1023388.3500378891</v>
      </c>
      <c r="AY48" s="123">
        <v>1995256.5978865111</v>
      </c>
      <c r="AZ48" s="123">
        <v>3378501.8470802037</v>
      </c>
      <c r="BA48" s="123">
        <v>4731481.4282447621</v>
      </c>
      <c r="BB48" s="123">
        <v>6185637.9008684391</v>
      </c>
      <c r="BC48" s="123">
        <v>7498780.4494150793</v>
      </c>
      <c r="BD48" s="123">
        <v>8588945.19120574</v>
      </c>
      <c r="BE48" s="123">
        <v>9408196.7797188144</v>
      </c>
      <c r="BF48" s="123">
        <v>11623194.834382398</v>
      </c>
      <c r="BG48" s="123">
        <v>16933372.86765229</v>
      </c>
      <c r="BH48" s="123">
        <v>22537020.911349721</v>
      </c>
      <c r="BI48" s="123">
        <v>27862939.543481715</v>
      </c>
      <c r="BJ48" s="123">
        <v>29598414.618784338</v>
      </c>
      <c r="BK48" s="123">
        <v>33254055.463296108</v>
      </c>
      <c r="BL48" s="123">
        <v>36789952.320014738</v>
      </c>
      <c r="BM48" s="123">
        <v>37891495.41261892</v>
      </c>
      <c r="BN48" s="123">
        <v>36818135.256688036</v>
      </c>
      <c r="BO48" s="123">
        <v>37823833.403763264</v>
      </c>
      <c r="BP48" s="123">
        <v>38883446.69815319</v>
      </c>
      <c r="BQ48" s="123">
        <v>38805328.764072478</v>
      </c>
      <c r="BR48" s="123">
        <v>39262121.263617314</v>
      </c>
      <c r="BS48" s="123">
        <v>39073700.915425465</v>
      </c>
    </row>
    <row r="49" spans="1:71">
      <c r="A49" s="120" t="s">
        <v>179</v>
      </c>
      <c r="B49" s="123">
        <v>3015.6931431239245</v>
      </c>
      <c r="C49" s="123">
        <v>3149.7792683677762</v>
      </c>
      <c r="D49" s="123">
        <v>3368.1038735151678</v>
      </c>
      <c r="E49" s="123">
        <v>3455.2667461007482</v>
      </c>
      <c r="F49" s="123">
        <v>3776.6365401923003</v>
      </c>
      <c r="G49" s="123">
        <v>4205.0017977348889</v>
      </c>
      <c r="H49" s="123">
        <v>4417.2504668940765</v>
      </c>
      <c r="I49" s="123">
        <v>4761.2530693795607</v>
      </c>
      <c r="J49" s="123">
        <v>4938.4267469616716</v>
      </c>
      <c r="K49" s="123">
        <v>4954.6474054158871</v>
      </c>
      <c r="L49" s="123">
        <v>5028.4918618580623</v>
      </c>
      <c r="M49" s="123">
        <v>5089.0923924847066</v>
      </c>
      <c r="N49" s="123">
        <v>5122.7508782457862</v>
      </c>
      <c r="O49" s="123">
        <v>5187.1633524231675</v>
      </c>
      <c r="P49" s="123">
        <v>5294.038307765918</v>
      </c>
      <c r="Q49" s="123">
        <v>5419.1119013291654</v>
      </c>
      <c r="R49" s="123">
        <v>5458.4476022195859</v>
      </c>
      <c r="S49" s="123">
        <v>5712.045671947667</v>
      </c>
      <c r="T49" s="123">
        <v>5946.9890189459866</v>
      </c>
      <c r="U49" s="123">
        <v>6352.8668635217964</v>
      </c>
      <c r="V49" s="123">
        <v>6742.2746610957074</v>
      </c>
      <c r="W49" s="123">
        <v>7470.5746604237602</v>
      </c>
      <c r="X49" s="123">
        <v>7883.8460021803785</v>
      </c>
      <c r="Y49" s="123">
        <v>8322.3024580153487</v>
      </c>
      <c r="Z49" s="123">
        <v>9196.2074964993153</v>
      </c>
      <c r="AA49" s="123">
        <v>10556.760182319313</v>
      </c>
      <c r="AB49" s="123">
        <v>12460.668951760043</v>
      </c>
      <c r="AC49" s="123">
        <v>13222.95545991172</v>
      </c>
      <c r="AD49" s="123">
        <v>13546.005145827499</v>
      </c>
      <c r="AE49" s="123">
        <v>14507.868915159976</v>
      </c>
      <c r="AF49" s="123">
        <v>15165.175340868935</v>
      </c>
      <c r="AG49" s="123">
        <v>15085.199992675882</v>
      </c>
      <c r="AH49" s="123">
        <v>15001.88685793255</v>
      </c>
      <c r="AI49" s="123">
        <v>14803.544262324887</v>
      </c>
      <c r="AJ49" s="123"/>
      <c r="AK49" s="123"/>
      <c r="AL49" s="123">
        <v>830626.80716472538</v>
      </c>
      <c r="AM49" s="123">
        <v>1048298.8577962341</v>
      </c>
      <c r="AN49" s="123">
        <v>1430348.833996065</v>
      </c>
      <c r="AO49" s="123">
        <v>1438793.1670394111</v>
      </c>
      <c r="AP49" s="123">
        <v>1964727.6356887585</v>
      </c>
      <c r="AQ49" s="123">
        <v>2717636.4732496794</v>
      </c>
      <c r="AR49" s="123">
        <v>2809477.0890190522</v>
      </c>
      <c r="AS49" s="123">
        <v>3518535.6252301172</v>
      </c>
      <c r="AT49" s="123">
        <v>3646454.7204642291</v>
      </c>
      <c r="AU49" s="123">
        <v>3211586.4657354509</v>
      </c>
      <c r="AV49" s="123">
        <v>3117796.7514083497</v>
      </c>
      <c r="AW49" s="123">
        <v>3062955.6686627949</v>
      </c>
      <c r="AX49" s="123">
        <v>2882992.8657207261</v>
      </c>
      <c r="AY49" s="123">
        <v>2678674.9826138215</v>
      </c>
      <c r="AZ49" s="123">
        <v>2722742.4848641823</v>
      </c>
      <c r="BA49" s="123">
        <v>2797784.6085554026</v>
      </c>
      <c r="BB49" s="123">
        <v>2424165.1590356482</v>
      </c>
      <c r="BC49" s="123">
        <v>2695662.048134156</v>
      </c>
      <c r="BD49" s="123">
        <v>2924517.7714209594</v>
      </c>
      <c r="BE49" s="123">
        <v>3910430.5063995952</v>
      </c>
      <c r="BF49" s="123">
        <v>4881134.7340448964</v>
      </c>
      <c r="BG49" s="123">
        <v>7773826.9686351623</v>
      </c>
      <c r="BH49" s="123">
        <v>9496762.1457041092</v>
      </c>
      <c r="BI49" s="123">
        <v>11120897.97193802</v>
      </c>
      <c r="BJ49" s="123">
        <v>15742421.056607464</v>
      </c>
      <c r="BK49" s="123">
        <v>26734791.208067242</v>
      </c>
      <c r="BL49" s="123">
        <v>48885686.434463963</v>
      </c>
      <c r="BM49" s="123">
        <v>60007465.211077437</v>
      </c>
      <c r="BN49" s="123">
        <v>65629488.662393689</v>
      </c>
      <c r="BO49" s="123">
        <v>82758670.224168763</v>
      </c>
      <c r="BP49" s="123">
        <v>96178510.055242315</v>
      </c>
      <c r="BQ49" s="123">
        <v>96331927.384609729</v>
      </c>
      <c r="BR49" s="123">
        <v>96407256.447365761</v>
      </c>
      <c r="BS49" s="123">
        <v>94692861.688478932</v>
      </c>
    </row>
    <row r="50" spans="1:71">
      <c r="A50" s="120" t="s">
        <v>181</v>
      </c>
      <c r="B50" s="123">
        <v>1874.2235421983812</v>
      </c>
      <c r="C50" s="123">
        <v>1919.8924238228863</v>
      </c>
      <c r="D50" s="123">
        <v>1976.8065969746297</v>
      </c>
      <c r="E50" s="123">
        <v>2112.7901016881751</v>
      </c>
      <c r="F50" s="123">
        <v>2286.6765213875242</v>
      </c>
      <c r="G50" s="123">
        <v>2489.244003383199</v>
      </c>
      <c r="H50" s="123">
        <v>2553.9349658676992</v>
      </c>
      <c r="I50" s="123">
        <v>2626.7803572949783</v>
      </c>
      <c r="J50" s="123">
        <v>2766.4695627094966</v>
      </c>
      <c r="K50" s="123">
        <v>2947.3137062379474</v>
      </c>
      <c r="L50" s="123">
        <v>2996.1896460138182</v>
      </c>
      <c r="M50" s="123">
        <v>3087.466663186769</v>
      </c>
      <c r="N50" s="123">
        <v>3209.2007494385325</v>
      </c>
      <c r="O50" s="123">
        <v>3417.5083182124326</v>
      </c>
      <c r="P50" s="123">
        <v>3502.0592913141186</v>
      </c>
      <c r="Q50" s="123">
        <v>3596.647812796155</v>
      </c>
      <c r="R50" s="123">
        <v>3708.8111885050862</v>
      </c>
      <c r="S50" s="123">
        <v>3976.1960501523581</v>
      </c>
      <c r="T50" s="123">
        <v>4190.5479769048707</v>
      </c>
      <c r="U50" s="123">
        <v>4319.8132794464345</v>
      </c>
      <c r="V50" s="123">
        <v>4666.6426774558431</v>
      </c>
      <c r="W50" s="123">
        <v>4925.5863755071468</v>
      </c>
      <c r="X50" s="123">
        <v>5109.2266896863357</v>
      </c>
      <c r="Y50" s="123">
        <v>5272.8929080132693</v>
      </c>
      <c r="Z50" s="123">
        <v>5933.9364936837692</v>
      </c>
      <c r="AA50" s="123">
        <v>5939.6493772919785</v>
      </c>
      <c r="AB50" s="123">
        <v>5808.0356967731423</v>
      </c>
      <c r="AC50" s="123">
        <v>5745.8644228780777</v>
      </c>
      <c r="AD50" s="123">
        <v>5847.4144898046079</v>
      </c>
      <c r="AE50" s="123">
        <v>5810.9854881485917</v>
      </c>
      <c r="AF50" s="123">
        <v>5798.5283725306062</v>
      </c>
      <c r="AG50" s="123">
        <v>5934.4602058838427</v>
      </c>
      <c r="AH50" s="123">
        <v>5865.1174684752787</v>
      </c>
      <c r="AI50" s="123">
        <v>5788.527482362103</v>
      </c>
      <c r="AJ50" s="123"/>
      <c r="AK50" s="123"/>
      <c r="AL50" s="123">
        <v>52937.866066762726</v>
      </c>
      <c r="AM50" s="123">
        <v>42445.137345507792</v>
      </c>
      <c r="AN50" s="123">
        <v>38151.994814991798</v>
      </c>
      <c r="AO50" s="123">
        <v>20443.165123961171</v>
      </c>
      <c r="AP50" s="123">
        <v>7792.0509249872212</v>
      </c>
      <c r="AQ50" s="123">
        <v>4520.1753230290569</v>
      </c>
      <c r="AR50" s="123">
        <v>35031.118342052163</v>
      </c>
      <c r="AS50" s="123">
        <v>66923.985663876214</v>
      </c>
      <c r="AT50" s="123">
        <v>68847.428052299481</v>
      </c>
      <c r="AU50" s="123">
        <v>46329.862330568656</v>
      </c>
      <c r="AV50" s="123">
        <v>71061.603997747778</v>
      </c>
      <c r="AW50" s="123">
        <v>63250.008196064766</v>
      </c>
      <c r="AX50" s="123">
        <v>46488.664517510959</v>
      </c>
      <c r="AY50" s="123">
        <v>17686.133025609644</v>
      </c>
      <c r="AZ50" s="123">
        <v>20137.181665691867</v>
      </c>
      <c r="BA50" s="123">
        <v>22441.879961016497</v>
      </c>
      <c r="BB50" s="123">
        <v>37119.161743003737</v>
      </c>
      <c r="BC50" s="123">
        <v>8836.4656099010099</v>
      </c>
      <c r="BD50" s="123">
        <v>2145.4396651094457</v>
      </c>
      <c r="BE50" s="123">
        <v>3088.3289332781351</v>
      </c>
      <c r="BF50" s="123">
        <v>17874.898465270871</v>
      </c>
      <c r="BG50" s="123">
        <v>59131.679153763434</v>
      </c>
      <c r="BH50" s="123">
        <v>94287.31436342212</v>
      </c>
      <c r="BI50" s="123">
        <v>81448.302182654676</v>
      </c>
      <c r="BJ50" s="123">
        <v>497590.55918814737</v>
      </c>
      <c r="BK50" s="123">
        <v>306316.76828130439</v>
      </c>
      <c r="BL50" s="123">
        <v>115054.41657315243</v>
      </c>
      <c r="BM50" s="123">
        <v>72553.472339506421</v>
      </c>
      <c r="BN50" s="123">
        <v>162096.63070040965</v>
      </c>
      <c r="BO50" s="123">
        <v>160236.74227363433</v>
      </c>
      <c r="BP50" s="123">
        <v>193967.42023069324</v>
      </c>
      <c r="BQ50" s="123">
        <v>441086.14545890409</v>
      </c>
      <c r="BR50" s="123">
        <v>465056.21911764349</v>
      </c>
      <c r="BS50" s="123">
        <v>512668.81142377359</v>
      </c>
    </row>
    <row r="51" spans="1:71">
      <c r="A51" s="120" t="s">
        <v>183</v>
      </c>
      <c r="B51" s="123">
        <v>4581.6711188199042</v>
      </c>
      <c r="C51" s="123">
        <v>4536.8017944720732</v>
      </c>
      <c r="D51" s="123">
        <v>4525.7175225523506</v>
      </c>
      <c r="E51" s="123">
        <v>4786.9900691655766</v>
      </c>
      <c r="F51" s="123">
        <v>5086.0373215241252</v>
      </c>
      <c r="G51" s="123">
        <v>5155.1300737376814</v>
      </c>
      <c r="H51" s="123">
        <v>5246.9646836844749</v>
      </c>
      <c r="I51" s="123">
        <v>5354.6130496648311</v>
      </c>
      <c r="J51" s="123">
        <v>5423.0604991383325</v>
      </c>
      <c r="K51" s="123">
        <v>5588.3642441340062</v>
      </c>
      <c r="L51" s="123">
        <v>5769.9221909635744</v>
      </c>
      <c r="M51" s="123">
        <v>5787.8634559886241</v>
      </c>
      <c r="N51" s="123">
        <v>5765.9994057701642</v>
      </c>
      <c r="O51" s="123">
        <v>5836.1996488844825</v>
      </c>
      <c r="P51" s="123">
        <v>5915.409545921284</v>
      </c>
      <c r="Q51" s="123">
        <v>6065.8309478004667</v>
      </c>
      <c r="R51" s="123">
        <v>6510.8736644691026</v>
      </c>
      <c r="S51" s="123">
        <v>9937.2981501220329</v>
      </c>
      <c r="T51" s="123">
        <v>12261.224022042181</v>
      </c>
      <c r="U51" s="123">
        <v>13361.621545021579</v>
      </c>
      <c r="V51" s="123">
        <v>14065.780466833441</v>
      </c>
      <c r="W51" s="123">
        <v>16239.779290542123</v>
      </c>
      <c r="X51" s="123">
        <v>16832.039297265048</v>
      </c>
      <c r="Y51" s="123">
        <v>16878.899278400091</v>
      </c>
      <c r="Z51" s="123">
        <v>16697.139626499222</v>
      </c>
      <c r="AA51" s="123">
        <v>16491.474406314501</v>
      </c>
      <c r="AB51" s="123">
        <v>16237.229102909771</v>
      </c>
      <c r="AC51" s="123">
        <v>15899.473516088805</v>
      </c>
      <c r="AD51" s="123">
        <v>15530.402407911115</v>
      </c>
      <c r="AE51" s="123">
        <v>15163.598131374771</v>
      </c>
      <c r="AF51" s="123">
        <v>14748.332151609411</v>
      </c>
      <c r="AG51" s="123">
        <v>14368.046856469473</v>
      </c>
      <c r="AH51" s="123">
        <v>14091.201195340484</v>
      </c>
      <c r="AI51" s="123">
        <v>13730.54093953047</v>
      </c>
      <c r="AJ51" s="123"/>
      <c r="AK51" s="123"/>
      <c r="AL51" s="123">
        <v>6137338.6998828258</v>
      </c>
      <c r="AM51" s="123">
        <v>5812377.0613244427</v>
      </c>
      <c r="AN51" s="123">
        <v>5539365.0318970326</v>
      </c>
      <c r="AO51" s="123">
        <v>6407076.5645273551</v>
      </c>
      <c r="AP51" s="123">
        <v>7349999.2591956407</v>
      </c>
      <c r="AQ51" s="123">
        <v>6753001.6825665105</v>
      </c>
      <c r="AR51" s="123">
        <v>6279352.8814157583</v>
      </c>
      <c r="AS51" s="123">
        <v>6096632.5194860781</v>
      </c>
      <c r="AT51" s="123">
        <v>5732208.0155297611</v>
      </c>
      <c r="AU51" s="123">
        <v>5884538.680209009</v>
      </c>
      <c r="AV51" s="123">
        <v>6285844.8486884069</v>
      </c>
      <c r="AW51" s="123">
        <v>5997117.3308214853</v>
      </c>
      <c r="AX51" s="123">
        <v>5481153.5484908437</v>
      </c>
      <c r="AY51" s="123">
        <v>5224434.1320379768</v>
      </c>
      <c r="AZ51" s="123">
        <v>5159461.1013929797</v>
      </c>
      <c r="BA51" s="123">
        <v>5379509.6390824486</v>
      </c>
      <c r="BB51" s="123">
        <v>6808963.8621052876</v>
      </c>
      <c r="BC51" s="123">
        <v>34422857.990359366</v>
      </c>
      <c r="BD51" s="123">
        <v>64390307.736870594</v>
      </c>
      <c r="BE51" s="123">
        <v>80752429.001608923</v>
      </c>
      <c r="BF51" s="123">
        <v>90874939.881378859</v>
      </c>
      <c r="BG51" s="123">
        <v>133572638.98772387</v>
      </c>
      <c r="BH51" s="123">
        <v>144717892.57532874</v>
      </c>
      <c r="BI51" s="123">
        <v>141405343.05810529</v>
      </c>
      <c r="BJ51" s="123">
        <v>131528880.56642669</v>
      </c>
      <c r="BK51" s="123">
        <v>123327331.43098019</v>
      </c>
      <c r="BL51" s="123">
        <v>115958225.96310325</v>
      </c>
      <c r="BM51" s="123">
        <v>108638232.9720825</v>
      </c>
      <c r="BN51" s="123">
        <v>101719330.92251399</v>
      </c>
      <c r="BO51" s="123">
        <v>95119223.461958572</v>
      </c>
      <c r="BP51" s="123">
        <v>88176252.384990916</v>
      </c>
      <c r="BQ51" s="123">
        <v>82768687.822637692</v>
      </c>
      <c r="BR51" s="123">
        <v>79353070.321072623</v>
      </c>
      <c r="BS51" s="123">
        <v>74961351.941888124</v>
      </c>
    </row>
    <row r="52" spans="1:71">
      <c r="A52" s="120" t="s">
        <v>184</v>
      </c>
      <c r="B52" s="123">
        <v>5947.2145694421351</v>
      </c>
      <c r="C52" s="123">
        <v>5987.0305276841154</v>
      </c>
      <c r="D52" s="123">
        <v>6116.8466789428076</v>
      </c>
      <c r="E52" s="123">
        <v>6466.5842563892847</v>
      </c>
      <c r="F52" s="123">
        <v>7152.937103529961</v>
      </c>
      <c r="G52" s="123">
        <v>7956.9907675291888</v>
      </c>
      <c r="H52" s="123">
        <v>8146.1597963667527</v>
      </c>
      <c r="I52" s="123">
        <v>8367.911474316581</v>
      </c>
      <c r="J52" s="123">
        <v>8476.3882707366229</v>
      </c>
      <c r="K52" s="123">
        <v>8507.5418172398768</v>
      </c>
      <c r="L52" s="123">
        <v>8685.1143356241482</v>
      </c>
      <c r="M52" s="123">
        <v>8804.564480727031</v>
      </c>
      <c r="N52" s="123">
        <v>8872.2139400998294</v>
      </c>
      <c r="O52" s="123">
        <v>9178.5416520311846</v>
      </c>
      <c r="P52" s="123">
        <v>11095.588450643552</v>
      </c>
      <c r="Q52" s="123">
        <v>11855.985132718644</v>
      </c>
      <c r="R52" s="123">
        <v>12281.264715446621</v>
      </c>
      <c r="S52" s="123">
        <v>12706.243617686234</v>
      </c>
      <c r="T52" s="123">
        <v>12695.073574391776</v>
      </c>
      <c r="U52" s="123">
        <v>12761.620174589747</v>
      </c>
      <c r="V52" s="123">
        <v>12651.037018461884</v>
      </c>
      <c r="W52" s="123">
        <v>12742.867231944261</v>
      </c>
      <c r="X52" s="123">
        <v>12929.124242246387</v>
      </c>
      <c r="Y52" s="123">
        <v>14027.687726859389</v>
      </c>
      <c r="Z52" s="123">
        <v>14892.747580538799</v>
      </c>
      <c r="AA52" s="123">
        <v>15221.900730121295</v>
      </c>
      <c r="AB52" s="123">
        <v>15252.377032750928</v>
      </c>
      <c r="AC52" s="123">
        <v>15365.756894496784</v>
      </c>
      <c r="AD52" s="123">
        <v>15991.204750805424</v>
      </c>
      <c r="AE52" s="123">
        <v>16288.285180420267</v>
      </c>
      <c r="AF52" s="123">
        <v>16669.553728736289</v>
      </c>
      <c r="AG52" s="123">
        <v>17108.451692221261</v>
      </c>
      <c r="AH52" s="123">
        <v>17364.975638484528</v>
      </c>
      <c r="AI52" s="123">
        <v>17714.5746709005</v>
      </c>
      <c r="AJ52" s="123"/>
      <c r="AK52" s="123"/>
      <c r="AL52" s="123">
        <v>14767947.464322211</v>
      </c>
      <c r="AM52" s="123">
        <v>14908216.201979175</v>
      </c>
      <c r="AN52" s="123">
        <v>15560774.266877722</v>
      </c>
      <c r="AO52" s="123">
        <v>17730959.240358371</v>
      </c>
      <c r="AP52" s="123">
        <v>22829169.210855115</v>
      </c>
      <c r="AQ52" s="123">
        <v>29165557.026902359</v>
      </c>
      <c r="AR52" s="123">
        <v>29214660.765185319</v>
      </c>
      <c r="AS52" s="123">
        <v>30057087.071818691</v>
      </c>
      <c r="AT52" s="123">
        <v>29675591.530993097</v>
      </c>
      <c r="AU52" s="123">
        <v>28568858.057334837</v>
      </c>
      <c r="AV52" s="123">
        <v>29401888.902548518</v>
      </c>
      <c r="AW52" s="123">
        <v>29872808.222433917</v>
      </c>
      <c r="AX52" s="123">
        <v>29674176.448261447</v>
      </c>
      <c r="AY52" s="123">
        <v>31674880.530610617</v>
      </c>
      <c r="AZ52" s="123">
        <v>55526694.596547656</v>
      </c>
      <c r="BA52" s="123">
        <v>65764495.937601291</v>
      </c>
      <c r="BB52" s="123">
        <v>70220883.613564432</v>
      </c>
      <c r="BC52" s="123">
        <v>74581274.812370449</v>
      </c>
      <c r="BD52" s="123">
        <v>71541260.689360648</v>
      </c>
      <c r="BE52" s="123">
        <v>70328923.380017489</v>
      </c>
      <c r="BF52" s="123">
        <v>65903407.667966694</v>
      </c>
      <c r="BG52" s="123">
        <v>64970869.011870988</v>
      </c>
      <c r="BH52" s="123">
        <v>66047477.987664841</v>
      </c>
      <c r="BI52" s="123">
        <v>81724968.486555874</v>
      </c>
      <c r="BJ52" s="123">
        <v>93396995.100615144</v>
      </c>
      <c r="BK52" s="123">
        <v>96741196.431601524</v>
      </c>
      <c r="BL52" s="123">
        <v>95717616.94221431</v>
      </c>
      <c r="BM52" s="123">
        <v>97797265.351166621</v>
      </c>
      <c r="BN52" s="123">
        <v>111226606.10348874</v>
      </c>
      <c r="BO52" s="123">
        <v>118322084.09501038</v>
      </c>
      <c r="BP52" s="123">
        <v>127948735.53201327</v>
      </c>
      <c r="BQ52" s="123">
        <v>140141432.05604097</v>
      </c>
      <c r="BR52" s="123">
        <v>148396457.73302615</v>
      </c>
      <c r="BS52" s="123">
        <v>159821583.32068041</v>
      </c>
    </row>
    <row r="53" spans="1:71">
      <c r="A53" s="120" t="s">
        <v>186</v>
      </c>
      <c r="B53" s="123">
        <v>1589.4755661751044</v>
      </c>
      <c r="C53" s="123">
        <v>1620.3955450183275</v>
      </c>
      <c r="D53" s="123">
        <v>1675.7216785273288</v>
      </c>
      <c r="E53" s="123">
        <v>1746.6443839483698</v>
      </c>
      <c r="F53" s="123">
        <v>1948.5034010955437</v>
      </c>
      <c r="G53" s="123">
        <v>2202.6143689084529</v>
      </c>
      <c r="H53" s="123">
        <v>2400.5844437438022</v>
      </c>
      <c r="I53" s="123">
        <v>2460.8693050974371</v>
      </c>
      <c r="J53" s="123">
        <v>2583.6894030839298</v>
      </c>
      <c r="K53" s="123">
        <v>2660.637296201166</v>
      </c>
      <c r="L53" s="123">
        <v>2686.5441241487561</v>
      </c>
      <c r="M53" s="123">
        <v>2687.6315516240784</v>
      </c>
      <c r="N53" s="123">
        <v>2760.0377561011933</v>
      </c>
      <c r="O53" s="123">
        <v>2875.0157692248563</v>
      </c>
      <c r="P53" s="123">
        <v>2926.6341427454745</v>
      </c>
      <c r="Q53" s="123">
        <v>2988.970296113871</v>
      </c>
      <c r="R53" s="123">
        <v>3154.1828474250428</v>
      </c>
      <c r="S53" s="123">
        <v>3401.2208859017105</v>
      </c>
      <c r="T53" s="123">
        <v>3527.2407820409421</v>
      </c>
      <c r="U53" s="123">
        <v>3617.934307915009</v>
      </c>
      <c r="V53" s="123">
        <v>3735.0631787937164</v>
      </c>
      <c r="W53" s="123">
        <v>3941.0350438565106</v>
      </c>
      <c r="X53" s="123">
        <v>4190.9706286837436</v>
      </c>
      <c r="Y53" s="123">
        <v>4399.068738321148</v>
      </c>
      <c r="Z53" s="123">
        <v>4758.9401846028186</v>
      </c>
      <c r="AA53" s="123">
        <v>5040.2731173083503</v>
      </c>
      <c r="AB53" s="123">
        <v>5214.7446255360865</v>
      </c>
      <c r="AC53" s="123">
        <v>5285.3278213461545</v>
      </c>
      <c r="AD53" s="123">
        <v>5560.6820398460177</v>
      </c>
      <c r="AE53" s="123">
        <v>5642.311407410285</v>
      </c>
      <c r="AF53" s="123">
        <v>5776.5847474183884</v>
      </c>
      <c r="AG53" s="123">
        <v>5731.5426955171324</v>
      </c>
      <c r="AH53" s="123">
        <v>5624.0817200682632</v>
      </c>
      <c r="AI53" s="123">
        <v>5527.8583981213842</v>
      </c>
      <c r="AJ53" s="123"/>
      <c r="AK53" s="123"/>
      <c r="AL53" s="123">
        <v>265050.21600446739</v>
      </c>
      <c r="AM53" s="123">
        <v>255549.51560900829</v>
      </c>
      <c r="AN53" s="123">
        <v>246423.16087791801</v>
      </c>
      <c r="AO53" s="123">
        <v>259208.58598669397</v>
      </c>
      <c r="AP53" s="123">
        <v>181855.94759306882</v>
      </c>
      <c r="AQ53" s="123">
        <v>125218.23266803926</v>
      </c>
      <c r="AR53" s="123">
        <v>115951.51418541532</v>
      </c>
      <c r="AS53" s="123">
        <v>180291.74827004608</v>
      </c>
      <c r="AT53" s="123">
        <v>198174.63182570273</v>
      </c>
      <c r="AU53" s="123">
        <v>251923.82470389837</v>
      </c>
      <c r="AV53" s="123">
        <v>332028.73531817249</v>
      </c>
      <c r="AW53" s="123">
        <v>424231.62169530272</v>
      </c>
      <c r="AX53" s="123">
        <v>441926.19250084431</v>
      </c>
      <c r="AY53" s="123">
        <v>456275.62221244082</v>
      </c>
      <c r="AZ53" s="123">
        <v>514563.31364343927</v>
      </c>
      <c r="BA53" s="123">
        <v>573781.4920587521</v>
      </c>
      <c r="BB53" s="123">
        <v>558444.85336511559</v>
      </c>
      <c r="BC53" s="123">
        <v>447531.08397921629</v>
      </c>
      <c r="BD53" s="123">
        <v>503569.18176367856</v>
      </c>
      <c r="BE53" s="123">
        <v>573733.08851651254</v>
      </c>
      <c r="BF53" s="123">
        <v>636616.41807639471</v>
      </c>
      <c r="BG53" s="123">
        <v>549646.18668183568</v>
      </c>
      <c r="BH53" s="123">
        <v>373557.6974805459</v>
      </c>
      <c r="BI53" s="123">
        <v>346253.01931679138</v>
      </c>
      <c r="BJ53" s="123">
        <v>220519.76204167202</v>
      </c>
      <c r="BK53" s="123">
        <v>119658.81100534103</v>
      </c>
      <c r="BL53" s="123">
        <v>64563.938046317176</v>
      </c>
      <c r="BM53" s="123">
        <v>36549.442096232611</v>
      </c>
      <c r="BN53" s="123">
        <v>13428.1300293031</v>
      </c>
      <c r="BO53" s="123">
        <v>53648.629383523294</v>
      </c>
      <c r="BP53" s="123">
        <v>175120.23756479265</v>
      </c>
      <c r="BQ53" s="123">
        <v>212729.10577159227</v>
      </c>
      <c r="BR53" s="123">
        <v>194405.64662165378</v>
      </c>
      <c r="BS53" s="123">
        <v>207334.39013415042</v>
      </c>
    </row>
    <row r="54" spans="1:71">
      <c r="A54" s="120" t="s">
        <v>188</v>
      </c>
      <c r="B54" s="123">
        <v>2863.8939249520149</v>
      </c>
      <c r="C54" s="123">
        <v>2880.9713616809831</v>
      </c>
      <c r="D54" s="123">
        <v>2953.6293478353323</v>
      </c>
      <c r="E54" s="123">
        <v>3040.6333963670741</v>
      </c>
      <c r="F54" s="123">
        <v>3135.3177940545697</v>
      </c>
      <c r="G54" s="123">
        <v>3254.666482361863</v>
      </c>
      <c r="H54" s="123">
        <v>3611.8045945506292</v>
      </c>
      <c r="I54" s="123">
        <v>3888.4207026965219</v>
      </c>
      <c r="J54" s="123">
        <v>4273.0471002151335</v>
      </c>
      <c r="K54" s="123">
        <v>4433.5256716964732</v>
      </c>
      <c r="L54" s="123">
        <v>4643.7395447429781</v>
      </c>
      <c r="M54" s="123">
        <v>5337.1353140052979</v>
      </c>
      <c r="N54" s="123">
        <v>5933.8546604253988</v>
      </c>
      <c r="O54" s="123">
        <v>6530.1409766617544</v>
      </c>
      <c r="P54" s="123">
        <v>7136.6238654561676</v>
      </c>
      <c r="Q54" s="123">
        <v>7193.5572411755684</v>
      </c>
      <c r="R54" s="123">
        <v>7307.8477390673197</v>
      </c>
      <c r="S54" s="123">
        <v>7283.6441247153252</v>
      </c>
      <c r="T54" s="123">
        <v>7408.7663094892514</v>
      </c>
      <c r="U54" s="123">
        <v>7521.5503427274925</v>
      </c>
      <c r="V54" s="123">
        <v>7597.9547376258197</v>
      </c>
      <c r="W54" s="123">
        <v>7856.1163598666308</v>
      </c>
      <c r="X54" s="123">
        <v>7954.4530266191723</v>
      </c>
      <c r="Y54" s="123">
        <v>8061.5375471569123</v>
      </c>
      <c r="Z54" s="123">
        <v>8758.007411560613</v>
      </c>
      <c r="AA54" s="123">
        <v>9320.8949343227559</v>
      </c>
      <c r="AB54" s="123">
        <v>9849.4770887195446</v>
      </c>
      <c r="AC54" s="123">
        <v>10243.790918548239</v>
      </c>
      <c r="AD54" s="123">
        <v>11708.758531300786</v>
      </c>
      <c r="AE54" s="123">
        <v>12962.973237516349</v>
      </c>
      <c r="AF54" s="123">
        <v>13570.562200643421</v>
      </c>
      <c r="AG54" s="123">
        <v>14110.256159303615</v>
      </c>
      <c r="AH54" s="123">
        <v>14897.534460475732</v>
      </c>
      <c r="AI54" s="123">
        <v>16542.356492179675</v>
      </c>
      <c r="AJ54" s="123"/>
      <c r="AK54" s="123"/>
      <c r="AL54" s="123">
        <v>576974.0511911019</v>
      </c>
      <c r="AM54" s="123">
        <v>570110.71237520815</v>
      </c>
      <c r="AN54" s="123">
        <v>610738.1777000858</v>
      </c>
      <c r="AO54" s="123">
        <v>616011.02412259497</v>
      </c>
      <c r="AP54" s="123">
        <v>578160.52686476323</v>
      </c>
      <c r="AQ54" s="123">
        <v>487469.59705664252</v>
      </c>
      <c r="AR54" s="123">
        <v>758124.77743264055</v>
      </c>
      <c r="AS54" s="123">
        <v>1005895.9439376484</v>
      </c>
      <c r="AT54" s="123">
        <v>1548007.7687910136</v>
      </c>
      <c r="AU54" s="123">
        <v>1615360.2612943104</v>
      </c>
      <c r="AV54" s="123">
        <v>1907094.9171313313</v>
      </c>
      <c r="AW54" s="123">
        <v>3992695.7684341474</v>
      </c>
      <c r="AX54" s="123">
        <v>6295289.7986090854</v>
      </c>
      <c r="AY54" s="123">
        <v>8878275.0115695037</v>
      </c>
      <c r="AZ54" s="123">
        <v>12198667.143960016</v>
      </c>
      <c r="BA54" s="123">
        <v>11882521.072027922</v>
      </c>
      <c r="BB54" s="123">
        <v>11603378.464433739</v>
      </c>
      <c r="BC54" s="123">
        <v>10326232.610966129</v>
      </c>
      <c r="BD54" s="123">
        <v>10060946.06741103</v>
      </c>
      <c r="BE54" s="123">
        <v>9898349.9772704002</v>
      </c>
      <c r="BF54" s="123">
        <v>9394280.7832194436</v>
      </c>
      <c r="BG54" s="123">
        <v>10072371.985576196</v>
      </c>
      <c r="BH54" s="123">
        <v>9936924.2488577105</v>
      </c>
      <c r="BI54" s="123">
        <v>9449698.1191683244</v>
      </c>
      <c r="BJ54" s="123">
        <v>12457171.960976372</v>
      </c>
      <c r="BK54" s="123">
        <v>15481899.265784629</v>
      </c>
      <c r="BL54" s="123">
        <v>19189990.289978296</v>
      </c>
      <c r="BM54" s="123">
        <v>22726996.86409932</v>
      </c>
      <c r="BN54" s="123">
        <v>39237148.528354205</v>
      </c>
      <c r="BO54" s="123">
        <v>57036987.088825941</v>
      </c>
      <c r="BP54" s="123">
        <v>67444353.943579301</v>
      </c>
      <c r="BQ54" s="123">
        <v>78144523.641894847</v>
      </c>
      <c r="BR54" s="123">
        <v>94368931.989978462</v>
      </c>
      <c r="BS54" s="123">
        <v>131557182.74347417</v>
      </c>
    </row>
    <row r="55" spans="1:71">
      <c r="A55" s="120" t="s">
        <v>190</v>
      </c>
      <c r="B55" s="123">
        <v>1824.9301166427076</v>
      </c>
      <c r="C55" s="123">
        <v>1911.9284486135346</v>
      </c>
      <c r="D55" s="123">
        <v>2077.322333217729</v>
      </c>
      <c r="E55" s="123">
        <v>2283.8154612862568</v>
      </c>
      <c r="F55" s="123">
        <v>2553.0877812667422</v>
      </c>
      <c r="G55" s="123">
        <v>2837.5831871195592</v>
      </c>
      <c r="H55" s="123">
        <v>3107.6975659368518</v>
      </c>
      <c r="I55" s="123">
        <v>3301.6310101889549</v>
      </c>
      <c r="J55" s="123">
        <v>3327.2311543042451</v>
      </c>
      <c r="K55" s="123">
        <v>3383.9871861419497</v>
      </c>
      <c r="L55" s="123">
        <v>3460.4944270695464</v>
      </c>
      <c r="M55" s="123">
        <v>3661.1452461642939</v>
      </c>
      <c r="N55" s="123">
        <v>3743.089086927941</v>
      </c>
      <c r="O55" s="123">
        <v>3848.1060099710589</v>
      </c>
      <c r="P55" s="123">
        <v>3848.7216195181095</v>
      </c>
      <c r="Q55" s="123">
        <v>4198.9617046823987</v>
      </c>
      <c r="R55" s="123">
        <v>4718.5106217679559</v>
      </c>
      <c r="S55" s="123">
        <v>5083.5689212669258</v>
      </c>
      <c r="T55" s="123">
        <v>5026.7521803246427</v>
      </c>
      <c r="U55" s="123">
        <v>5000.2583488816235</v>
      </c>
      <c r="V55" s="123">
        <v>5113.8175784048963</v>
      </c>
      <c r="W55" s="123">
        <v>5233.1245205935284</v>
      </c>
      <c r="X55" s="123">
        <v>5262.8388424984023</v>
      </c>
      <c r="Y55" s="123">
        <v>5552.7253048095263</v>
      </c>
      <c r="Z55" s="123">
        <v>6262.0657786265911</v>
      </c>
      <c r="AA55" s="123">
        <v>7075.0951877753441</v>
      </c>
      <c r="AB55" s="123">
        <v>7869.1682315060698</v>
      </c>
      <c r="AC55" s="123">
        <v>8262.9571581394539</v>
      </c>
      <c r="AD55" s="123">
        <v>8308.2866724380929</v>
      </c>
      <c r="AE55" s="123">
        <v>8121.3336107813357</v>
      </c>
      <c r="AF55" s="123">
        <v>8022.0592419239629</v>
      </c>
      <c r="AG55" s="123">
        <v>7885.3802423433817</v>
      </c>
      <c r="AH55" s="123">
        <v>7843.8287753763861</v>
      </c>
      <c r="AI55" s="123">
        <v>7685.8631264439791</v>
      </c>
      <c r="AJ55" s="123"/>
      <c r="AK55" s="123"/>
      <c r="AL55" s="123">
        <v>78050.797600348713</v>
      </c>
      <c r="AM55" s="123">
        <v>45790.073264334336</v>
      </c>
      <c r="AN55" s="123">
        <v>8988.8640559502328</v>
      </c>
      <c r="AO55" s="123">
        <v>786.56480644014209</v>
      </c>
      <c r="AP55" s="123">
        <v>31733.384132904139</v>
      </c>
      <c r="AQ55" s="123">
        <v>79021.108683990693</v>
      </c>
      <c r="AR55" s="123">
        <v>134393.05389062015</v>
      </c>
      <c r="AS55" s="123">
        <v>173184.10756590497</v>
      </c>
      <c r="AT55" s="123">
        <v>89026.839383275001</v>
      </c>
      <c r="AU55" s="123">
        <v>49031.135144278291</v>
      </c>
      <c r="AV55" s="123">
        <v>39097.531114285928</v>
      </c>
      <c r="AW55" s="123">
        <v>103801.91118869308</v>
      </c>
      <c r="AX55" s="123">
        <v>101299.63514508647</v>
      </c>
      <c r="AY55" s="123">
        <v>88570.801591087758</v>
      </c>
      <c r="AZ55" s="123">
        <v>41925.343205888501</v>
      </c>
      <c r="BA55" s="123">
        <v>204763.26437136927</v>
      </c>
      <c r="BB55" s="123">
        <v>667547.98124355206</v>
      </c>
      <c r="BC55" s="123">
        <v>1026919.5564466206</v>
      </c>
      <c r="BD55" s="123">
        <v>623918.80674852105</v>
      </c>
      <c r="BE55" s="123">
        <v>390465.43369146559</v>
      </c>
      <c r="BF55" s="123">
        <v>337412.2116103454</v>
      </c>
      <c r="BG55" s="123">
        <v>303279.52958030632</v>
      </c>
      <c r="BH55" s="123">
        <v>212221.03891226545</v>
      </c>
      <c r="BI55" s="123">
        <v>319478.04144897335</v>
      </c>
      <c r="BJ55" s="123">
        <v>1068184.8328792218</v>
      </c>
      <c r="BK55" s="123">
        <v>2852399.1647058693</v>
      </c>
      <c r="BL55" s="123">
        <v>5761580.5432586595</v>
      </c>
      <c r="BM55" s="123">
        <v>7764305.0122078341</v>
      </c>
      <c r="BN55" s="123">
        <v>8199543.1446557855</v>
      </c>
      <c r="BO55" s="123">
        <v>7347590.5753629832</v>
      </c>
      <c r="BP55" s="123">
        <v>7096619.9828382852</v>
      </c>
      <c r="BQ55" s="123">
        <v>6838555.5548833916</v>
      </c>
      <c r="BR55" s="123">
        <v>7079120.2154945685</v>
      </c>
      <c r="BS55" s="123">
        <v>6829569.9489619872</v>
      </c>
    </row>
    <row r="56" spans="1:71">
      <c r="A56" s="120" t="s">
        <v>191</v>
      </c>
      <c r="B56" s="123">
        <v>2085.6383803495733</v>
      </c>
      <c r="C56" s="123">
        <v>2097.7527234323952</v>
      </c>
      <c r="D56" s="123">
        <v>2262.3583883157389</v>
      </c>
      <c r="E56" s="123">
        <v>2646.8219662089305</v>
      </c>
      <c r="F56" s="123">
        <v>3187.0531387672017</v>
      </c>
      <c r="G56" s="123">
        <v>3903.9137886100016</v>
      </c>
      <c r="H56" s="123">
        <v>4336.9756388225824</v>
      </c>
      <c r="I56" s="123">
        <v>4522.7338027332007</v>
      </c>
      <c r="J56" s="123">
        <v>4720.5252611479436</v>
      </c>
      <c r="K56" s="123">
        <v>4725.2105506755979</v>
      </c>
      <c r="L56" s="123">
        <v>4720.4823981882191</v>
      </c>
      <c r="M56" s="123">
        <v>4765.249143925771</v>
      </c>
      <c r="N56" s="123">
        <v>4763.5951642614864</v>
      </c>
      <c r="O56" s="123">
        <v>4784.2051810860939</v>
      </c>
      <c r="P56" s="123">
        <v>4709.1832772853231</v>
      </c>
      <c r="Q56" s="123">
        <v>4658.2058714763489</v>
      </c>
      <c r="R56" s="123">
        <v>4658.6726785583196</v>
      </c>
      <c r="S56" s="123">
        <v>4694.5006094162291</v>
      </c>
      <c r="T56" s="123">
        <v>4938.6240187398998</v>
      </c>
      <c r="U56" s="123">
        <v>5071.4868727202511</v>
      </c>
      <c r="V56" s="123">
        <v>5254.5187789751144</v>
      </c>
      <c r="W56" s="123">
        <v>5335.138833896387</v>
      </c>
      <c r="X56" s="123">
        <v>5399.0534471419924</v>
      </c>
      <c r="Y56" s="123">
        <v>5489.85579556007</v>
      </c>
      <c r="Z56" s="123">
        <v>5513.2761382065746</v>
      </c>
      <c r="AA56" s="123">
        <v>5579.4489919064581</v>
      </c>
      <c r="AB56" s="123">
        <v>5504.4020901542181</v>
      </c>
      <c r="AC56" s="123">
        <v>5437.4486114590673</v>
      </c>
      <c r="AD56" s="123">
        <v>5350.5362388560816</v>
      </c>
      <c r="AE56" s="123">
        <v>5265.0861195246571</v>
      </c>
      <c r="AF56" s="123">
        <v>5196.3665838874367</v>
      </c>
      <c r="AG56" s="123">
        <v>5130.6853832902825</v>
      </c>
      <c r="AH56" s="123">
        <v>5124.0472123582176</v>
      </c>
      <c r="AI56" s="123">
        <v>5052.1165465822332</v>
      </c>
      <c r="AJ56" s="123"/>
      <c r="AK56" s="123"/>
      <c r="AL56" s="123">
        <v>348.47423682112463</v>
      </c>
      <c r="AM56" s="123">
        <v>793.09132854592542</v>
      </c>
      <c r="AN56" s="123">
        <v>8140.8095796409298</v>
      </c>
      <c r="AO56" s="123">
        <v>152921.87602699373</v>
      </c>
      <c r="AP56" s="123">
        <v>659512.94411327795</v>
      </c>
      <c r="AQ56" s="123">
        <v>1815587.9136836107</v>
      </c>
      <c r="AR56" s="123">
        <v>2546815.9139174479</v>
      </c>
      <c r="AS56" s="123">
        <v>2680609.6310344427</v>
      </c>
      <c r="AT56" s="123">
        <v>2861739.8243149281</v>
      </c>
      <c r="AU56" s="123">
        <v>2441884.7631309982</v>
      </c>
      <c r="AV56" s="123">
        <v>2124944.4716124777</v>
      </c>
      <c r="AW56" s="123">
        <v>2034294.4284972188</v>
      </c>
      <c r="AX56" s="123">
        <v>1792337.5472056675</v>
      </c>
      <c r="AY56" s="123">
        <v>1522034.5444725077</v>
      </c>
      <c r="AZ56" s="123">
        <v>1134690.3422688362</v>
      </c>
      <c r="BA56" s="123">
        <v>831291.55890841188</v>
      </c>
      <c r="BB56" s="123">
        <v>573349.04173339542</v>
      </c>
      <c r="BC56" s="123">
        <v>389753.0903987388</v>
      </c>
      <c r="BD56" s="123">
        <v>492463.09872325754</v>
      </c>
      <c r="BE56" s="123">
        <v>484556.40416431817</v>
      </c>
      <c r="BF56" s="123">
        <v>520667.79834885581</v>
      </c>
      <c r="BG56" s="123">
        <v>426046.68889352848</v>
      </c>
      <c r="BH56" s="123">
        <v>356276.66020315612</v>
      </c>
      <c r="BI56" s="123">
        <v>252359.91996843892</v>
      </c>
      <c r="BJ56" s="123">
        <v>81077.229955643663</v>
      </c>
      <c r="BK56" s="123">
        <v>37348.8584615535</v>
      </c>
      <c r="BL56" s="123">
        <v>1264.7352131010678</v>
      </c>
      <c r="BM56" s="123">
        <v>1525.5503085304113</v>
      </c>
      <c r="BN56" s="123">
        <v>8886.07733091513</v>
      </c>
      <c r="BO56" s="123">
        <v>21200.393821406069</v>
      </c>
      <c r="BP56" s="123">
        <v>26161.271493311451</v>
      </c>
      <c r="BQ56" s="123">
        <v>19496.999414912651</v>
      </c>
      <c r="BR56" s="123">
        <v>3495.1685656364457</v>
      </c>
      <c r="BS56" s="123">
        <v>416.2411678372456</v>
      </c>
    </row>
    <row r="57" spans="1:71">
      <c r="A57" s="120" t="s">
        <v>185</v>
      </c>
      <c r="B57" s="123">
        <v>2753.2071493296571</v>
      </c>
      <c r="C57" s="123">
        <v>2882.7253701831464</v>
      </c>
      <c r="D57" s="123">
        <v>2963.1873583910024</v>
      </c>
      <c r="E57" s="123">
        <v>3102.7499755595591</v>
      </c>
      <c r="F57" s="123">
        <v>3244.806828733565</v>
      </c>
      <c r="G57" s="123">
        <v>3838.8347249255348</v>
      </c>
      <c r="H57" s="123">
        <v>4849.7650047944735</v>
      </c>
      <c r="I57" s="123">
        <v>5836.2177387440588</v>
      </c>
      <c r="J57" s="123">
        <v>6120.138005726757</v>
      </c>
      <c r="K57" s="123">
        <v>6343.0457055823526</v>
      </c>
      <c r="L57" s="123">
        <v>6609.4302545845148</v>
      </c>
      <c r="M57" s="123">
        <v>6809.1057176553868</v>
      </c>
      <c r="N57" s="123">
        <v>7187.3872159360681</v>
      </c>
      <c r="O57" s="123">
        <v>7906.413012303321</v>
      </c>
      <c r="P57" s="123">
        <v>7895.6259144459927</v>
      </c>
      <c r="Q57" s="123">
        <v>7912.1737008143618</v>
      </c>
      <c r="R57" s="123">
        <v>7859.6537101000467</v>
      </c>
      <c r="S57" s="123">
        <v>7950.680034620641</v>
      </c>
      <c r="T57" s="123">
        <v>8311.8676604525699</v>
      </c>
      <c r="U57" s="123">
        <v>9058.1814399852829</v>
      </c>
      <c r="V57" s="123">
        <v>11520.675680046546</v>
      </c>
      <c r="W57" s="123">
        <v>13233.433443262786</v>
      </c>
      <c r="X57" s="123">
        <v>14175.154466117167</v>
      </c>
      <c r="Y57" s="123">
        <v>16898.133247675098</v>
      </c>
      <c r="Z57" s="123">
        <v>20189.61612747463</v>
      </c>
      <c r="AA57" s="123">
        <v>21634.820200306185</v>
      </c>
      <c r="AB57" s="123">
        <v>21388.25662881893</v>
      </c>
      <c r="AC57" s="123">
        <v>20965.466944154243</v>
      </c>
      <c r="AD57" s="123">
        <v>20600.814037768261</v>
      </c>
      <c r="AE57" s="123">
        <v>20092.698125065748</v>
      </c>
      <c r="AF57" s="123">
        <v>19609.479227565724</v>
      </c>
      <c r="AG57" s="123">
        <v>19121.703604363098</v>
      </c>
      <c r="AH57" s="123">
        <v>18664.263487770491</v>
      </c>
      <c r="AI57" s="123">
        <v>18143.815060597441</v>
      </c>
      <c r="AJ57" s="123"/>
      <c r="AK57" s="123"/>
      <c r="AL57" s="123">
        <v>421072.90274869627</v>
      </c>
      <c r="AM57" s="123">
        <v>572762.54087795434</v>
      </c>
      <c r="AN57" s="123">
        <v>625768.6539586857</v>
      </c>
      <c r="AO57" s="123">
        <v>717375.58961243776</v>
      </c>
      <c r="AP57" s="123">
        <v>756652.44074333354</v>
      </c>
      <c r="AQ57" s="123">
        <v>1644443.2517686402</v>
      </c>
      <c r="AR57" s="123">
        <v>4446463.9526094357</v>
      </c>
      <c r="AS57" s="123">
        <v>8706870.5341075566</v>
      </c>
      <c r="AT57" s="123">
        <v>9556015.1837392598</v>
      </c>
      <c r="AU57" s="123">
        <v>10115505.645825628</v>
      </c>
      <c r="AV57" s="123">
        <v>11200178.562482363</v>
      </c>
      <c r="AW57" s="123">
        <v>12041895.989536483</v>
      </c>
      <c r="AX57" s="123">
        <v>14156964.347815676</v>
      </c>
      <c r="AY57" s="123">
        <v>18973999.60467004</v>
      </c>
      <c r="AZ57" s="123">
        <v>18076621.984304156</v>
      </c>
      <c r="BA57" s="123">
        <v>17353221.008481055</v>
      </c>
      <c r="BB57" s="123">
        <v>15667182.450806541</v>
      </c>
      <c r="BC57" s="123">
        <v>15058136.732785204</v>
      </c>
      <c r="BD57" s="123">
        <v>16605631.459120132</v>
      </c>
      <c r="BE57" s="123">
        <v>21928572.992568839</v>
      </c>
      <c r="BF57" s="123">
        <v>48828371.146060675</v>
      </c>
      <c r="BG57" s="123">
        <v>73119893.956914723</v>
      </c>
      <c r="BH57" s="123">
        <v>87852944.7519162</v>
      </c>
      <c r="BI57" s="123">
        <v>141863150.56582075</v>
      </c>
      <c r="BJ57" s="123">
        <v>223833933.48449114</v>
      </c>
      <c r="BK57" s="123">
        <v>264017968.29521281</v>
      </c>
      <c r="BL57" s="123">
        <v>253427858.46072817</v>
      </c>
      <c r="BM57" s="123">
        <v>239907883.08888558</v>
      </c>
      <c r="BN57" s="123">
        <v>229704693.87788925</v>
      </c>
      <c r="BO57" s="123">
        <v>215561372.28365892</v>
      </c>
      <c r="BP57" s="123">
        <v>203101495.00519997</v>
      </c>
      <c r="BQ57" s="123">
        <v>191860909.76936477</v>
      </c>
      <c r="BR57" s="123">
        <v>181739958.11734149</v>
      </c>
      <c r="BS57" s="123">
        <v>170858792.83675003</v>
      </c>
    </row>
    <row r="58" spans="1:71">
      <c r="A58" s="120" t="s">
        <v>192</v>
      </c>
      <c r="B58" s="123">
        <v>3941.9673194182697</v>
      </c>
      <c r="C58" s="123">
        <v>4232.1614850460983</v>
      </c>
      <c r="D58" s="123">
        <v>4751.3953262818677</v>
      </c>
      <c r="E58" s="123">
        <v>5214.8491195708157</v>
      </c>
      <c r="F58" s="123">
        <v>5719.041822461526</v>
      </c>
      <c r="G58" s="123">
        <v>6196.593566296835</v>
      </c>
      <c r="H58" s="123">
        <v>6526.1518261076972</v>
      </c>
      <c r="I58" s="123">
        <v>6508.4987865169614</v>
      </c>
      <c r="J58" s="123">
        <v>6764.8046210278735</v>
      </c>
      <c r="K58" s="123">
        <v>6960.803351915536</v>
      </c>
      <c r="L58" s="123">
        <v>6956.3135888526449</v>
      </c>
      <c r="M58" s="123">
        <v>6953.823139006503</v>
      </c>
      <c r="N58" s="123">
        <v>7063.9865441465681</v>
      </c>
      <c r="O58" s="123">
        <v>7321.494482932726</v>
      </c>
      <c r="P58" s="123">
        <v>8154.386200754956</v>
      </c>
      <c r="Q58" s="123">
        <v>8579.436642505485</v>
      </c>
      <c r="R58" s="123">
        <v>9554.2267336459336</v>
      </c>
      <c r="S58" s="123">
        <v>10423.437552925461</v>
      </c>
      <c r="T58" s="123">
        <v>10120.429672511822</v>
      </c>
      <c r="U58" s="123">
        <v>9585.0638783411941</v>
      </c>
      <c r="V58" s="123">
        <v>9054.9556591143137</v>
      </c>
      <c r="W58" s="123">
        <v>8536.2992994017768</v>
      </c>
      <c r="X58" s="123">
        <v>7929.6617249239016</v>
      </c>
      <c r="Y58" s="123">
        <v>7566.817621090624</v>
      </c>
      <c r="Z58" s="123">
        <v>7321.9073736206101</v>
      </c>
      <c r="AA58" s="123">
        <v>7196.6295408569158</v>
      </c>
      <c r="AB58" s="123">
        <v>6999.1474807158038</v>
      </c>
      <c r="AC58" s="123">
        <v>6838.5699784424442</v>
      </c>
      <c r="AD58" s="123">
        <v>6807.5144746696342</v>
      </c>
      <c r="AE58" s="123">
        <v>6806.901325029663</v>
      </c>
      <c r="AF58" s="123">
        <v>6781.0357040465424</v>
      </c>
      <c r="AG58" s="123">
        <v>6750.997543141857</v>
      </c>
      <c r="AH58" s="123">
        <v>6702.4798667658879</v>
      </c>
      <c r="AI58" s="123">
        <v>6626.4865194843451</v>
      </c>
      <c r="AJ58" s="123"/>
      <c r="AK58" s="123"/>
      <c r="AL58" s="123">
        <v>3376999.6945270491</v>
      </c>
      <c r="AM58" s="123">
        <v>4436275.9380188119</v>
      </c>
      <c r="AN58" s="123">
        <v>6652599.5473199068</v>
      </c>
      <c r="AO58" s="123">
        <v>8756151.019801449</v>
      </c>
      <c r="AP58" s="123">
        <v>11182956.030721134</v>
      </c>
      <c r="AQ58" s="123">
        <v>13250454.058110064</v>
      </c>
      <c r="AR58" s="123">
        <v>14326609.877369482</v>
      </c>
      <c r="AS58" s="123">
        <v>13126286.407377781</v>
      </c>
      <c r="AT58" s="123">
        <v>13957300.913659401</v>
      </c>
      <c r="AU58" s="123">
        <v>14426672.053144423</v>
      </c>
      <c r="AV58" s="123">
        <v>13642312.475444963</v>
      </c>
      <c r="AW58" s="123">
        <v>13067219.562947931</v>
      </c>
      <c r="AX58" s="123">
        <v>13243583.714353506</v>
      </c>
      <c r="AY58" s="123">
        <v>14220417.946048059</v>
      </c>
      <c r="AZ58" s="123">
        <v>20343900.949519694</v>
      </c>
      <c r="BA58" s="123">
        <v>23357721.666792668</v>
      </c>
      <c r="BB58" s="123">
        <v>31953607.517280929</v>
      </c>
      <c r="BC58" s="123">
        <v>40363646.123488404</v>
      </c>
      <c r="BD58" s="123">
        <v>34616311.275546156</v>
      </c>
      <c r="BE58" s="123">
        <v>27140743.440127414</v>
      </c>
      <c r="BF58" s="123">
        <v>20448574.634643953</v>
      </c>
      <c r="BG58" s="123">
        <v>14852414.07056373</v>
      </c>
      <c r="BH58" s="123">
        <v>9781240.1755343787</v>
      </c>
      <c r="BI58" s="123">
        <v>6652872.0720070554</v>
      </c>
      <c r="BJ58" s="123">
        <v>4382205.7932476085</v>
      </c>
      <c r="BK58" s="123">
        <v>3277689.6496332646</v>
      </c>
      <c r="BL58" s="123">
        <v>2341844.1249738294</v>
      </c>
      <c r="BM58" s="123">
        <v>1855215.8155402606</v>
      </c>
      <c r="BN58" s="123">
        <v>1856984.6582370435</v>
      </c>
      <c r="BO58" s="123">
        <v>1949406.9865000455</v>
      </c>
      <c r="BP58" s="123">
        <v>2024714.5783488918</v>
      </c>
      <c r="BQ58" s="123">
        <v>2192414.7538752421</v>
      </c>
      <c r="BR58" s="123">
        <v>2308311.0917794486</v>
      </c>
      <c r="BS58" s="123">
        <v>2414816.4940269049</v>
      </c>
    </row>
    <row r="59" spans="1:71">
      <c r="A59" s="120" t="s">
        <v>178</v>
      </c>
      <c r="B59" s="123">
        <v>1663.6710051277248</v>
      </c>
      <c r="C59" s="123">
        <v>1698.3500258397291</v>
      </c>
      <c r="D59" s="123">
        <v>1870.6144999776793</v>
      </c>
      <c r="E59" s="123">
        <v>2323.0180405029814</v>
      </c>
      <c r="F59" s="123">
        <v>2954.6323059723718</v>
      </c>
      <c r="G59" s="123">
        <v>3344.5325574327339</v>
      </c>
      <c r="H59" s="123">
        <v>3938.0933811830396</v>
      </c>
      <c r="I59" s="123">
        <v>4385.2399897445293</v>
      </c>
      <c r="J59" s="123">
        <v>4660.4705239126661</v>
      </c>
      <c r="K59" s="123">
        <v>4719.3113921379554</v>
      </c>
      <c r="L59" s="123">
        <v>4707.5374256155046</v>
      </c>
      <c r="M59" s="123">
        <v>4755.7120332447321</v>
      </c>
      <c r="N59" s="123">
        <v>4674.1941697023358</v>
      </c>
      <c r="O59" s="123">
        <v>4589.9138467107796</v>
      </c>
      <c r="P59" s="123">
        <v>4521.7707606468812</v>
      </c>
      <c r="Q59" s="123">
        <v>4441.2971008327013</v>
      </c>
      <c r="R59" s="123">
        <v>4335.1096036496019</v>
      </c>
      <c r="S59" s="123">
        <v>4318.2469624944461</v>
      </c>
      <c r="T59" s="123">
        <v>4616.7953855638743</v>
      </c>
      <c r="U59" s="123">
        <v>4889.9479589753491</v>
      </c>
      <c r="V59" s="123">
        <v>5589.1335270539239</v>
      </c>
      <c r="W59" s="123">
        <v>5379.6722557412477</v>
      </c>
      <c r="X59" s="123">
        <v>5183.113398017399</v>
      </c>
      <c r="Y59" s="123">
        <v>5444.6876939118529</v>
      </c>
      <c r="Z59" s="123">
        <v>5966.9040491866617</v>
      </c>
      <c r="AA59" s="123">
        <v>6343.9329778747315</v>
      </c>
      <c r="AB59" s="123">
        <v>6312.8336263129386</v>
      </c>
      <c r="AC59" s="123">
        <v>6403.1850074342665</v>
      </c>
      <c r="AD59" s="123">
        <v>6398.1780334258447</v>
      </c>
      <c r="AE59" s="123">
        <v>6320.5592129252082</v>
      </c>
      <c r="AF59" s="123">
        <v>6219.4604432531332</v>
      </c>
      <c r="AG59" s="123">
        <v>6127.5959441501764</v>
      </c>
      <c r="AH59" s="123">
        <v>6014.8764486085884</v>
      </c>
      <c r="AI59" s="123">
        <v>5821.8149134425657</v>
      </c>
      <c r="AJ59" s="123"/>
      <c r="AK59" s="123"/>
      <c r="AL59" s="123">
        <v>194159.06211743728</v>
      </c>
      <c r="AM59" s="123">
        <v>182811.46563460794</v>
      </c>
      <c r="AN59" s="123">
        <v>90912.774644638848</v>
      </c>
      <c r="AO59" s="123">
        <v>4522.3394929835122</v>
      </c>
      <c r="AP59" s="123">
        <v>336032.60096396733</v>
      </c>
      <c r="AQ59" s="123">
        <v>621032.73972400918</v>
      </c>
      <c r="AR59" s="123">
        <v>1432790.7989232638</v>
      </c>
      <c r="AS59" s="123">
        <v>2249288.8357344097</v>
      </c>
      <c r="AT59" s="123">
        <v>2662161.0696466919</v>
      </c>
      <c r="AU59" s="123">
        <v>2423482.8862529462</v>
      </c>
      <c r="AV59" s="123">
        <v>2087371.7808567735</v>
      </c>
      <c r="AW59" s="123">
        <v>2007180.0722028771</v>
      </c>
      <c r="AX59" s="123">
        <v>1560953.1801588447</v>
      </c>
      <c r="AY59" s="123">
        <v>1080386.259328851</v>
      </c>
      <c r="AZ59" s="123">
        <v>770543.2533884208</v>
      </c>
      <c r="BA59" s="123">
        <v>482806.998613959</v>
      </c>
      <c r="BB59" s="123">
        <v>188039.38027935079</v>
      </c>
      <c r="BC59" s="123">
        <v>61528.026466266354</v>
      </c>
      <c r="BD59" s="123">
        <v>144345.67851711941</v>
      </c>
      <c r="BE59" s="123">
        <v>264773.99422128644</v>
      </c>
      <c r="BF59" s="123">
        <v>1115532.8578216764</v>
      </c>
      <c r="BG59" s="123">
        <v>486165.84926944831</v>
      </c>
      <c r="BH59" s="123">
        <v>145122.21925465864</v>
      </c>
      <c r="BI59" s="123">
        <v>209019.29025844211</v>
      </c>
      <c r="BJ59" s="123">
        <v>545188.11159983824</v>
      </c>
      <c r="BK59" s="123">
        <v>917270.72215450578</v>
      </c>
      <c r="BL59" s="123">
        <v>712326.97271758597</v>
      </c>
      <c r="BM59" s="123">
        <v>858732.30519425299</v>
      </c>
      <c r="BN59" s="123">
        <v>908925.42008437461</v>
      </c>
      <c r="BO59" s="123">
        <v>827862.58570295619</v>
      </c>
      <c r="BP59" s="123">
        <v>741922.7816495169</v>
      </c>
      <c r="BQ59" s="123">
        <v>734927.12036407611</v>
      </c>
      <c r="BR59" s="123">
        <v>691740.33574293391</v>
      </c>
      <c r="BS59" s="123">
        <v>561445.06140887912</v>
      </c>
    </row>
    <row r="60" spans="1:71">
      <c r="A60" s="120" t="s">
        <v>152</v>
      </c>
      <c r="B60" s="123">
        <v>1693.4666070446535</v>
      </c>
      <c r="C60" s="123">
        <v>1710.9190313632992</v>
      </c>
      <c r="D60" s="123">
        <v>1718.460261435134</v>
      </c>
      <c r="E60" s="123">
        <v>1780.2501074438298</v>
      </c>
      <c r="F60" s="123">
        <v>1850.0149873203698</v>
      </c>
      <c r="G60" s="123">
        <v>1993.7167134276203</v>
      </c>
      <c r="H60" s="123">
        <v>2150.3677838051753</v>
      </c>
      <c r="I60" s="123">
        <v>2321.8704599049543</v>
      </c>
      <c r="J60" s="123">
        <v>2424.3461591834302</v>
      </c>
      <c r="K60" s="123">
        <v>2489.6216573618367</v>
      </c>
      <c r="L60" s="123">
        <v>2529.7988330299031</v>
      </c>
      <c r="M60" s="123">
        <v>2609.9396256841342</v>
      </c>
      <c r="N60" s="123">
        <v>2677.5556892666341</v>
      </c>
      <c r="O60" s="123">
        <v>2750.7583832294536</v>
      </c>
      <c r="P60" s="123">
        <v>2813.8250518887917</v>
      </c>
      <c r="Q60" s="123">
        <v>2825.9214906844923</v>
      </c>
      <c r="R60" s="123">
        <v>2916.9741916454745</v>
      </c>
      <c r="S60" s="123">
        <v>2950.9025776419098</v>
      </c>
      <c r="T60" s="123">
        <v>3097.1552049795923</v>
      </c>
      <c r="U60" s="123">
        <v>3233.7363954298107</v>
      </c>
      <c r="V60" s="123">
        <v>3557.9477981514497</v>
      </c>
      <c r="W60" s="123">
        <v>3805.6909794622261</v>
      </c>
      <c r="X60" s="123">
        <v>4076.5665720600227</v>
      </c>
      <c r="Y60" s="123">
        <v>4519.3402016655446</v>
      </c>
      <c r="Z60" s="123">
        <v>5145.0059246942456</v>
      </c>
      <c r="AA60" s="123">
        <v>5373.65943124161</v>
      </c>
      <c r="AB60" s="123">
        <v>5520.3272552589824</v>
      </c>
      <c r="AC60" s="123">
        <v>5470.8339676212945</v>
      </c>
      <c r="AD60" s="123">
        <v>5385.5911467930682</v>
      </c>
      <c r="AE60" s="123">
        <v>5276.8217568370037</v>
      </c>
      <c r="AF60" s="123">
        <v>5170.0078496931501</v>
      </c>
      <c r="AG60" s="123">
        <v>5007.8577296759113</v>
      </c>
      <c r="AH60" s="123">
        <v>4877.3874181444789</v>
      </c>
      <c r="AI60" s="123">
        <v>4715.140877025483</v>
      </c>
      <c r="AJ60" s="123"/>
      <c r="AK60" s="123"/>
      <c r="AL60" s="123">
        <v>168788.87945134891</v>
      </c>
      <c r="AM60" s="123">
        <v>172221.32252945672</v>
      </c>
      <c r="AN60" s="123">
        <v>205818.00397945967</v>
      </c>
      <c r="AO60" s="123">
        <v>226118.88154304412</v>
      </c>
      <c r="AP60" s="123">
        <v>275555.83924669947</v>
      </c>
      <c r="AQ60" s="123">
        <v>316698.29883140005</v>
      </c>
      <c r="AR60" s="123">
        <v>348965.71380784683</v>
      </c>
      <c r="AS60" s="123">
        <v>317652.4033164868</v>
      </c>
      <c r="AT60" s="123">
        <v>365433.95752818667</v>
      </c>
      <c r="AU60" s="123">
        <v>452842.55944729375</v>
      </c>
      <c r="AV60" s="123">
        <v>537237.1600471643</v>
      </c>
      <c r="AW60" s="123">
        <v>531473.92301954143</v>
      </c>
      <c r="AX60" s="123">
        <v>558393.56443208188</v>
      </c>
      <c r="AY60" s="123">
        <v>639582.7183545786</v>
      </c>
      <c r="AZ60" s="123">
        <v>689132.0497749151</v>
      </c>
      <c r="BA60" s="123">
        <v>847380.0161321956</v>
      </c>
      <c r="BB60" s="123">
        <v>969240.90899990534</v>
      </c>
      <c r="BC60" s="123">
        <v>1252823.4217303931</v>
      </c>
      <c r="BD60" s="123">
        <v>1298942.674648246</v>
      </c>
      <c r="BE60" s="123">
        <v>1303363.8537902187</v>
      </c>
      <c r="BF60" s="123">
        <v>950620.7869362256</v>
      </c>
      <c r="BG60" s="123">
        <v>768647.31099318771</v>
      </c>
      <c r="BH60" s="123">
        <v>526492.05522159755</v>
      </c>
      <c r="BI60" s="123">
        <v>219174.9251184359</v>
      </c>
      <c r="BJ60" s="123">
        <v>6977.1902707035342</v>
      </c>
      <c r="BK60" s="123">
        <v>157.0267915245872</v>
      </c>
      <c r="BL60" s="123">
        <v>2651.0430816714324</v>
      </c>
      <c r="BM60" s="123">
        <v>32.182220565270136</v>
      </c>
      <c r="BN60" s="123">
        <v>3505.9525281592878</v>
      </c>
      <c r="BO60" s="123">
        <v>17920.618092219189</v>
      </c>
      <c r="BP60" s="123">
        <v>35382.813006550394</v>
      </c>
      <c r="BQ60" s="123">
        <v>68884.889311539882</v>
      </c>
      <c r="BR60" s="123">
        <v>93501.25237295714</v>
      </c>
      <c r="BS60" s="123">
        <v>127718.79105763798</v>
      </c>
    </row>
    <row r="61" spans="1:71">
      <c r="A61" s="120" t="s">
        <v>173</v>
      </c>
      <c r="B61" s="123">
        <v>3359.7264389597444</v>
      </c>
      <c r="C61" s="123">
        <v>3328.8478559821292</v>
      </c>
      <c r="D61" s="123">
        <v>3302.3118818249573</v>
      </c>
      <c r="E61" s="123">
        <v>3252.9536778015377</v>
      </c>
      <c r="F61" s="123">
        <v>3247.1302759553996</v>
      </c>
      <c r="G61" s="123">
        <v>3225.1371139090579</v>
      </c>
      <c r="H61" s="123">
        <v>3276.453084709171</v>
      </c>
      <c r="I61" s="123">
        <v>3371.2740865388187</v>
      </c>
      <c r="J61" s="123">
        <v>3573.2271199291249</v>
      </c>
      <c r="K61" s="123">
        <v>3917.449925651837</v>
      </c>
      <c r="L61" s="123">
        <v>4084.0118044651254</v>
      </c>
      <c r="M61" s="123">
        <v>4085.2437173678559</v>
      </c>
      <c r="N61" s="123">
        <v>4066.9518252768198</v>
      </c>
      <c r="O61" s="123">
        <v>4023.4689828307137</v>
      </c>
      <c r="P61" s="123">
        <v>4060.2194206694016</v>
      </c>
      <c r="Q61" s="123">
        <v>4135.6420501671801</v>
      </c>
      <c r="R61" s="123">
        <v>4213.6897124560728</v>
      </c>
      <c r="S61" s="123">
        <v>4218.8544319855864</v>
      </c>
      <c r="T61" s="123">
        <v>4206.5846914799022</v>
      </c>
      <c r="U61" s="123">
        <v>4267.6379113992971</v>
      </c>
      <c r="V61" s="123">
        <v>4405.1623714132811</v>
      </c>
      <c r="W61" s="123">
        <v>4617.7217369530663</v>
      </c>
      <c r="X61" s="123">
        <v>4717.137296292919</v>
      </c>
      <c r="Y61" s="123">
        <v>5151.3940113492627</v>
      </c>
      <c r="Z61" s="123">
        <v>6063.7279226267656</v>
      </c>
      <c r="AA61" s="123">
        <v>6740.9663845914492</v>
      </c>
      <c r="AB61" s="123">
        <v>7385.4072800571439</v>
      </c>
      <c r="AC61" s="123">
        <v>7556.7128594448895</v>
      </c>
      <c r="AD61" s="123">
        <v>7517.7342157622179</v>
      </c>
      <c r="AE61" s="123">
        <v>7369.1203143242183</v>
      </c>
      <c r="AF61" s="123">
        <v>7246.5722787700715</v>
      </c>
      <c r="AG61" s="123">
        <v>7102.0031845115391</v>
      </c>
      <c r="AH61" s="123">
        <v>6921.1681943212889</v>
      </c>
      <c r="AI61" s="123">
        <v>6656.6294603752913</v>
      </c>
      <c r="AJ61" s="123"/>
      <c r="AK61" s="123"/>
      <c r="AL61" s="123">
        <v>1576080.8677149555</v>
      </c>
      <c r="AM61" s="123">
        <v>1447048.4167785509</v>
      </c>
      <c r="AN61" s="123">
        <v>1277306.6708906761</v>
      </c>
      <c r="AO61" s="123">
        <v>994375.88843972597</v>
      </c>
      <c r="AP61" s="123">
        <v>760699.97612332215</v>
      </c>
      <c r="AQ61" s="123">
        <v>447107.34756314266</v>
      </c>
      <c r="AR61" s="123">
        <v>286601.87173786567</v>
      </c>
      <c r="AS61" s="123">
        <v>235998.74785149287</v>
      </c>
      <c r="AT61" s="123">
        <v>296338.28638654121</v>
      </c>
      <c r="AU61" s="123">
        <v>569862.6739885686</v>
      </c>
      <c r="AV61" s="123">
        <v>674448.82574302226</v>
      </c>
      <c r="AW61" s="123">
        <v>556936.0937906669</v>
      </c>
      <c r="AX61" s="123">
        <v>412342.20562964067</v>
      </c>
      <c r="AY61" s="123">
        <v>223701.98603941198</v>
      </c>
      <c r="AZ61" s="123">
        <v>173267.88496919401</v>
      </c>
      <c r="BA61" s="123">
        <v>151467.3741498341</v>
      </c>
      <c r="BB61" s="123">
        <v>97478.322445847341</v>
      </c>
      <c r="BC61" s="123">
        <v>22098.578156017797</v>
      </c>
      <c r="BD61" s="123">
        <v>917.01021010482532</v>
      </c>
      <c r="BE61" s="123">
        <v>11609.653822512859</v>
      </c>
      <c r="BF61" s="123">
        <v>16328.56311824813</v>
      </c>
      <c r="BG61" s="123">
        <v>4185.3882087263228</v>
      </c>
      <c r="BH61" s="123">
        <v>7229.5904723291405</v>
      </c>
      <c r="BI61" s="123">
        <v>26860.781931159749</v>
      </c>
      <c r="BJ61" s="123">
        <v>697546.37961412338</v>
      </c>
      <c r="BK61" s="123">
        <v>1835417.7939837887</v>
      </c>
      <c r="BL61" s="123">
        <v>3673234.0708397832</v>
      </c>
      <c r="BM61" s="123">
        <v>4327256.8121516565</v>
      </c>
      <c r="BN61" s="123">
        <v>4297047.0122179426</v>
      </c>
      <c r="BO61" s="123">
        <v>3835450.5898335958</v>
      </c>
      <c r="BP61" s="123">
        <v>3566285.8221969348</v>
      </c>
      <c r="BQ61" s="123">
        <v>3355074.1338397749</v>
      </c>
      <c r="BR61" s="123">
        <v>3020647.5848224275</v>
      </c>
      <c r="BS61" s="123">
        <v>2509407.4210640928</v>
      </c>
    </row>
    <row r="62" spans="1:71">
      <c r="A62" s="120" t="s">
        <v>189</v>
      </c>
      <c r="B62" s="123">
        <v>3540.1049612499578</v>
      </c>
      <c r="C62" s="123">
        <v>3640.055861990807</v>
      </c>
      <c r="D62" s="123">
        <v>3788.5172426132935</v>
      </c>
      <c r="E62" s="123">
        <v>3789.3852192020295</v>
      </c>
      <c r="F62" s="123">
        <v>3876.2247837146761</v>
      </c>
      <c r="G62" s="123">
        <v>3927.2805928186349</v>
      </c>
      <c r="H62" s="123">
        <v>4186.9287005158712</v>
      </c>
      <c r="I62" s="123">
        <v>4532.1583240217979</v>
      </c>
      <c r="J62" s="123">
        <v>4760.3079251106792</v>
      </c>
      <c r="K62" s="123">
        <v>5210.3982531325692</v>
      </c>
      <c r="L62" s="123">
        <v>5511.2651751031244</v>
      </c>
      <c r="M62" s="123">
        <v>5754.6710706277481</v>
      </c>
      <c r="N62" s="123">
        <v>5833.3051333005387</v>
      </c>
      <c r="O62" s="123">
        <v>6363.4700643405477</v>
      </c>
      <c r="P62" s="123">
        <v>6459.65386924412</v>
      </c>
      <c r="Q62" s="123">
        <v>6842.3211323436926</v>
      </c>
      <c r="R62" s="123">
        <v>7333.667599540805</v>
      </c>
      <c r="S62" s="123">
        <v>8025.1609458888515</v>
      </c>
      <c r="T62" s="123">
        <v>8747.0764246831895</v>
      </c>
      <c r="U62" s="123">
        <v>8854.421882174358</v>
      </c>
      <c r="V62" s="123">
        <v>8984.1600028100074</v>
      </c>
      <c r="W62" s="123">
        <v>8921.4918521629697</v>
      </c>
      <c r="X62" s="123">
        <v>8830.9513227048137</v>
      </c>
      <c r="Y62" s="123">
        <v>9126.3392691995923</v>
      </c>
      <c r="Z62" s="123">
        <v>9095.2485490940016</v>
      </c>
      <c r="AA62" s="123">
        <v>9173.6253823557654</v>
      </c>
      <c r="AB62" s="123">
        <v>9029.2873337185683</v>
      </c>
      <c r="AC62" s="123">
        <v>9030.0485455959642</v>
      </c>
      <c r="AD62" s="123">
        <v>9061.8249665823059</v>
      </c>
      <c r="AE62" s="123">
        <v>8944.450418968845</v>
      </c>
      <c r="AF62" s="123">
        <v>8777.5152701825318</v>
      </c>
      <c r="AG62" s="123">
        <v>8607.9302087634678</v>
      </c>
      <c r="AH62" s="123">
        <v>8354.9481472047009</v>
      </c>
      <c r="AI62" s="123">
        <v>8140.4913297896501</v>
      </c>
      <c r="AJ62" s="123"/>
      <c r="AK62" s="123"/>
      <c r="AL62" s="123">
        <v>2061519.1021975325</v>
      </c>
      <c r="AM62" s="123">
        <v>2292623.7592879296</v>
      </c>
      <c r="AN62" s="123">
        <v>2612701.4035799275</v>
      </c>
      <c r="AO62" s="123">
        <v>2351976.5651291138</v>
      </c>
      <c r="AP62" s="123">
        <v>2253828.6310611297</v>
      </c>
      <c r="AQ62" s="123">
        <v>1879104.5394012269</v>
      </c>
      <c r="AR62" s="123">
        <v>2090417.7858566884</v>
      </c>
      <c r="AS62" s="123">
        <v>2711559.1746285739</v>
      </c>
      <c r="AT62" s="123">
        <v>2997920.5850636349</v>
      </c>
      <c r="AU62" s="123">
        <v>4193652.0206038887</v>
      </c>
      <c r="AV62" s="123">
        <v>5055759.9147887062</v>
      </c>
      <c r="AW62" s="123">
        <v>5835649.3172853524</v>
      </c>
      <c r="AX62" s="123">
        <v>5800834.1112541724</v>
      </c>
      <c r="AY62" s="123">
        <v>7912814.4245150192</v>
      </c>
      <c r="AZ62" s="123">
        <v>7928104.770561683</v>
      </c>
      <c r="BA62" s="123">
        <v>9584393.5855607297</v>
      </c>
      <c r="BB62" s="123">
        <v>11779949.291775443</v>
      </c>
      <c r="BC62" s="123">
        <v>15641727.736657135</v>
      </c>
      <c r="BD62" s="123">
        <v>20341990.245894831</v>
      </c>
      <c r="BE62" s="123">
        <v>20061762.299726792</v>
      </c>
      <c r="BF62" s="123">
        <v>19813309.3250205</v>
      </c>
      <c r="BG62" s="123">
        <v>17969761.424185257</v>
      </c>
      <c r="BH62" s="123">
        <v>16231124.916346489</v>
      </c>
      <c r="BI62" s="123">
        <v>17129978.752876136</v>
      </c>
      <c r="BJ62" s="123">
        <v>14951469.789223136</v>
      </c>
      <c r="BK62" s="123">
        <v>14344663.257899323</v>
      </c>
      <c r="BL62" s="123">
        <v>12676792.520470874</v>
      </c>
      <c r="BM62" s="123">
        <v>12627658.190157467</v>
      </c>
      <c r="BN62" s="123">
        <v>13082853.467569115</v>
      </c>
      <c r="BO62" s="123">
        <v>12487465.033127898</v>
      </c>
      <c r="BP62" s="123">
        <v>11692325.238437474</v>
      </c>
      <c r="BQ62" s="123">
        <v>11139661.667663783</v>
      </c>
      <c r="BR62" s="123">
        <v>10060194.611668672</v>
      </c>
      <c r="BS62" s="123">
        <v>9412457.064089926</v>
      </c>
    </row>
    <row r="63" spans="1:71">
      <c r="A63" s="120" t="s">
        <v>169</v>
      </c>
      <c r="B63" s="123">
        <v>5113.6273153180491</v>
      </c>
      <c r="C63" s="123">
        <v>5075.2271869451451</v>
      </c>
      <c r="D63" s="123">
        <v>5117.4971295696878</v>
      </c>
      <c r="E63" s="123">
        <v>5070.5900036635585</v>
      </c>
      <c r="F63" s="123">
        <v>5047.3163760470334</v>
      </c>
      <c r="G63" s="123">
        <v>5040.4391920897042</v>
      </c>
      <c r="H63" s="123">
        <v>5015.2968064300721</v>
      </c>
      <c r="I63" s="123">
        <v>5023.6234851199397</v>
      </c>
      <c r="J63" s="123">
        <v>5180.9202872629921</v>
      </c>
      <c r="K63" s="123">
        <v>5397.2399378798591</v>
      </c>
      <c r="L63" s="123">
        <v>5738.0065898234952</v>
      </c>
      <c r="M63" s="123">
        <v>6001.6966306906988</v>
      </c>
      <c r="N63" s="123">
        <v>6114.8572094293022</v>
      </c>
      <c r="O63" s="123">
        <v>6368.082344916962</v>
      </c>
      <c r="P63" s="123">
        <v>6574.62926612916</v>
      </c>
      <c r="Q63" s="123">
        <v>6592.0125866402786</v>
      </c>
      <c r="R63" s="123">
        <v>6987.3642472154415</v>
      </c>
      <c r="S63" s="123">
        <v>7665.986589010261</v>
      </c>
      <c r="T63" s="123">
        <v>7653.3318436194977</v>
      </c>
      <c r="U63" s="123">
        <v>7710.4060786720365</v>
      </c>
      <c r="V63" s="123">
        <v>7588.5267693474771</v>
      </c>
      <c r="W63" s="123">
        <v>7461.5699595643764</v>
      </c>
      <c r="X63" s="123">
        <v>7280.4289236890399</v>
      </c>
      <c r="Y63" s="123">
        <v>7239.2139899589856</v>
      </c>
      <c r="Z63" s="123">
        <v>7465.2094803445716</v>
      </c>
      <c r="AA63" s="123">
        <v>7508.6185092178648</v>
      </c>
      <c r="AB63" s="123">
        <v>7531.1923577672669</v>
      </c>
      <c r="AC63" s="123">
        <v>7521.9837156346593</v>
      </c>
      <c r="AD63" s="123">
        <v>7525.8378809431588</v>
      </c>
      <c r="AE63" s="123">
        <v>7508.0132294087143</v>
      </c>
      <c r="AF63" s="123">
        <v>7452.3049688306437</v>
      </c>
      <c r="AG63" s="123">
        <v>7314.2426118459516</v>
      </c>
      <c r="AH63" s="123">
        <v>7200.6824484663239</v>
      </c>
      <c r="AI63" s="123">
        <v>7032.8788504356289</v>
      </c>
      <c r="AJ63" s="123"/>
      <c r="AK63" s="123"/>
      <c r="AL63" s="123">
        <v>9056015.7116613761</v>
      </c>
      <c r="AM63" s="123">
        <v>8698444.7316657118</v>
      </c>
      <c r="AN63" s="123">
        <v>8675176.0217124708</v>
      </c>
      <c r="AO63" s="123">
        <v>7923213.349977388</v>
      </c>
      <c r="AP63" s="123">
        <v>7141546.773619717</v>
      </c>
      <c r="AQ63" s="123">
        <v>6170071.8851913754</v>
      </c>
      <c r="AR63" s="123">
        <v>5171966.6387759931</v>
      </c>
      <c r="AS63" s="123">
        <v>4571670.1214221958</v>
      </c>
      <c r="AT63" s="123">
        <v>4631374.2533078436</v>
      </c>
      <c r="AU63" s="123">
        <v>4993805.8932540659</v>
      </c>
      <c r="AV63" s="123">
        <v>6126828.4988617264</v>
      </c>
      <c r="AW63" s="123">
        <v>7090154.6149385404</v>
      </c>
      <c r="AX63" s="123">
        <v>7236337.5751370499</v>
      </c>
      <c r="AY63" s="123">
        <v>7938784.1347221257</v>
      </c>
      <c r="AZ63" s="123">
        <v>8588794.04223218</v>
      </c>
      <c r="BA63" s="123">
        <v>8097203.9314397341</v>
      </c>
      <c r="BB63" s="123">
        <v>9522715.3694477379</v>
      </c>
      <c r="BC63" s="123">
        <v>12929691.788562933</v>
      </c>
      <c r="BD63" s="123">
        <v>11672232.930163814</v>
      </c>
      <c r="BE63" s="123">
        <v>11122358.82531278</v>
      </c>
      <c r="BF63" s="123">
        <v>9336576.0526696183</v>
      </c>
      <c r="BG63" s="123">
        <v>7723694.9895438449</v>
      </c>
      <c r="BH63" s="123">
        <v>6141795.570883967</v>
      </c>
      <c r="BI63" s="123">
        <v>5070209.5036462983</v>
      </c>
      <c r="BJ63" s="123">
        <v>5002710.4857832836</v>
      </c>
      <c r="BK63" s="123">
        <v>4504700.80551273</v>
      </c>
      <c r="BL63" s="123">
        <v>4253301.4785216013</v>
      </c>
      <c r="BM63" s="123">
        <v>4183975.3821004475</v>
      </c>
      <c r="BN63" s="123">
        <v>4330709.3750972422</v>
      </c>
      <c r="BO63" s="123">
        <v>4398766.1141417511</v>
      </c>
      <c r="BP63" s="123">
        <v>4385648.1803454356</v>
      </c>
      <c r="BQ63" s="123">
        <v>4177631.7453037212</v>
      </c>
      <c r="BR63" s="123">
        <v>4070367.9270305536</v>
      </c>
      <c r="BS63" s="123">
        <v>3843012.562833617</v>
      </c>
    </row>
    <row r="64" spans="1:71">
      <c r="A64" s="120" t="s">
        <v>165</v>
      </c>
      <c r="B64" s="123">
        <v>1371.9293244994744</v>
      </c>
      <c r="C64" s="123">
        <v>1377.5125999924253</v>
      </c>
      <c r="D64" s="123">
        <v>1442.1122389221734</v>
      </c>
      <c r="E64" s="123">
        <v>1554.1192399891984</v>
      </c>
      <c r="F64" s="123">
        <v>1642.3596000387513</v>
      </c>
      <c r="G64" s="123">
        <v>1698.793991863148</v>
      </c>
      <c r="H64" s="123">
        <v>1734.0508382761222</v>
      </c>
      <c r="I64" s="123">
        <v>1772.2680716436259</v>
      </c>
      <c r="J64" s="123">
        <v>1829.3103497900959</v>
      </c>
      <c r="K64" s="123">
        <v>1872.4711002465431</v>
      </c>
      <c r="L64" s="123">
        <v>1889.9741379628706</v>
      </c>
      <c r="M64" s="123">
        <v>1899.8043884999802</v>
      </c>
      <c r="N64" s="123">
        <v>1903.7326791729192</v>
      </c>
      <c r="O64" s="123">
        <v>1903.4422948088234</v>
      </c>
      <c r="P64" s="123">
        <v>1950.9499463546338</v>
      </c>
      <c r="Q64" s="123">
        <v>2128.8212223911119</v>
      </c>
      <c r="R64" s="123">
        <v>2168.7756682824829</v>
      </c>
      <c r="S64" s="123">
        <v>2236.2045175909784</v>
      </c>
      <c r="T64" s="123">
        <v>2243.6769160614303</v>
      </c>
      <c r="U64" s="123">
        <v>2330.3157399965821</v>
      </c>
      <c r="V64" s="123">
        <v>2462.7613909431525</v>
      </c>
      <c r="W64" s="123">
        <v>2695.6911412555369</v>
      </c>
      <c r="X64" s="123">
        <v>2872.9645213365766</v>
      </c>
      <c r="Y64" s="123">
        <v>3037.2372467657028</v>
      </c>
      <c r="Z64" s="123">
        <v>3201.2310986393718</v>
      </c>
      <c r="AA64" s="123">
        <v>3433.4681967550114</v>
      </c>
      <c r="AB64" s="123">
        <v>3617.6126167590946</v>
      </c>
      <c r="AC64" s="123">
        <v>3749.7824765519167</v>
      </c>
      <c r="AD64" s="123">
        <v>3784.6733384480854</v>
      </c>
      <c r="AE64" s="123">
        <v>3800.4512010615204</v>
      </c>
      <c r="AF64" s="123">
        <v>3776.4480613340679</v>
      </c>
      <c r="AG64" s="123">
        <v>3741.3970798776731</v>
      </c>
      <c r="AH64" s="123">
        <v>3730.8050614216672</v>
      </c>
      <c r="AI64" s="123">
        <v>3640.2676396598163</v>
      </c>
      <c r="AJ64" s="123"/>
      <c r="AK64" s="123"/>
      <c r="AL64" s="123">
        <v>536375.36779403884</v>
      </c>
      <c r="AM64" s="123">
        <v>560105.55459162162</v>
      </c>
      <c r="AN64" s="123">
        <v>532928.7833479878</v>
      </c>
      <c r="AO64" s="123">
        <v>492313.36602405825</v>
      </c>
      <c r="AP64" s="123">
        <v>536687.39860892575</v>
      </c>
      <c r="AQ64" s="123">
        <v>735618.86023315275</v>
      </c>
      <c r="AR64" s="123">
        <v>1014149.9959946894</v>
      </c>
      <c r="AS64" s="123">
        <v>1239234.258958413</v>
      </c>
      <c r="AT64" s="123">
        <v>1438913.3583385576</v>
      </c>
      <c r="AU64" s="123">
        <v>1664322.7484754862</v>
      </c>
      <c r="AV64" s="123">
        <v>1884550.5520249878</v>
      </c>
      <c r="AW64" s="123">
        <v>2071175.2244790972</v>
      </c>
      <c r="AX64" s="123">
        <v>2313685.497084083</v>
      </c>
      <c r="AY64" s="123">
        <v>2712790.9796460094</v>
      </c>
      <c r="AZ64" s="123">
        <v>2866299.3933332153</v>
      </c>
      <c r="BA64" s="123">
        <v>2616735.6545736049</v>
      </c>
      <c r="BB64" s="123">
        <v>3002245.3326896639</v>
      </c>
      <c r="BC64" s="123">
        <v>3363534.0256977263</v>
      </c>
      <c r="BD64" s="123">
        <v>3972806.1842002096</v>
      </c>
      <c r="BE64" s="123">
        <v>4182312.4295690311</v>
      </c>
      <c r="BF64" s="123">
        <v>4285662.8151207967</v>
      </c>
      <c r="BG64" s="123">
        <v>3947076.9092356265</v>
      </c>
      <c r="BH64" s="123">
        <v>3721811.7658679304</v>
      </c>
      <c r="BI64" s="123">
        <v>3803530.340260807</v>
      </c>
      <c r="BJ64" s="123">
        <v>4109963.143541371</v>
      </c>
      <c r="BK64" s="123">
        <v>3813124.2544799051</v>
      </c>
      <c r="BL64" s="123">
        <v>3427039.0266542505</v>
      </c>
      <c r="BM64" s="123">
        <v>2981577.2524271593</v>
      </c>
      <c r="BN64" s="123">
        <v>2756027.9408725351</v>
      </c>
      <c r="BO64" s="123">
        <v>2592867.9258582299</v>
      </c>
      <c r="BP64" s="123">
        <v>2501657.8016508305</v>
      </c>
      <c r="BQ64" s="123">
        <v>2337596.2429210688</v>
      </c>
      <c r="BR64" s="123">
        <v>2109355.6741440143</v>
      </c>
      <c r="BS64" s="123">
        <v>2051342.6297608004</v>
      </c>
    </row>
    <row r="65" spans="1:71">
      <c r="A65" s="120" t="s">
        <v>193</v>
      </c>
      <c r="B65" s="123">
        <v>3415.6102255172636</v>
      </c>
      <c r="C65" s="123">
        <v>3418.0621842794562</v>
      </c>
      <c r="D65" s="123">
        <v>3410.3295001383831</v>
      </c>
      <c r="E65" s="123">
        <v>3366.8572890864166</v>
      </c>
      <c r="F65" s="123">
        <v>3355.5624715014933</v>
      </c>
      <c r="G65" s="123">
        <v>3472.0919972052043</v>
      </c>
      <c r="H65" s="123">
        <v>3556.0324223672383</v>
      </c>
      <c r="I65" s="123">
        <v>3648.3840521097713</v>
      </c>
      <c r="J65" s="123">
        <v>3823.5678334977829</v>
      </c>
      <c r="K65" s="123">
        <v>4051.2963883171115</v>
      </c>
      <c r="L65" s="123">
        <v>4237.3728900038786</v>
      </c>
      <c r="M65" s="123">
        <v>4284.546983905052</v>
      </c>
      <c r="N65" s="123">
        <v>4425.9048995321955</v>
      </c>
      <c r="O65" s="123">
        <v>4583.468272887013</v>
      </c>
      <c r="P65" s="123">
        <v>4719.6591331862883</v>
      </c>
      <c r="Q65" s="123">
        <v>4786.3228050620428</v>
      </c>
      <c r="R65" s="123">
        <v>4974.3881873452565</v>
      </c>
      <c r="S65" s="123">
        <v>5108.8142470661342</v>
      </c>
      <c r="T65" s="123">
        <v>5267.0065171125261</v>
      </c>
      <c r="U65" s="123">
        <v>5397.5476703424893</v>
      </c>
      <c r="V65" s="123">
        <v>5350.4890778990448</v>
      </c>
      <c r="W65" s="123">
        <v>5302.5015023338237</v>
      </c>
      <c r="X65" s="123">
        <v>5217.3917234435121</v>
      </c>
      <c r="Y65" s="123">
        <v>5175.8159139207464</v>
      </c>
      <c r="Z65" s="123">
        <v>5210.7247452738602</v>
      </c>
      <c r="AA65" s="123">
        <v>5175.2140721038058</v>
      </c>
      <c r="AB65" s="123">
        <v>5124.9903075427474</v>
      </c>
      <c r="AC65" s="123">
        <v>5066.0088018729539</v>
      </c>
      <c r="AD65" s="123">
        <v>5091.776078938733</v>
      </c>
      <c r="AE65" s="123">
        <v>5134.2835036090864</v>
      </c>
      <c r="AF65" s="123">
        <v>5213.8808402990708</v>
      </c>
      <c r="AG65" s="123">
        <v>5229.0684325004086</v>
      </c>
      <c r="AH65" s="123">
        <v>5169.8529445204731</v>
      </c>
      <c r="AI65" s="123">
        <v>5098.842124983199</v>
      </c>
      <c r="AJ65" s="123"/>
      <c r="AK65" s="123"/>
      <c r="AL65" s="123">
        <v>1719519.1783394462</v>
      </c>
      <c r="AM65" s="123">
        <v>1669645.3778736393</v>
      </c>
      <c r="AN65" s="123">
        <v>1533133.1650513671</v>
      </c>
      <c r="AO65" s="123">
        <v>1234515.6338036791</v>
      </c>
      <c r="AP65" s="123">
        <v>961602.5533726142</v>
      </c>
      <c r="AQ65" s="123">
        <v>838352.19192856713</v>
      </c>
      <c r="AR65" s="123">
        <v>664113.24924560299</v>
      </c>
      <c r="AS65" s="123">
        <v>582027.07367497857</v>
      </c>
      <c r="AT65" s="123">
        <v>631564.5189634905</v>
      </c>
      <c r="AU65" s="123">
        <v>789856.92896334978</v>
      </c>
      <c r="AV65" s="123">
        <v>949863.52023266512</v>
      </c>
      <c r="AW65" s="123">
        <v>894130.57167507021</v>
      </c>
      <c r="AX65" s="123">
        <v>1002184.889509258</v>
      </c>
      <c r="AY65" s="123">
        <v>1067028.5356695356</v>
      </c>
      <c r="AZ65" s="123">
        <v>1157118.2357573314</v>
      </c>
      <c r="BA65" s="123">
        <v>1081327.227279773</v>
      </c>
      <c r="BB65" s="123">
        <v>1151143.7239866625</v>
      </c>
      <c r="BC65" s="123">
        <v>1078722.6144501169</v>
      </c>
      <c r="BD65" s="123">
        <v>1061187.6968332073</v>
      </c>
      <c r="BE65" s="123">
        <v>1044814.4497192354</v>
      </c>
      <c r="BF65" s="123">
        <v>668377.27677022514</v>
      </c>
      <c r="BG65" s="123">
        <v>384505.64165894914</v>
      </c>
      <c r="BH65" s="123">
        <v>172413.81751154742</v>
      </c>
      <c r="BI65" s="123">
        <v>35462.349116980731</v>
      </c>
      <c r="BJ65" s="123">
        <v>317.22305213535401</v>
      </c>
      <c r="BK65" s="123">
        <v>44511.038098032775</v>
      </c>
      <c r="BL65" s="123">
        <v>118231.90559360727</v>
      </c>
      <c r="BM65" s="123">
        <v>168508.69282015113</v>
      </c>
      <c r="BN65" s="123">
        <v>124627.46424904652</v>
      </c>
      <c r="BO65" s="123">
        <v>76400.368648792108</v>
      </c>
      <c r="BP65" s="123">
        <v>20802.352654951632</v>
      </c>
      <c r="BQ65" s="123">
        <v>1701.4475791243062</v>
      </c>
      <c r="BR65" s="123">
        <v>177.26841411461123</v>
      </c>
      <c r="BS65" s="123">
        <v>692.93134258886539</v>
      </c>
    </row>
    <row r="66" spans="1:71">
      <c r="A66" s="120" t="s">
        <v>156</v>
      </c>
      <c r="B66" s="123">
        <v>1526.6216166632489</v>
      </c>
      <c r="C66" s="123">
        <v>1539.52727986482</v>
      </c>
      <c r="D66" s="123">
        <v>1597.0200798420817</v>
      </c>
      <c r="E66" s="123">
        <v>1644.9417373505923</v>
      </c>
      <c r="F66" s="123">
        <v>1731.214383933409</v>
      </c>
      <c r="G66" s="123">
        <v>1897.7314454680604</v>
      </c>
      <c r="H66" s="123">
        <v>2062.5249633352892</v>
      </c>
      <c r="I66" s="123">
        <v>2270.6258583573081</v>
      </c>
      <c r="J66" s="123">
        <v>2620.2373616089594</v>
      </c>
      <c r="K66" s="123">
        <v>2878.8613517258159</v>
      </c>
      <c r="L66" s="123">
        <v>3064.165213979782</v>
      </c>
      <c r="M66" s="123">
        <v>3200.2774185338949</v>
      </c>
      <c r="N66" s="123">
        <v>3286.2643298713501</v>
      </c>
      <c r="O66" s="123">
        <v>3374.7814807266641</v>
      </c>
      <c r="P66" s="123">
        <v>3411.1472199481022</v>
      </c>
      <c r="Q66" s="123">
        <v>3403.0185500272332</v>
      </c>
      <c r="R66" s="123">
        <v>3423.4046326373054</v>
      </c>
      <c r="S66" s="123">
        <v>3410.5745267647535</v>
      </c>
      <c r="T66" s="123">
        <v>3422.2369905870182</v>
      </c>
      <c r="U66" s="123">
        <v>3546.2266565845594</v>
      </c>
      <c r="V66" s="123">
        <v>3618.6232779300303</v>
      </c>
      <c r="W66" s="123">
        <v>3750.0951494516421</v>
      </c>
      <c r="X66" s="123">
        <v>3940.4978122232219</v>
      </c>
      <c r="Y66" s="123">
        <v>4184.3135157003244</v>
      </c>
      <c r="Z66" s="123">
        <v>4527.2988573922539</v>
      </c>
      <c r="AA66" s="123">
        <v>4707.4871233490139</v>
      </c>
      <c r="AB66" s="123">
        <v>4694.6093467294331</v>
      </c>
      <c r="AC66" s="123">
        <v>4642.1982953617999</v>
      </c>
      <c r="AD66" s="123">
        <v>4575.7175078070013</v>
      </c>
      <c r="AE66" s="123">
        <v>4508.5413838132208</v>
      </c>
      <c r="AF66" s="123">
        <v>4385.0476081210218</v>
      </c>
      <c r="AG66" s="123">
        <v>4267.7574089919181</v>
      </c>
      <c r="AH66" s="123">
        <v>4179.8755864392033</v>
      </c>
      <c r="AI66" s="123">
        <v>4073.057972478317</v>
      </c>
      <c r="AJ66" s="123"/>
      <c r="AK66" s="123"/>
      <c r="AL66" s="123">
        <v>333719.06767974084</v>
      </c>
      <c r="AM66" s="123">
        <v>343850.08998025511</v>
      </c>
      <c r="AN66" s="123">
        <v>330753.66696683399</v>
      </c>
      <c r="AO66" s="123">
        <v>373110.79820520262</v>
      </c>
      <c r="AP66" s="123">
        <v>414394.40501629451</v>
      </c>
      <c r="AQ66" s="123">
        <v>433944.72080845357</v>
      </c>
      <c r="AR66" s="123">
        <v>460465.41581590223</v>
      </c>
      <c r="AS66" s="123">
        <v>378042.00413873704</v>
      </c>
      <c r="AT66" s="123">
        <v>166970.41503307299</v>
      </c>
      <c r="AU66" s="123">
        <v>80483.467084097603</v>
      </c>
      <c r="AV66" s="123">
        <v>39441.267564806374</v>
      </c>
      <c r="AW66" s="123">
        <v>19233.470352350716</v>
      </c>
      <c r="AX66" s="123">
        <v>19195.748083252809</v>
      </c>
      <c r="AY66" s="123">
        <v>30876.133372850174</v>
      </c>
      <c r="AZ66" s="123">
        <v>54204.039149895551</v>
      </c>
      <c r="BA66" s="123">
        <v>117947.87674464771</v>
      </c>
      <c r="BB66" s="123">
        <v>228550.82325823975</v>
      </c>
      <c r="BC66" s="123">
        <v>435103.82138047036</v>
      </c>
      <c r="BD66" s="123">
        <v>663621.837047735</v>
      </c>
      <c r="BE66" s="123">
        <v>687505.2415937687</v>
      </c>
      <c r="BF66" s="123">
        <v>835985.37739891734</v>
      </c>
      <c r="BG66" s="123">
        <v>869222.75255980284</v>
      </c>
      <c r="BH66" s="123">
        <v>742469.12716792244</v>
      </c>
      <c r="BI66" s="123">
        <v>645110.80749628542</v>
      </c>
      <c r="BJ66" s="123">
        <v>491732.83162173466</v>
      </c>
      <c r="BK66" s="123">
        <v>460638.22512711911</v>
      </c>
      <c r="BL66" s="123">
        <v>599431.51612444804</v>
      </c>
      <c r="BM66" s="123">
        <v>696070.85641976306</v>
      </c>
      <c r="BN66" s="123">
        <v>755308.25660409161</v>
      </c>
      <c r="BO66" s="123">
        <v>813871.52971446631</v>
      </c>
      <c r="BP66" s="123">
        <v>946852.45695976343</v>
      </c>
      <c r="BQ66" s="123">
        <v>1005125.812717637</v>
      </c>
      <c r="BR66" s="123">
        <v>1006593.9876275415</v>
      </c>
      <c r="BS66" s="123">
        <v>998921.41782122524</v>
      </c>
    </row>
    <row r="67" spans="1:71">
      <c r="A67" s="120" t="s">
        <v>196</v>
      </c>
      <c r="B67" s="123">
        <v>1470.6025377449421</v>
      </c>
      <c r="C67" s="123">
        <v>1492.8151516677369</v>
      </c>
      <c r="D67" s="123">
        <v>1518.0619317269677</v>
      </c>
      <c r="E67" s="123">
        <v>1530.8476945648463</v>
      </c>
      <c r="F67" s="123">
        <v>1579.0677721782033</v>
      </c>
      <c r="G67" s="123">
        <v>1716.9494659266634</v>
      </c>
      <c r="H67" s="123">
        <v>2037.9482553216101</v>
      </c>
      <c r="I67" s="123">
        <v>2299.8794274370671</v>
      </c>
      <c r="J67" s="123">
        <v>2377.0957309439182</v>
      </c>
      <c r="K67" s="123">
        <v>2478.4793769062444</v>
      </c>
      <c r="L67" s="123">
        <v>2520.8553854631996</v>
      </c>
      <c r="M67" s="123">
        <v>2548.7380067777835</v>
      </c>
      <c r="N67" s="123">
        <v>2551.9719953242707</v>
      </c>
      <c r="O67" s="123">
        <v>2598.1237872913116</v>
      </c>
      <c r="P67" s="123">
        <v>2627.0877240020709</v>
      </c>
      <c r="Q67" s="123">
        <v>2720.6560634517755</v>
      </c>
      <c r="R67" s="123">
        <v>2956.6165795355528</v>
      </c>
      <c r="S67" s="123">
        <v>3105.6704620748555</v>
      </c>
      <c r="T67" s="123">
        <v>3220.6408256619588</v>
      </c>
      <c r="U67" s="123">
        <v>3310.7591006985785</v>
      </c>
      <c r="V67" s="123">
        <v>3474.7442174687267</v>
      </c>
      <c r="W67" s="123">
        <v>3711.1895537270457</v>
      </c>
      <c r="X67" s="123">
        <v>3825.6459997387783</v>
      </c>
      <c r="Y67" s="123">
        <v>3951.1626711222293</v>
      </c>
      <c r="Z67" s="123">
        <v>4053.6709385587906</v>
      </c>
      <c r="AA67" s="123">
        <v>4038.2521966418462</v>
      </c>
      <c r="AB67" s="123">
        <v>4046.75844714408</v>
      </c>
      <c r="AC67" s="123">
        <v>4229.5124096994186</v>
      </c>
      <c r="AD67" s="123">
        <v>4142.4407631549475</v>
      </c>
      <c r="AE67" s="123">
        <v>4083.9347664302063</v>
      </c>
      <c r="AF67" s="123">
        <v>4079.3549139756474</v>
      </c>
      <c r="AG67" s="123">
        <v>4025.3516750913982</v>
      </c>
      <c r="AH67" s="123">
        <v>4018.0110565246891</v>
      </c>
      <c r="AI67" s="123">
        <v>3985.522460187</v>
      </c>
      <c r="AJ67" s="123"/>
      <c r="AK67" s="123"/>
      <c r="AL67" s="123">
        <v>401579.88163775054</v>
      </c>
      <c r="AM67" s="123">
        <v>400814.91230448842</v>
      </c>
      <c r="AN67" s="123">
        <v>427807.59309161123</v>
      </c>
      <c r="AO67" s="123">
        <v>525511.91188817122</v>
      </c>
      <c r="AP67" s="123">
        <v>633427.11313134723</v>
      </c>
      <c r="AQ67" s="123">
        <v>704805.22539569857</v>
      </c>
      <c r="AR67" s="123">
        <v>494423.75984242337</v>
      </c>
      <c r="AS67" s="123">
        <v>342924.59105135471</v>
      </c>
      <c r="AT67" s="123">
        <v>424793.39967034094</v>
      </c>
      <c r="AU67" s="123">
        <v>467962.78816431825</v>
      </c>
      <c r="AV67" s="123">
        <v>550427.60691170557</v>
      </c>
      <c r="AW67" s="123">
        <v>624454.28547987889</v>
      </c>
      <c r="AX67" s="123">
        <v>761851.50820139761</v>
      </c>
      <c r="AY67" s="123">
        <v>907015.76423217892</v>
      </c>
      <c r="AZ67" s="123">
        <v>1034039.0469539758</v>
      </c>
      <c r="BA67" s="123">
        <v>1052261.3123807572</v>
      </c>
      <c r="BB67" s="123">
        <v>892756.53962634108</v>
      </c>
      <c r="BC67" s="123">
        <v>930314.38758097671</v>
      </c>
      <c r="BD67" s="123">
        <v>1032715.3689686641</v>
      </c>
      <c r="BE67" s="123">
        <v>1133430.4665854559</v>
      </c>
      <c r="BF67" s="123">
        <v>1119790.2455753156</v>
      </c>
      <c r="BG67" s="123">
        <v>943281.41851083771</v>
      </c>
      <c r="BH67" s="123">
        <v>953587.98055718653</v>
      </c>
      <c r="BI67" s="123">
        <v>1073997.9996939914</v>
      </c>
      <c r="BJ67" s="123">
        <v>1380306.7422305362</v>
      </c>
      <c r="BK67" s="123">
        <v>1816937.5736339199</v>
      </c>
      <c r="BL67" s="123">
        <v>2022313.0255624859</v>
      </c>
      <c r="BM67" s="123">
        <v>1554995.2717633315</v>
      </c>
      <c r="BN67" s="123">
        <v>1696145.3937017282</v>
      </c>
      <c r="BO67" s="123">
        <v>1760278.5733298687</v>
      </c>
      <c r="BP67" s="123">
        <v>1635217.2488996212</v>
      </c>
      <c r="BQ67" s="123">
        <v>1549938.7585685181</v>
      </c>
      <c r="BR67" s="123">
        <v>1357588.7524911889</v>
      </c>
      <c r="BS67" s="123">
        <v>1181560.4686002764</v>
      </c>
    </row>
    <row r="68" spans="1:71">
      <c r="A68" s="120" t="s">
        <v>194</v>
      </c>
      <c r="B68" s="123">
        <v>1706.8823036251517</v>
      </c>
      <c r="C68" s="123">
        <v>1752.8237135344714</v>
      </c>
      <c r="D68" s="123">
        <v>1825.3581079795379</v>
      </c>
      <c r="E68" s="123">
        <v>1927.2377884751254</v>
      </c>
      <c r="F68" s="123">
        <v>2081.9030809976498</v>
      </c>
      <c r="G68" s="123">
        <v>2305.0571327963289</v>
      </c>
      <c r="H68" s="123">
        <v>2661.8481200234983</v>
      </c>
      <c r="I68" s="123">
        <v>3047.1574447695571</v>
      </c>
      <c r="J68" s="123">
        <v>3336.2528128501485</v>
      </c>
      <c r="K68" s="123">
        <v>3631.4102495898155</v>
      </c>
      <c r="L68" s="123">
        <v>3802.0377456655328</v>
      </c>
      <c r="M68" s="123">
        <v>3910.8684175534272</v>
      </c>
      <c r="N68" s="123">
        <v>3999.8962863953998</v>
      </c>
      <c r="O68" s="123">
        <v>4058.1908774479771</v>
      </c>
      <c r="P68" s="123">
        <v>4072.1994874250345</v>
      </c>
      <c r="Q68" s="123">
        <v>4055.2867661078931</v>
      </c>
      <c r="R68" s="123">
        <v>4065.1346159191785</v>
      </c>
      <c r="S68" s="123">
        <v>4205.5876374993768</v>
      </c>
      <c r="T68" s="123">
        <v>4351.8929017347882</v>
      </c>
      <c r="U68" s="123">
        <v>4460.0898805789047</v>
      </c>
      <c r="V68" s="123">
        <v>4827.2194274027806</v>
      </c>
      <c r="W68" s="123">
        <v>5160.8452938765695</v>
      </c>
      <c r="X68" s="123">
        <v>5416.324135955284</v>
      </c>
      <c r="Y68" s="123">
        <v>5639.9194245521448</v>
      </c>
      <c r="Z68" s="123">
        <v>5924.5376323292812</v>
      </c>
      <c r="AA68" s="123">
        <v>6158.913563774654</v>
      </c>
      <c r="AB68" s="123">
        <v>6570.1191951021292</v>
      </c>
      <c r="AC68" s="123">
        <v>6542.3322435600776</v>
      </c>
      <c r="AD68" s="123">
        <v>6901.0826489424144</v>
      </c>
      <c r="AE68" s="123">
        <v>6980.8999622506672</v>
      </c>
      <c r="AF68" s="123">
        <v>6967.8910241624735</v>
      </c>
      <c r="AG68" s="123">
        <v>6951.107698950058</v>
      </c>
      <c r="AH68" s="123">
        <v>7027.4989397512927</v>
      </c>
      <c r="AI68" s="123">
        <v>7114.9118406026892</v>
      </c>
      <c r="AJ68" s="123"/>
      <c r="AK68" s="123"/>
      <c r="AL68" s="123">
        <v>157945.47124629605</v>
      </c>
      <c r="AM68" s="123">
        <v>139196.81005032771</v>
      </c>
      <c r="AN68" s="123">
        <v>120252.0997829987</v>
      </c>
      <c r="AO68" s="123">
        <v>107933.21594937361</v>
      </c>
      <c r="AP68" s="123">
        <v>85875.978515630282</v>
      </c>
      <c r="AQ68" s="123">
        <v>63211.57375902139</v>
      </c>
      <c r="AR68" s="123">
        <v>6281.0164478645092</v>
      </c>
      <c r="AS68" s="123">
        <v>26140.545773373578</v>
      </c>
      <c r="AT68" s="123">
        <v>94491.880217083773</v>
      </c>
      <c r="AU68" s="123">
        <v>219822.9627090118</v>
      </c>
      <c r="AV68" s="123">
        <v>290816.74365997541</v>
      </c>
      <c r="AW68" s="123">
        <v>327076.71449243114</v>
      </c>
      <c r="AX68" s="123">
        <v>330720.72781186987</v>
      </c>
      <c r="AY68" s="123">
        <v>257752.52521757787</v>
      </c>
      <c r="AZ68" s="123">
        <v>183384.92255638193</v>
      </c>
      <c r="BA68" s="123">
        <v>95377.705796062204</v>
      </c>
      <c r="BB68" s="123">
        <v>26784.62492334671</v>
      </c>
      <c r="BC68" s="123">
        <v>18330.211304594537</v>
      </c>
      <c r="BD68" s="123">
        <v>13230.988454569722</v>
      </c>
      <c r="BE68" s="123">
        <v>7174.7448495395392</v>
      </c>
      <c r="BF68" s="123">
        <v>86597.063362813264</v>
      </c>
      <c r="BG68" s="123">
        <v>228894.28945540913</v>
      </c>
      <c r="BH68" s="123">
        <v>377192.3105080651</v>
      </c>
      <c r="BI68" s="123">
        <v>425649.25438342697</v>
      </c>
      <c r="BJ68" s="123">
        <v>484418.96554100519</v>
      </c>
      <c r="BK68" s="123">
        <v>597100.9883375155</v>
      </c>
      <c r="BL68" s="123">
        <v>1212818.124848916</v>
      </c>
      <c r="BM68" s="123">
        <v>1135983.6519291932</v>
      </c>
      <c r="BN68" s="123">
        <v>2120752.6548168254</v>
      </c>
      <c r="BO68" s="123">
        <v>2465560.3628563974</v>
      </c>
      <c r="BP68" s="123">
        <v>2591391.5734227188</v>
      </c>
      <c r="BQ68" s="123">
        <v>2825057.2409060695</v>
      </c>
      <c r="BR68" s="123">
        <v>3401559.7026799968</v>
      </c>
      <c r="BS68" s="123">
        <v>4171370.4111229046</v>
      </c>
    </row>
    <row r="69" spans="1:71">
      <c r="A69" s="120" t="s">
        <v>162</v>
      </c>
      <c r="B69" s="123">
        <v>1981.7955580062562</v>
      </c>
      <c r="C69" s="123">
        <v>2017.9256032252426</v>
      </c>
      <c r="D69" s="123">
        <v>2049.7720506656774</v>
      </c>
      <c r="E69" s="123">
        <v>2104.3455496542742</v>
      </c>
      <c r="F69" s="123">
        <v>2187.8726350872039</v>
      </c>
      <c r="G69" s="123">
        <v>2264.6459831304451</v>
      </c>
      <c r="H69" s="123">
        <v>2328.6105034628258</v>
      </c>
      <c r="I69" s="123">
        <v>2426.9767753860619</v>
      </c>
      <c r="J69" s="123">
        <v>2552.6370408245061</v>
      </c>
      <c r="K69" s="123">
        <v>2812.6149276919241</v>
      </c>
      <c r="L69" s="123">
        <v>3058.8672417365478</v>
      </c>
      <c r="M69" s="123">
        <v>3183.993843271242</v>
      </c>
      <c r="N69" s="123">
        <v>3317.2317483596617</v>
      </c>
      <c r="O69" s="123">
        <v>3495.7387431144293</v>
      </c>
      <c r="P69" s="123">
        <v>3570.3075620504369</v>
      </c>
      <c r="Q69" s="123">
        <v>3610.8377964719321</v>
      </c>
      <c r="R69" s="123">
        <v>3733.224357899302</v>
      </c>
      <c r="S69" s="123">
        <v>3997.5319499411653</v>
      </c>
      <c r="T69" s="123">
        <v>4340.2610739340817</v>
      </c>
      <c r="U69" s="123">
        <v>4662.8973340392968</v>
      </c>
      <c r="V69" s="123">
        <v>4882.6108173100656</v>
      </c>
      <c r="W69" s="123">
        <v>5097.6204492542793</v>
      </c>
      <c r="X69" s="123">
        <v>5314.1100748442668</v>
      </c>
      <c r="Y69" s="123">
        <v>5616.7581788719608</v>
      </c>
      <c r="Z69" s="123">
        <v>5954.6132276025673</v>
      </c>
      <c r="AA69" s="123">
        <v>6292.7717087392521</v>
      </c>
      <c r="AB69" s="123">
        <v>6650.8804663696556</v>
      </c>
      <c r="AC69" s="123">
        <v>6691.3126548948003</v>
      </c>
      <c r="AD69" s="123">
        <v>6650.8618466429862</v>
      </c>
      <c r="AE69" s="123">
        <v>6614.5304460874131</v>
      </c>
      <c r="AF69" s="123">
        <v>6653.79219352982</v>
      </c>
      <c r="AG69" s="123">
        <v>6580.5926682699383</v>
      </c>
      <c r="AH69" s="123">
        <v>6533.8509618013895</v>
      </c>
      <c r="AI69" s="123">
        <v>6402.1818012569502</v>
      </c>
      <c r="AJ69" s="123"/>
      <c r="AK69" s="123"/>
      <c r="AL69" s="123">
        <v>15008.770421561449</v>
      </c>
      <c r="AM69" s="123">
        <v>11661.623565289243</v>
      </c>
      <c r="AN69" s="123">
        <v>14971.945767267767</v>
      </c>
      <c r="AO69" s="123">
        <v>22929.272874292736</v>
      </c>
      <c r="AP69" s="123">
        <v>34997.60963732157</v>
      </c>
      <c r="AQ69" s="123">
        <v>85164.90612779661</v>
      </c>
      <c r="AR69" s="123">
        <v>170148.39653059639</v>
      </c>
      <c r="AS69" s="123">
        <v>210222.51395695319</v>
      </c>
      <c r="AT69" s="123">
        <v>226785.92286377336</v>
      </c>
      <c r="AU69" s="123">
        <v>122459.75770437357</v>
      </c>
      <c r="AV69" s="123">
        <v>41573.672177813118</v>
      </c>
      <c r="AW69" s="123">
        <v>24015.193533802474</v>
      </c>
      <c r="AX69" s="123">
        <v>11573.736644300951</v>
      </c>
      <c r="AY69" s="123">
        <v>2998.5258009224922</v>
      </c>
      <c r="AZ69" s="123">
        <v>5425.392995123585</v>
      </c>
      <c r="BA69" s="123">
        <v>18391.742199543198</v>
      </c>
      <c r="BB69" s="123">
        <v>28308.119177977245</v>
      </c>
      <c r="BC69" s="123">
        <v>5280.4313877509185</v>
      </c>
      <c r="BD69" s="123">
        <v>10690.361836751052</v>
      </c>
      <c r="BE69" s="123">
        <v>82662.758594488114</v>
      </c>
      <c r="BF69" s="123">
        <v>122265.73789920351</v>
      </c>
      <c r="BG69" s="123">
        <v>172394.47451342994</v>
      </c>
      <c r="BH69" s="123">
        <v>262088.4817219555</v>
      </c>
      <c r="BI69" s="123">
        <v>395964.07024462178</v>
      </c>
      <c r="BJ69" s="123">
        <v>527188.8637394082</v>
      </c>
      <c r="BK69" s="123">
        <v>821889.55262330722</v>
      </c>
      <c r="BL69" s="123">
        <v>1397222.0891019085</v>
      </c>
      <c r="BM69" s="123">
        <v>1475753.0095357911</v>
      </c>
      <c r="BN69" s="123">
        <v>1454579.7957679471</v>
      </c>
      <c r="BO69" s="123">
        <v>1449232.6149117148</v>
      </c>
      <c r="BP69" s="123">
        <v>1678789.6323053534</v>
      </c>
      <c r="BQ69" s="123">
        <v>1716822.2233574288</v>
      </c>
      <c r="BR69" s="123">
        <v>1824346.724304579</v>
      </c>
      <c r="BS69" s="123">
        <v>1768004.3992582832</v>
      </c>
    </row>
    <row r="70" spans="1:71">
      <c r="A70" s="120" t="s">
        <v>180</v>
      </c>
      <c r="B70" s="123">
        <v>2359.9373490454873</v>
      </c>
      <c r="C70" s="123">
        <v>2404.2942681797244</v>
      </c>
      <c r="D70" s="123">
        <v>2502.1728553314592</v>
      </c>
      <c r="E70" s="123">
        <v>2632.4585444316126</v>
      </c>
      <c r="F70" s="123">
        <v>2802.3352683562603</v>
      </c>
      <c r="G70" s="123">
        <v>3065.9817481122154</v>
      </c>
      <c r="H70" s="123">
        <v>3258.709333437977</v>
      </c>
      <c r="I70" s="123">
        <v>3426.0467118426723</v>
      </c>
      <c r="J70" s="123">
        <v>3672.9892521631218</v>
      </c>
      <c r="K70" s="123">
        <v>4018.6867582387895</v>
      </c>
      <c r="L70" s="123">
        <v>4544.2071144347456</v>
      </c>
      <c r="M70" s="123">
        <v>4850.575009743734</v>
      </c>
      <c r="N70" s="123">
        <v>5156.6936659863341</v>
      </c>
      <c r="O70" s="123">
        <v>5626.1122643205663</v>
      </c>
      <c r="P70" s="123">
        <v>6255.9011644246275</v>
      </c>
      <c r="Q70" s="123">
        <v>6797.2311835919727</v>
      </c>
      <c r="R70" s="123">
        <v>7170.1779277887717</v>
      </c>
      <c r="S70" s="123">
        <v>7223.4088950224341</v>
      </c>
      <c r="T70" s="123">
        <v>7321.7196168389164</v>
      </c>
      <c r="U70" s="123">
        <v>7319.1421090542499</v>
      </c>
      <c r="V70" s="123">
        <v>7484.3781617337345</v>
      </c>
      <c r="W70" s="123">
        <v>7952.6544947745106</v>
      </c>
      <c r="X70" s="123">
        <v>8289.3661491408802</v>
      </c>
      <c r="Y70" s="123">
        <v>9363.4435595114082</v>
      </c>
      <c r="Z70" s="123">
        <v>10483.325098141395</v>
      </c>
      <c r="AA70" s="123">
        <v>11001.295684542634</v>
      </c>
      <c r="AB70" s="123">
        <v>11265.865826809182</v>
      </c>
      <c r="AC70" s="123">
        <v>11538.856916615081</v>
      </c>
      <c r="AD70" s="123">
        <v>11971.794179726017</v>
      </c>
      <c r="AE70" s="123">
        <v>12325.578565095797</v>
      </c>
      <c r="AF70" s="123">
        <v>12397.988542075576</v>
      </c>
      <c r="AG70" s="123">
        <v>12210.685659149842</v>
      </c>
      <c r="AH70" s="123">
        <v>12027.99453596242</v>
      </c>
      <c r="AI70" s="123">
        <v>11832.547566722273</v>
      </c>
      <c r="AJ70" s="123"/>
      <c r="AK70" s="123"/>
      <c r="AL70" s="123">
        <v>65347.465855817238</v>
      </c>
      <c r="AM70" s="123">
        <v>77495.239292709681</v>
      </c>
      <c r="AN70" s="123">
        <v>108926.99702834011</v>
      </c>
      <c r="AO70" s="123">
        <v>141894.48659794472</v>
      </c>
      <c r="AP70" s="123">
        <v>182658.92339356145</v>
      </c>
      <c r="AQ70" s="123">
        <v>259595.85004597317</v>
      </c>
      <c r="AR70" s="123">
        <v>267918.40341191291</v>
      </c>
      <c r="AS70" s="123">
        <v>292215.54499653657</v>
      </c>
      <c r="AT70" s="123">
        <v>414905.71803146577</v>
      </c>
      <c r="AU70" s="123">
        <v>732957.41986267758</v>
      </c>
      <c r="AV70" s="123">
        <v>1642097.8121165957</v>
      </c>
      <c r="AW70" s="123">
        <v>2284973.2675936529</v>
      </c>
      <c r="AX70" s="123">
        <v>2999410.4651045944</v>
      </c>
      <c r="AY70" s="123">
        <v>4308176.4851594055</v>
      </c>
      <c r="AZ70" s="123">
        <v>6822211.4195793681</v>
      </c>
      <c r="BA70" s="123">
        <v>9307241.704217473</v>
      </c>
      <c r="BB70" s="123">
        <v>10684421.926688347</v>
      </c>
      <c r="BC70" s="123">
        <v>9942735.6264663674</v>
      </c>
      <c r="BD70" s="123">
        <v>9516316.482496744</v>
      </c>
      <c r="BE70" s="123">
        <v>8665699.9414737336</v>
      </c>
      <c r="BF70" s="123">
        <v>8710953.9444935881</v>
      </c>
      <c r="BG70" s="123">
        <v>10694457.763572849</v>
      </c>
      <c r="BH70" s="123">
        <v>12160576.773033064</v>
      </c>
      <c r="BI70" s="123">
        <v>19148869.619885661</v>
      </c>
      <c r="BJ70" s="123">
        <v>27612813.700607549</v>
      </c>
      <c r="BK70" s="123">
        <v>31529406.633493561</v>
      </c>
      <c r="BL70" s="123">
        <v>33605520.329338551</v>
      </c>
      <c r="BM70" s="123">
        <v>36752087.661125235</v>
      </c>
      <c r="BN70" s="123">
        <v>42601623.894854188</v>
      </c>
      <c r="BO70" s="123">
        <v>47815688.435775317</v>
      </c>
      <c r="BP70" s="123">
        <v>49559875.139328279</v>
      </c>
      <c r="BQ70" s="123">
        <v>48168716.576667771</v>
      </c>
      <c r="BR70" s="123">
        <v>46851661.765453048</v>
      </c>
      <c r="BS70" s="123">
        <v>45697992.497654356</v>
      </c>
    </row>
    <row r="71" spans="1:71">
      <c r="A71" s="120" t="s">
        <v>182</v>
      </c>
      <c r="B71" s="123">
        <v>2139.4501575917893</v>
      </c>
      <c r="C71" s="123">
        <v>2220.0044882487678</v>
      </c>
      <c r="D71" s="123">
        <v>2324.7523091970188</v>
      </c>
      <c r="E71" s="123">
        <v>2415.9371315172198</v>
      </c>
      <c r="F71" s="123">
        <v>2477.8779338485547</v>
      </c>
      <c r="G71" s="123">
        <v>2547.7040734485881</v>
      </c>
      <c r="H71" s="123">
        <v>2683.5351748951848</v>
      </c>
      <c r="I71" s="123">
        <v>2657.2463121512847</v>
      </c>
      <c r="J71" s="123">
        <v>2768.9832955148304</v>
      </c>
      <c r="K71" s="123">
        <v>2991.6865346210052</v>
      </c>
      <c r="L71" s="123">
        <v>3408.8070420672339</v>
      </c>
      <c r="M71" s="123">
        <v>3940.421251723772</v>
      </c>
      <c r="N71" s="123">
        <v>4825.6375460336922</v>
      </c>
      <c r="O71" s="123">
        <v>5137.8885387623031</v>
      </c>
      <c r="P71" s="123">
        <v>5432.9068902108465</v>
      </c>
      <c r="Q71" s="123">
        <v>5482.1666085129618</v>
      </c>
      <c r="R71" s="123">
        <v>5435.8020486142204</v>
      </c>
      <c r="S71" s="123">
        <v>5423.1890749203449</v>
      </c>
      <c r="T71" s="123">
        <v>5468.7796887992481</v>
      </c>
      <c r="U71" s="123">
        <v>5471.0086609419877</v>
      </c>
      <c r="V71" s="123">
        <v>5742.0218267320315</v>
      </c>
      <c r="W71" s="123">
        <v>6107.060312231838</v>
      </c>
      <c r="X71" s="123">
        <v>6498.1693748075122</v>
      </c>
      <c r="Y71" s="123">
        <v>6890.1545530865942</v>
      </c>
      <c r="Z71" s="123">
        <v>7345.6916455363726</v>
      </c>
      <c r="AA71" s="123">
        <v>7445.8809177690637</v>
      </c>
      <c r="AB71" s="123">
        <v>7892.2697374895679</v>
      </c>
      <c r="AC71" s="123">
        <v>9333.7212152694483</v>
      </c>
      <c r="AD71" s="123">
        <v>9568.6503756049951</v>
      </c>
      <c r="AE71" s="123">
        <v>10580.345410855907</v>
      </c>
      <c r="AF71" s="123">
        <v>10970.015071082544</v>
      </c>
      <c r="AG71" s="123">
        <v>11455.916842665671</v>
      </c>
      <c r="AH71" s="123">
        <v>11906.44859330128</v>
      </c>
      <c r="AI71" s="123">
        <v>12281.291194437254</v>
      </c>
      <c r="AJ71" s="123"/>
      <c r="AK71" s="123"/>
      <c r="AL71" s="123">
        <v>1235.122706897642</v>
      </c>
      <c r="AM71" s="123">
        <v>8852.9069479261834</v>
      </c>
      <c r="AN71" s="123">
        <v>23292.973040884528</v>
      </c>
      <c r="AO71" s="123">
        <v>25653.606577493585</v>
      </c>
      <c r="AP71" s="123">
        <v>10594.341584082176</v>
      </c>
      <c r="AQ71" s="123">
        <v>76.951125535161239</v>
      </c>
      <c r="AR71" s="123">
        <v>3313.8223774464932</v>
      </c>
      <c r="AS71" s="123">
        <v>52089.275739935256</v>
      </c>
      <c r="AT71" s="123">
        <v>67534.600588702102</v>
      </c>
      <c r="AU71" s="123">
        <v>29196.864246381374</v>
      </c>
      <c r="AV71" s="123">
        <v>21328.724743213988</v>
      </c>
      <c r="AW71" s="123">
        <v>361752.9833454027</v>
      </c>
      <c r="AX71" s="123">
        <v>1962309.2663224891</v>
      </c>
      <c r="AY71" s="123">
        <v>2519810.1839787331</v>
      </c>
      <c r="AZ71" s="123">
        <v>3200313.6978679141</v>
      </c>
      <c r="BA71" s="123">
        <v>3012698.4188205763</v>
      </c>
      <c r="BB71" s="123">
        <v>2354160.9456295422</v>
      </c>
      <c r="BC71" s="123">
        <v>1830583.4233891983</v>
      </c>
      <c r="BD71" s="123">
        <v>1517609.198240336</v>
      </c>
      <c r="BE71" s="123">
        <v>1200388.9823724562</v>
      </c>
      <c r="BF71" s="123">
        <v>1461865.2311174988</v>
      </c>
      <c r="BG71" s="123">
        <v>2029610.5236921227</v>
      </c>
      <c r="BH71" s="123">
        <v>2876433.2314670193</v>
      </c>
      <c r="BI71" s="123">
        <v>3620088.9498591912</v>
      </c>
      <c r="BJ71" s="123">
        <v>4482350.1364730746</v>
      </c>
      <c r="BK71" s="123">
        <v>4242324.7637805408</v>
      </c>
      <c r="BL71" s="123">
        <v>5873016.6642352827</v>
      </c>
      <c r="BM71" s="123">
        <v>14878102.233945018</v>
      </c>
      <c r="BN71" s="123">
        <v>17006123.517310578</v>
      </c>
      <c r="BO71" s="123">
        <v>26725340.482146386</v>
      </c>
      <c r="BP71" s="123">
        <v>31493466.770457234</v>
      </c>
      <c r="BQ71" s="123">
        <v>38261644.924965538</v>
      </c>
      <c r="BR71" s="123">
        <v>45202513.190835051</v>
      </c>
      <c r="BS71" s="123">
        <v>51966403.242574975</v>
      </c>
    </row>
    <row r="72" spans="1:71">
      <c r="A72" s="120" t="s">
        <v>167</v>
      </c>
      <c r="B72" s="123">
        <v>1719.3419299138809</v>
      </c>
      <c r="C72" s="123">
        <v>1741.6950829562759</v>
      </c>
      <c r="D72" s="123">
        <v>1757.4197123631657</v>
      </c>
      <c r="E72" s="123">
        <v>1809.5279066706826</v>
      </c>
      <c r="F72" s="123">
        <v>1907.9114953634491</v>
      </c>
      <c r="G72" s="123">
        <v>2142.0047171844926</v>
      </c>
      <c r="H72" s="123">
        <v>2408.8072500914641</v>
      </c>
      <c r="I72" s="123">
        <v>2537.8744119377843</v>
      </c>
      <c r="J72" s="123">
        <v>2679.592845812615</v>
      </c>
      <c r="K72" s="123">
        <v>2970.7350068286555</v>
      </c>
      <c r="L72" s="123">
        <v>3191.293610512756</v>
      </c>
      <c r="M72" s="123">
        <v>3353.7681276919461</v>
      </c>
      <c r="N72" s="123">
        <v>3494.8816124480218</v>
      </c>
      <c r="O72" s="123">
        <v>3689.5973178803984</v>
      </c>
      <c r="P72" s="123">
        <v>3781.386977463495</v>
      </c>
      <c r="Q72" s="123">
        <v>3841.8250250091519</v>
      </c>
      <c r="R72" s="123">
        <v>3937.913120642002</v>
      </c>
      <c r="S72" s="123">
        <v>4118.3824288067817</v>
      </c>
      <c r="T72" s="123">
        <v>4278.5423277484633</v>
      </c>
      <c r="U72" s="123">
        <v>4436.9184257127017</v>
      </c>
      <c r="V72" s="123">
        <v>4640.9421454774711</v>
      </c>
      <c r="W72" s="123">
        <v>4813.7267350696611</v>
      </c>
      <c r="X72" s="123">
        <v>5071.7578275551568</v>
      </c>
      <c r="Y72" s="123">
        <v>5271.6754232998092</v>
      </c>
      <c r="Z72" s="123">
        <v>5616.5463344777954</v>
      </c>
      <c r="AA72" s="123">
        <v>5836.4215640157863</v>
      </c>
      <c r="AB72" s="123">
        <v>6105.069939872903</v>
      </c>
      <c r="AC72" s="123">
        <v>6398.1957819805375</v>
      </c>
      <c r="AD72" s="123">
        <v>6496.22247022186</v>
      </c>
      <c r="AE72" s="123">
        <v>6567.507999371549</v>
      </c>
      <c r="AF72" s="123">
        <v>6572.4374940508969</v>
      </c>
      <c r="AG72" s="123">
        <v>6553.215617312314</v>
      </c>
      <c r="AH72" s="123">
        <v>6569.3487994324996</v>
      </c>
      <c r="AI72" s="123">
        <v>6436.0446905569597</v>
      </c>
      <c r="AJ72" s="123"/>
      <c r="AK72" s="123"/>
      <c r="AL72" s="123">
        <v>148197.21592557195</v>
      </c>
      <c r="AM72" s="123">
        <v>147624.63777852355</v>
      </c>
      <c r="AN72" s="123">
        <v>171986.24276450428</v>
      </c>
      <c r="AO72" s="123">
        <v>199131.73683586592</v>
      </c>
      <c r="AP72" s="123">
        <v>218124.13890662169</v>
      </c>
      <c r="AQ72" s="123">
        <v>171786.65359743102</v>
      </c>
      <c r="AR72" s="123">
        <v>110419.12559230509</v>
      </c>
      <c r="AS72" s="123">
        <v>120827.60318839441</v>
      </c>
      <c r="AT72" s="123">
        <v>121985.79655714826</v>
      </c>
      <c r="AU72" s="123">
        <v>36795.843556694475</v>
      </c>
      <c r="AV72" s="123">
        <v>5107.9409124840067</v>
      </c>
      <c r="AW72" s="123">
        <v>219.21530883873655</v>
      </c>
      <c r="AX72" s="123">
        <v>4909.6033252082361</v>
      </c>
      <c r="AY72" s="123">
        <v>19348.748296383244</v>
      </c>
      <c r="AZ72" s="123">
        <v>18884.84684980669</v>
      </c>
      <c r="BA72" s="123">
        <v>9095.6411735721813</v>
      </c>
      <c r="BB72" s="123">
        <v>1327.7711552139731</v>
      </c>
      <c r="BC72" s="123">
        <v>2321.6884156692217</v>
      </c>
      <c r="BD72" s="123">
        <v>1736.8439516997043</v>
      </c>
      <c r="BE72" s="123">
        <v>3786.2375721341045</v>
      </c>
      <c r="BF72" s="123">
        <v>11663.245712966109</v>
      </c>
      <c r="BG72" s="123">
        <v>17242.426865291611</v>
      </c>
      <c r="BH72" s="123">
        <v>72680.672912264738</v>
      </c>
      <c r="BI72" s="123">
        <v>80754.864900457542</v>
      </c>
      <c r="BJ72" s="123">
        <v>150552.40618595495</v>
      </c>
      <c r="BK72" s="123">
        <v>202708.04307892025</v>
      </c>
      <c r="BL72" s="123">
        <v>404789.8416225363</v>
      </c>
      <c r="BM72" s="123">
        <v>849510.38561453845</v>
      </c>
      <c r="BN72" s="123">
        <v>1105484.5188203207</v>
      </c>
      <c r="BO72" s="123">
        <v>1338228.6478820087</v>
      </c>
      <c r="BP72" s="123">
        <v>1474588.7189130839</v>
      </c>
      <c r="BQ72" s="123">
        <v>1645828.760961642</v>
      </c>
      <c r="BR72" s="123">
        <v>1921499.5291416585</v>
      </c>
      <c r="BS72" s="123">
        <v>1859203.5744526442</v>
      </c>
    </row>
    <row r="73" spans="1:71">
      <c r="A73" s="120" t="s">
        <v>154</v>
      </c>
      <c r="B73" s="123">
        <v>1623.4110673192702</v>
      </c>
      <c r="C73" s="123">
        <v>1638.2487143107662</v>
      </c>
      <c r="D73" s="123">
        <v>1670.5088814993501</v>
      </c>
      <c r="E73" s="123">
        <v>1737.0164962267099</v>
      </c>
      <c r="F73" s="123">
        <v>1786.8395220833231</v>
      </c>
      <c r="G73" s="123">
        <v>1896.3141992056037</v>
      </c>
      <c r="H73" s="123">
        <v>2020.9279969606243</v>
      </c>
      <c r="I73" s="123">
        <v>2108.9035777006779</v>
      </c>
      <c r="J73" s="123">
        <v>2232.9694965235585</v>
      </c>
      <c r="K73" s="123">
        <v>2340.3258858357744</v>
      </c>
      <c r="L73" s="123">
        <v>2418.5232341708634</v>
      </c>
      <c r="M73" s="123">
        <v>2448.245253552434</v>
      </c>
      <c r="N73" s="123">
        <v>2604.8748665789672</v>
      </c>
      <c r="O73" s="123">
        <v>2763.5279548400508</v>
      </c>
      <c r="P73" s="123">
        <v>2861.3580817828665</v>
      </c>
      <c r="Q73" s="123">
        <v>3014.8633177370184</v>
      </c>
      <c r="R73" s="123">
        <v>3341.4341161067596</v>
      </c>
      <c r="S73" s="123">
        <v>3665.3355565485176</v>
      </c>
      <c r="T73" s="123">
        <v>4141.3154813881847</v>
      </c>
      <c r="U73" s="123">
        <v>4480.1167164040899</v>
      </c>
      <c r="V73" s="123">
        <v>4569.5869041250271</v>
      </c>
      <c r="W73" s="123">
        <v>4642.1857690253146</v>
      </c>
      <c r="X73" s="123">
        <v>4649.0709237575666</v>
      </c>
      <c r="Y73" s="123">
        <v>4611.230517324726</v>
      </c>
      <c r="Z73" s="123">
        <v>4529.2175082959502</v>
      </c>
      <c r="AA73" s="123">
        <v>4568.9411496360572</v>
      </c>
      <c r="AB73" s="123">
        <v>4537.4805014766371</v>
      </c>
      <c r="AC73" s="123">
        <v>4442.4501127303974</v>
      </c>
      <c r="AD73" s="123">
        <v>4341.2266518662072</v>
      </c>
      <c r="AE73" s="123">
        <v>4226.12813702518</v>
      </c>
      <c r="AF73" s="123">
        <v>4105.5709441355893</v>
      </c>
      <c r="AG73" s="123">
        <v>3977.8692964186757</v>
      </c>
      <c r="AH73" s="123">
        <v>3835.3572972706806</v>
      </c>
      <c r="AI73" s="123">
        <v>3694.5769694153278</v>
      </c>
      <c r="AJ73" s="123"/>
      <c r="AK73" s="123"/>
      <c r="AL73" s="123">
        <v>231259.78720951689</v>
      </c>
      <c r="AM73" s="123">
        <v>237818.01670122065</v>
      </c>
      <c r="AN73" s="123">
        <v>251625.70614052843</v>
      </c>
      <c r="AO73" s="123">
        <v>269104.88493950287</v>
      </c>
      <c r="AP73" s="123">
        <v>345872.89422611031</v>
      </c>
      <c r="AQ73" s="123">
        <v>435813.93662681594</v>
      </c>
      <c r="AR73" s="123">
        <v>518649.13125564298</v>
      </c>
      <c r="AS73" s="123">
        <v>603066.37843389972</v>
      </c>
      <c r="AT73" s="123">
        <v>633437.70927527675</v>
      </c>
      <c r="AU73" s="123">
        <v>676064.7187570557</v>
      </c>
      <c r="AV73" s="123">
        <v>712741.57694287645</v>
      </c>
      <c r="AW73" s="123">
        <v>793376.68987736327</v>
      </c>
      <c r="AX73" s="123">
        <v>672298.62601640483</v>
      </c>
      <c r="AY73" s="123">
        <v>619321.12745759927</v>
      </c>
      <c r="AZ73" s="123">
        <v>612473.32100912835</v>
      </c>
      <c r="BA73" s="123">
        <v>535224.85915865609</v>
      </c>
      <c r="BB73" s="123">
        <v>313645.26108640735</v>
      </c>
      <c r="BC73" s="123">
        <v>163914.02465505654</v>
      </c>
      <c r="BD73" s="123">
        <v>9130.0674686433777</v>
      </c>
      <c r="BE73" s="123">
        <v>10968.519823430572</v>
      </c>
      <c r="BF73" s="123">
        <v>1342.5824122993488</v>
      </c>
      <c r="BG73" s="123">
        <v>1618.4966926480492</v>
      </c>
      <c r="BH73" s="123">
        <v>23437.580252105505</v>
      </c>
      <c r="BI73" s="123">
        <v>141579.79120830161</v>
      </c>
      <c r="BJ73" s="123">
        <v>489045.65619958728</v>
      </c>
      <c r="BK73" s="123">
        <v>667896.44245004153</v>
      </c>
      <c r="BL73" s="123">
        <v>867428.60479928763</v>
      </c>
      <c r="BM73" s="123">
        <v>1069273.4500148604</v>
      </c>
      <c r="BN73" s="123">
        <v>1217879.0595165233</v>
      </c>
      <c r="BO73" s="123">
        <v>1403186.0246745525</v>
      </c>
      <c r="BP73" s="123">
        <v>1568856.7104121917</v>
      </c>
      <c r="BQ73" s="123">
        <v>1670421.1685871591</v>
      </c>
      <c r="BR73" s="123">
        <v>1816591.4341971744</v>
      </c>
      <c r="BS73" s="123">
        <v>1898722.9606269819</v>
      </c>
    </row>
    <row r="74" spans="1:71">
      <c r="A74" s="120" t="s">
        <v>176</v>
      </c>
      <c r="B74" s="123">
        <v>1064.5562385086664</v>
      </c>
      <c r="C74" s="123">
        <v>1135.7544663870442</v>
      </c>
      <c r="D74" s="123">
        <v>1228.503453299219</v>
      </c>
      <c r="E74" s="123">
        <v>1290.4857642632674</v>
      </c>
      <c r="F74" s="123">
        <v>1378.7881821175063</v>
      </c>
      <c r="G74" s="123">
        <v>1514.7724252541418</v>
      </c>
      <c r="H74" s="123">
        <v>1697.1785392066811</v>
      </c>
      <c r="I74" s="123">
        <v>1850.4046417166905</v>
      </c>
      <c r="J74" s="123">
        <v>2027.7213541837541</v>
      </c>
      <c r="K74" s="123">
        <v>2130.8253158448097</v>
      </c>
      <c r="L74" s="123">
        <v>2180.6049907568695</v>
      </c>
      <c r="M74" s="123">
        <v>2192.2672088613335</v>
      </c>
      <c r="N74" s="123">
        <v>2233.0930724139434</v>
      </c>
      <c r="O74" s="123">
        <v>2243.311903394901</v>
      </c>
      <c r="P74" s="123">
        <v>2260.9310167149151</v>
      </c>
      <c r="Q74" s="123">
        <v>2319.143578329094</v>
      </c>
      <c r="R74" s="123">
        <v>2336.0282509168014</v>
      </c>
      <c r="S74" s="123">
        <v>2326.8375819815142</v>
      </c>
      <c r="T74" s="123">
        <v>2308.1619403958434</v>
      </c>
      <c r="U74" s="123">
        <v>2327.8106471150095</v>
      </c>
      <c r="V74" s="123">
        <v>2489.3602171320217</v>
      </c>
      <c r="W74" s="123">
        <v>2727.5077294105658</v>
      </c>
      <c r="X74" s="123">
        <v>2793.7354957091666</v>
      </c>
      <c r="Y74" s="123">
        <v>2879.275107776798</v>
      </c>
      <c r="Z74" s="123">
        <v>2934.8307507767659</v>
      </c>
      <c r="AA74" s="123">
        <v>3004.79504925433</v>
      </c>
      <c r="AB74" s="123">
        <v>3027.1794037327445</v>
      </c>
      <c r="AC74" s="123">
        <v>3028.3061738629267</v>
      </c>
      <c r="AD74" s="123">
        <v>2978.7462269155094</v>
      </c>
      <c r="AE74" s="123">
        <v>2938.6079987246308</v>
      </c>
      <c r="AF74" s="123">
        <v>2900.0031583504788</v>
      </c>
      <c r="AG74" s="123">
        <v>2925.4139818730132</v>
      </c>
      <c r="AH74" s="123">
        <v>2955.9132251887404</v>
      </c>
      <c r="AI74" s="123">
        <v>2948.3457704488183</v>
      </c>
      <c r="AJ74" s="123"/>
      <c r="AK74" s="123"/>
      <c r="AL74" s="123">
        <v>1081079.2442181655</v>
      </c>
      <c r="AM74" s="123">
        <v>980417.09148808161</v>
      </c>
      <c r="AN74" s="123">
        <v>890434.74597197829</v>
      </c>
      <c r="AO74" s="123">
        <v>931773.07382712013</v>
      </c>
      <c r="AP74" s="123">
        <v>992336.60580282635</v>
      </c>
      <c r="AQ74" s="123">
        <v>1085146.8637254033</v>
      </c>
      <c r="AR74" s="123">
        <v>1089774.0707351805</v>
      </c>
      <c r="AS74" s="123">
        <v>1071374.9177864091</v>
      </c>
      <c r="AT74" s="123">
        <v>1002273.5764188877</v>
      </c>
      <c r="AU74" s="123">
        <v>1064471.1635834521</v>
      </c>
      <c r="AV74" s="123">
        <v>1171066.9756719419</v>
      </c>
      <c r="AW74" s="123">
        <v>1314909.4171063886</v>
      </c>
      <c r="AX74" s="123">
        <v>1420196.5069901568</v>
      </c>
      <c r="AY74" s="123">
        <v>1708734.2877008391</v>
      </c>
      <c r="AZ74" s="123">
        <v>1912782.5263114469</v>
      </c>
      <c r="BA74" s="123">
        <v>2037214.9086753256</v>
      </c>
      <c r="BB74" s="123">
        <v>2450622.0412145373</v>
      </c>
      <c r="BC74" s="123">
        <v>3039307.3838073239</v>
      </c>
      <c r="BD74" s="123">
        <v>3719902.6974658729</v>
      </c>
      <c r="BE74" s="123">
        <v>4192564.8870356665</v>
      </c>
      <c r="BF74" s="123">
        <v>4176241.3707637135</v>
      </c>
      <c r="BG74" s="123">
        <v>3821667.5713651092</v>
      </c>
      <c r="BH74" s="123">
        <v>4033786.2409514496</v>
      </c>
      <c r="BI74" s="123">
        <v>4444618.1779934401</v>
      </c>
      <c r="BJ74" s="123">
        <v>5261081.4853948103</v>
      </c>
      <c r="BK74" s="123">
        <v>5671044.1231833026</v>
      </c>
      <c r="BL74" s="123">
        <v>5961701.458278995</v>
      </c>
      <c r="BM74" s="123">
        <v>5993686.8208302129</v>
      </c>
      <c r="BN74" s="123">
        <v>6081432.2167471489</v>
      </c>
      <c r="BO74" s="123">
        <v>6111187.7879340453</v>
      </c>
      <c r="BP74" s="123">
        <v>6042294.3944558892</v>
      </c>
      <c r="BQ74" s="123">
        <v>5498570.349652336</v>
      </c>
      <c r="BR74" s="123">
        <v>4960660.103561678</v>
      </c>
      <c r="BS74" s="123">
        <v>4512109.9374548458</v>
      </c>
    </row>
    <row r="75" spans="1:71">
      <c r="A75" s="120" t="s">
        <v>195</v>
      </c>
      <c r="B75" s="123">
        <v>4491.9263223542985</v>
      </c>
      <c r="C75" s="123">
        <v>4513.6683056668435</v>
      </c>
      <c r="D75" s="123">
        <v>4501.4822759861363</v>
      </c>
      <c r="E75" s="123">
        <v>4485.393903673199</v>
      </c>
      <c r="F75" s="123">
        <v>4657.1213066683604</v>
      </c>
      <c r="G75" s="123">
        <v>4997.1539130242518</v>
      </c>
      <c r="H75" s="123">
        <v>5248.1088197863237</v>
      </c>
      <c r="I75" s="123">
        <v>5502.1065174025971</v>
      </c>
      <c r="J75" s="123">
        <v>5640.5046532402657</v>
      </c>
      <c r="K75" s="123">
        <v>5725.415290791494</v>
      </c>
      <c r="L75" s="123">
        <v>5752.1624555638582</v>
      </c>
      <c r="M75" s="123">
        <v>5757.7205594441866</v>
      </c>
      <c r="N75" s="123">
        <v>5736.0747429236399</v>
      </c>
      <c r="O75" s="123">
        <v>5710.9495330856662</v>
      </c>
      <c r="P75" s="123">
        <v>5696.8227533702611</v>
      </c>
      <c r="Q75" s="123">
        <v>5666.9087264726722</v>
      </c>
      <c r="R75" s="123">
        <v>5663.5883681932792</v>
      </c>
      <c r="S75" s="123">
        <v>5596.7169107950776</v>
      </c>
      <c r="T75" s="123">
        <v>5616.0277346721059</v>
      </c>
      <c r="U75" s="123">
        <v>5549.2800148592951</v>
      </c>
      <c r="V75" s="123">
        <v>5644.3392358648634</v>
      </c>
      <c r="W75" s="123">
        <v>5629.5228183433237</v>
      </c>
      <c r="X75" s="123">
        <v>5485.5587646342774</v>
      </c>
      <c r="Y75" s="123">
        <v>5423.2793908851063</v>
      </c>
      <c r="Z75" s="123">
        <v>5396.6032088287229</v>
      </c>
      <c r="AA75" s="123">
        <v>5308.8389720611567</v>
      </c>
      <c r="AB75" s="123">
        <v>5120.5162539204266</v>
      </c>
      <c r="AC75" s="123">
        <v>4993.4947481062291</v>
      </c>
      <c r="AD75" s="123">
        <v>4897.6723098504381</v>
      </c>
      <c r="AE75" s="123">
        <v>4889.0925165707513</v>
      </c>
      <c r="AF75" s="123">
        <v>4760.8704682569451</v>
      </c>
      <c r="AG75" s="123">
        <v>4608.7572083528612</v>
      </c>
      <c r="AH75" s="123">
        <v>4468.4587811473812</v>
      </c>
      <c r="AI75" s="123">
        <v>4328.1685701783781</v>
      </c>
      <c r="AJ75" s="123"/>
      <c r="AK75" s="123"/>
      <c r="AL75" s="123">
        <v>5700731.5438372893</v>
      </c>
      <c r="AM75" s="123">
        <v>5701367.7558109397</v>
      </c>
      <c r="AN75" s="123">
        <v>5425872.9259010563</v>
      </c>
      <c r="AO75" s="123">
        <v>4971224.0959903058</v>
      </c>
      <c r="AP75" s="123">
        <v>5208309.9087553695</v>
      </c>
      <c r="AQ75" s="123">
        <v>5956907.4425194962</v>
      </c>
      <c r="AR75" s="123">
        <v>6285088.2887134291</v>
      </c>
      <c r="AS75" s="123">
        <v>6846749.7004208751</v>
      </c>
      <c r="AT75" s="123">
        <v>6820700.8687868305</v>
      </c>
      <c r="AU75" s="123">
        <v>6568240.3942409586</v>
      </c>
      <c r="AV75" s="123">
        <v>6197107.3059352599</v>
      </c>
      <c r="AW75" s="123">
        <v>5850391.9709985899</v>
      </c>
      <c r="AX75" s="123">
        <v>5341930.6092732446</v>
      </c>
      <c r="AY75" s="123">
        <v>4667552.8158257883</v>
      </c>
      <c r="AZ75" s="123">
        <v>4214225.6570744095</v>
      </c>
      <c r="BA75" s="123">
        <v>3688146.5328742322</v>
      </c>
      <c r="BB75" s="123">
        <v>3105045.1916754935</v>
      </c>
      <c r="BC75" s="123">
        <v>2330258.3767722067</v>
      </c>
      <c r="BD75" s="123">
        <v>1902084.696373333</v>
      </c>
      <c r="BE75" s="123">
        <v>1378027.122982299</v>
      </c>
      <c r="BF75" s="123">
        <v>1235195.7302562732</v>
      </c>
      <c r="BG75" s="123">
        <v>897010.7318951292</v>
      </c>
      <c r="BH75" s="123">
        <v>467028.00142252963</v>
      </c>
      <c r="BI75" s="123">
        <v>189902.44105735151</v>
      </c>
      <c r="BJ75" s="123">
        <v>28246.754107185654</v>
      </c>
      <c r="BK75" s="123">
        <v>5983.253364008614</v>
      </c>
      <c r="BL75" s="123">
        <v>121328.71749501041</v>
      </c>
      <c r="BM75" s="123">
        <v>233300.74388278546</v>
      </c>
      <c r="BN75" s="123">
        <v>299351.15094237548</v>
      </c>
      <c r="BO75" s="123">
        <v>272063.59014444973</v>
      </c>
      <c r="BP75" s="123">
        <v>356696.30943548377</v>
      </c>
      <c r="BQ75" s="123">
        <v>437661.41018290096</v>
      </c>
      <c r="BR75" s="123">
        <v>510808.07111154072</v>
      </c>
      <c r="BS75" s="123">
        <v>554056.87145938084</v>
      </c>
    </row>
    <row r="76" spans="1:71">
      <c r="A76" s="120" t="s">
        <v>197</v>
      </c>
      <c r="B76" s="123">
        <v>4345.6789511260677</v>
      </c>
      <c r="C76" s="123">
        <v>4258.611062270983</v>
      </c>
      <c r="D76" s="123">
        <v>4203.7036489110824</v>
      </c>
      <c r="E76" s="123">
        <v>4111.2784519314273</v>
      </c>
      <c r="F76" s="123">
        <v>4086.0810938114487</v>
      </c>
      <c r="G76" s="123">
        <v>4154.9222121383427</v>
      </c>
      <c r="H76" s="123">
        <v>4228.4063081827017</v>
      </c>
      <c r="I76" s="123">
        <v>4295.0862529321348</v>
      </c>
      <c r="J76" s="123">
        <v>4398.3058370436602</v>
      </c>
      <c r="K76" s="123">
        <v>4615.7837944816847</v>
      </c>
      <c r="L76" s="123">
        <v>4585.1426873930759</v>
      </c>
      <c r="M76" s="123">
        <v>4573.774819193125</v>
      </c>
      <c r="N76" s="123">
        <v>4548.7948181165648</v>
      </c>
      <c r="O76" s="123">
        <v>4500.1502440581207</v>
      </c>
      <c r="P76" s="123">
        <v>4547.598068038661</v>
      </c>
      <c r="Q76" s="123">
        <v>4639.5459793532664</v>
      </c>
      <c r="R76" s="123">
        <v>4705.7472198848573</v>
      </c>
      <c r="S76" s="123">
        <v>4844.8288355495979</v>
      </c>
      <c r="T76" s="123">
        <v>4947.9089279460486</v>
      </c>
      <c r="U76" s="123">
        <v>5013.7270311227303</v>
      </c>
      <c r="V76" s="123">
        <v>4903.9378487533959</v>
      </c>
      <c r="W76" s="123">
        <v>4869.1404438271429</v>
      </c>
      <c r="X76" s="123">
        <v>4782.1057334423767</v>
      </c>
      <c r="Y76" s="123">
        <v>4870.6034893958004</v>
      </c>
      <c r="Z76" s="123">
        <v>4977.3133839765569</v>
      </c>
      <c r="AA76" s="123">
        <v>5065.7838111338824</v>
      </c>
      <c r="AB76" s="123">
        <v>5216.6475780653209</v>
      </c>
      <c r="AC76" s="123">
        <v>5262.9977412737644</v>
      </c>
      <c r="AD76" s="123">
        <v>5227.9634956498239</v>
      </c>
      <c r="AE76" s="123">
        <v>5170.3231834507178</v>
      </c>
      <c r="AF76" s="123">
        <v>4971.6455008982739</v>
      </c>
      <c r="AG76" s="123">
        <v>4852.003989269374</v>
      </c>
      <c r="AH76" s="123">
        <v>4801.0375299017824</v>
      </c>
      <c r="AI76" s="123">
        <v>4666.1176040329656</v>
      </c>
      <c r="AJ76" s="123"/>
      <c r="AK76" s="123"/>
      <c r="AL76" s="123">
        <v>5023753.40082365</v>
      </c>
      <c r="AM76" s="123">
        <v>4548394.1974010831</v>
      </c>
      <c r="AN76" s="123">
        <v>4127283.5544979642</v>
      </c>
      <c r="AO76" s="123">
        <v>3442912.73380773</v>
      </c>
      <c r="AP76" s="123">
        <v>2927972.6461602347</v>
      </c>
      <c r="AQ76" s="123">
        <v>2555029.4858431192</v>
      </c>
      <c r="AR76" s="123">
        <v>2212077.1273537222</v>
      </c>
      <c r="AS76" s="123">
        <v>1986998.0676804755</v>
      </c>
      <c r="AT76" s="123">
        <v>1875388.7560949856</v>
      </c>
      <c r="AU76" s="123">
        <v>2111866.8548686272</v>
      </c>
      <c r="AV76" s="123">
        <v>1748686.7927917538</v>
      </c>
      <c r="AW76" s="123">
        <v>1524762.189007839</v>
      </c>
      <c r="AX76" s="123">
        <v>1263335.0131603822</v>
      </c>
      <c r="AY76" s="123">
        <v>901840.258939391</v>
      </c>
      <c r="AZ76" s="123">
        <v>816553.03044223494</v>
      </c>
      <c r="BA76" s="123">
        <v>797613.36563853291</v>
      </c>
      <c r="BB76" s="123">
        <v>646854.56559311424</v>
      </c>
      <c r="BC76" s="123">
        <v>600052.1152828536</v>
      </c>
      <c r="BD76" s="123">
        <v>505580.81112243311</v>
      </c>
      <c r="BE76" s="123">
        <v>407479.25290627754</v>
      </c>
      <c r="BF76" s="123">
        <v>137635.2207338663</v>
      </c>
      <c r="BG76" s="123">
        <v>34865.900921068191</v>
      </c>
      <c r="BH76" s="123">
        <v>402.34588307840738</v>
      </c>
      <c r="BI76" s="123">
        <v>13665.125871428101</v>
      </c>
      <c r="BJ76" s="123">
        <v>63112.552541553865</v>
      </c>
      <c r="BK76" s="123">
        <v>102660.42344461204</v>
      </c>
      <c r="BL76" s="123">
        <v>63600.500307562266</v>
      </c>
      <c r="BM76" s="123">
        <v>45586.163072703748</v>
      </c>
      <c r="BN76" s="123">
        <v>47019.037277166753</v>
      </c>
      <c r="BO76" s="123">
        <v>57776.047708099562</v>
      </c>
      <c r="BP76" s="123">
        <v>149355.61867193077</v>
      </c>
      <c r="BQ76" s="123">
        <v>174985.80799038598</v>
      </c>
      <c r="BR76" s="123">
        <v>146023.0565030876</v>
      </c>
      <c r="BS76" s="123">
        <v>165161.71741671639</v>
      </c>
    </row>
    <row r="77" spans="1:71">
      <c r="A77" s="120" t="s">
        <v>187</v>
      </c>
      <c r="B77" s="123">
        <v>3390.7793608164552</v>
      </c>
      <c r="C77" s="123">
        <v>3409.8748170907584</v>
      </c>
      <c r="D77" s="123">
        <v>3468.850968186367</v>
      </c>
      <c r="E77" s="123">
        <v>3475.519788327977</v>
      </c>
      <c r="F77" s="123">
        <v>3518.2485668863574</v>
      </c>
      <c r="G77" s="123">
        <v>3607.993350560927</v>
      </c>
      <c r="H77" s="123">
        <v>3734.5082006544039</v>
      </c>
      <c r="I77" s="123">
        <v>3891.0836428114349</v>
      </c>
      <c r="J77" s="123">
        <v>4084.5045065466907</v>
      </c>
      <c r="K77" s="123">
        <v>4306.2867830926871</v>
      </c>
      <c r="L77" s="123">
        <v>4397.9893594616124</v>
      </c>
      <c r="M77" s="123">
        <v>4441.2521448214156</v>
      </c>
      <c r="N77" s="123">
        <v>4498.4273132700437</v>
      </c>
      <c r="O77" s="123">
        <v>4537.3131889510851</v>
      </c>
      <c r="P77" s="123">
        <v>4574.8574081286242</v>
      </c>
      <c r="Q77" s="123">
        <v>4595.1114942403101</v>
      </c>
      <c r="R77" s="123">
        <v>4624.3160462912938</v>
      </c>
      <c r="S77" s="123">
        <v>4788.4410250618548</v>
      </c>
      <c r="T77" s="123">
        <v>4919.270838215717</v>
      </c>
      <c r="U77" s="123">
        <v>4893.8873297514738</v>
      </c>
      <c r="V77" s="123">
        <v>4898.6260732531218</v>
      </c>
      <c r="W77" s="123">
        <v>4799.2985577771715</v>
      </c>
      <c r="X77" s="123">
        <v>4736.0352587007756</v>
      </c>
      <c r="Y77" s="123">
        <v>4732.352704509306</v>
      </c>
      <c r="Z77" s="123">
        <v>4838.6961120888827</v>
      </c>
      <c r="AA77" s="123">
        <v>4941.3709346696478</v>
      </c>
      <c r="AB77" s="123">
        <v>5113.1387453514844</v>
      </c>
      <c r="AC77" s="123">
        <v>5136.4971316433912</v>
      </c>
      <c r="AD77" s="123">
        <v>5127.3732774351683</v>
      </c>
      <c r="AE77" s="123">
        <v>5141.9925987590268</v>
      </c>
      <c r="AF77" s="123">
        <v>5108.8899760333161</v>
      </c>
      <c r="AG77" s="123">
        <v>5059.4745417212298</v>
      </c>
      <c r="AH77" s="123">
        <v>5047.8962081492427</v>
      </c>
      <c r="AI77" s="123">
        <v>4984.0657772348059</v>
      </c>
      <c r="AJ77" s="123"/>
      <c r="AK77" s="123"/>
      <c r="AL77" s="123">
        <v>1655014.1068732932</v>
      </c>
      <c r="AM77" s="123">
        <v>1648553.8373968326</v>
      </c>
      <c r="AN77" s="123">
        <v>1681480.2036252364</v>
      </c>
      <c r="AO77" s="123">
        <v>1487790.2814690971</v>
      </c>
      <c r="AP77" s="123">
        <v>1307133.6348455877</v>
      </c>
      <c r="AQ77" s="123">
        <v>1105688.2074874865</v>
      </c>
      <c r="AR77" s="123">
        <v>986857.89810873836</v>
      </c>
      <c r="AS77" s="123">
        <v>1011244.5928887454</v>
      </c>
      <c r="AT77" s="123">
        <v>1114390.6088008306</v>
      </c>
      <c r="AU77" s="123">
        <v>1308116.8240309034</v>
      </c>
      <c r="AV77" s="123">
        <v>1288737.8185574827</v>
      </c>
      <c r="AW77" s="123">
        <v>1215043.1086082987</v>
      </c>
      <c r="AX77" s="123">
        <v>1152647.5844838768</v>
      </c>
      <c r="AY77" s="123">
        <v>973805.12565328844</v>
      </c>
      <c r="AZ77" s="123">
        <v>866560.99361583486</v>
      </c>
      <c r="BA77" s="123">
        <v>720219.62050119299</v>
      </c>
      <c r="BB77" s="123">
        <v>522499.86297557555</v>
      </c>
      <c r="BC77" s="123">
        <v>515872.28635519394</v>
      </c>
      <c r="BD77" s="123">
        <v>465675.17867185123</v>
      </c>
      <c r="BE77" s="123">
        <v>268843.61343286018</v>
      </c>
      <c r="BF77" s="123">
        <v>133722.18101687491</v>
      </c>
      <c r="BG77" s="123">
        <v>13661.459073990412</v>
      </c>
      <c r="BH77" s="123">
        <v>4373.0494132395106</v>
      </c>
      <c r="BI77" s="123">
        <v>65100.866344037509</v>
      </c>
      <c r="BJ77" s="123">
        <v>151974.7498601187</v>
      </c>
      <c r="BK77" s="123">
        <v>197864.41401206405</v>
      </c>
      <c r="BL77" s="123">
        <v>126522.65283561361</v>
      </c>
      <c r="BM77" s="123">
        <v>115606.64610163262</v>
      </c>
      <c r="BN77" s="123">
        <v>100761.14074996447</v>
      </c>
      <c r="BO77" s="123">
        <v>72198.115928092317</v>
      </c>
      <c r="BP77" s="123">
        <v>62111.142438341943</v>
      </c>
      <c r="BQ77" s="123">
        <v>44454.55886814704</v>
      </c>
      <c r="BR77" s="123">
        <v>18298.231230238969</v>
      </c>
      <c r="BS77" s="123">
        <v>7823.8905142473586</v>
      </c>
    </row>
    <row r="78" spans="1:71">
      <c r="A78" s="120" t="s">
        <v>163</v>
      </c>
      <c r="B78" s="123">
        <v>2365.3360169740736</v>
      </c>
      <c r="C78" s="123">
        <v>2434.216565750643</v>
      </c>
      <c r="D78" s="123">
        <v>2487.6469082969388</v>
      </c>
      <c r="E78" s="123">
        <v>2560.1633015941052</v>
      </c>
      <c r="F78" s="123">
        <v>2652.0228113702701</v>
      </c>
      <c r="G78" s="123">
        <v>2769.2111806166727</v>
      </c>
      <c r="H78" s="123">
        <v>2982.2759468054692</v>
      </c>
      <c r="I78" s="123">
        <v>3252.088395442594</v>
      </c>
      <c r="J78" s="123">
        <v>3540.1311202221004</v>
      </c>
      <c r="K78" s="123">
        <v>3808.9586078530569</v>
      </c>
      <c r="L78" s="123">
        <v>4047.5044186052401</v>
      </c>
      <c r="M78" s="123">
        <v>4125.1864974084929</v>
      </c>
      <c r="N78" s="123">
        <v>4225.0880366740303</v>
      </c>
      <c r="O78" s="123">
        <v>4288.8422162553716</v>
      </c>
      <c r="P78" s="123">
        <v>4379.8486199937424</v>
      </c>
      <c r="Q78" s="123">
        <v>4457.0335696091715</v>
      </c>
      <c r="R78" s="123">
        <v>4523.9649137144006</v>
      </c>
      <c r="S78" s="123">
        <v>4620.2574439049849</v>
      </c>
      <c r="T78" s="123">
        <v>4630.1755315650526</v>
      </c>
      <c r="U78" s="123">
        <v>4704.5417055178714</v>
      </c>
      <c r="V78" s="123">
        <v>4836.37828287919</v>
      </c>
      <c r="W78" s="123">
        <v>4947.188591077449</v>
      </c>
      <c r="X78" s="123">
        <v>5030.0431329921221</v>
      </c>
      <c r="Y78" s="123">
        <v>5176.9842932543579</v>
      </c>
      <c r="Z78" s="123">
        <v>5409.7462474924305</v>
      </c>
      <c r="AA78" s="123">
        <v>5593.6035329687638</v>
      </c>
      <c r="AB78" s="123">
        <v>5822.1751679469025</v>
      </c>
      <c r="AC78" s="123">
        <v>5945.4405145849232</v>
      </c>
      <c r="AD78" s="123">
        <v>6019.4595831831975</v>
      </c>
      <c r="AE78" s="123">
        <v>6083.7392980960703</v>
      </c>
      <c r="AF78" s="123">
        <v>6076.8254228500491</v>
      </c>
      <c r="AG78" s="123">
        <v>6099.8594855251959</v>
      </c>
      <c r="AH78" s="123">
        <v>6166.3448906447938</v>
      </c>
      <c r="AI78" s="123">
        <v>6153.554409199056</v>
      </c>
      <c r="AJ78" s="123"/>
      <c r="AK78" s="123"/>
      <c r="AL78" s="123">
        <v>68136.750675973555</v>
      </c>
      <c r="AM78" s="123">
        <v>95050.101683533474</v>
      </c>
      <c r="AN78" s="123">
        <v>99549.686840678551</v>
      </c>
      <c r="AO78" s="123">
        <v>92655.465563120553</v>
      </c>
      <c r="AP78" s="123">
        <v>76769.83277483932</v>
      </c>
      <c r="AQ78" s="123">
        <v>45256.149635346184</v>
      </c>
      <c r="AR78" s="123">
        <v>58165.362686086009</v>
      </c>
      <c r="AS78" s="123">
        <v>134403.86890351126</v>
      </c>
      <c r="AT78" s="123">
        <v>261400.71782007048</v>
      </c>
      <c r="AU78" s="123">
        <v>417834.47758965002</v>
      </c>
      <c r="AV78" s="123">
        <v>615818.35534886294</v>
      </c>
      <c r="AW78" s="123">
        <v>618148.63595954597</v>
      </c>
      <c r="AX78" s="123">
        <v>640440.05294470279</v>
      </c>
      <c r="AY78" s="123">
        <v>545152.86143240903</v>
      </c>
      <c r="AZ78" s="123">
        <v>541524.95364107122</v>
      </c>
      <c r="BA78" s="123">
        <v>504923.3900309091</v>
      </c>
      <c r="BB78" s="123">
        <v>387494.28238221101</v>
      </c>
      <c r="BC78" s="123">
        <v>302564.81232175615</v>
      </c>
      <c r="BD78" s="123">
        <v>154691.70489623601</v>
      </c>
      <c r="BE78" s="123">
        <v>108343.46862178753</v>
      </c>
      <c r="BF78" s="123">
        <v>92071.370218984215</v>
      </c>
      <c r="BG78" s="123">
        <v>70104.359079388698</v>
      </c>
      <c r="BH78" s="123">
        <v>51928.764903279523</v>
      </c>
      <c r="BI78" s="123">
        <v>35903.759756160529</v>
      </c>
      <c r="BJ78" s="123">
        <v>32837.334312672807</v>
      </c>
      <c r="BK78" s="123">
        <v>43020.181021255637</v>
      </c>
      <c r="BL78" s="123">
        <v>124846.4657790389</v>
      </c>
      <c r="BM78" s="123">
        <v>219898.73002785118</v>
      </c>
      <c r="BN78" s="123">
        <v>330231.0720765898</v>
      </c>
      <c r="BO78" s="123">
        <v>452995.8022945238</v>
      </c>
      <c r="BP78" s="123">
        <v>516550.3534059269</v>
      </c>
      <c r="BQ78" s="123">
        <v>688140.66976314504</v>
      </c>
      <c r="BR78" s="123">
        <v>966638.44410768314</v>
      </c>
      <c r="BS78" s="123">
        <v>1168638.559374555</v>
      </c>
    </row>
    <row r="79" spans="1:71">
      <c r="A79" s="120" t="s">
        <v>114</v>
      </c>
      <c r="B79" s="123">
        <v>6309.0724285913002</v>
      </c>
      <c r="C79" s="123">
        <v>6164.5708959202766</v>
      </c>
      <c r="D79" s="123">
        <v>5997.9407029223657</v>
      </c>
      <c r="E79" s="123">
        <v>5846.9497661087144</v>
      </c>
      <c r="F79" s="123">
        <v>5797.5963529019882</v>
      </c>
      <c r="G79" s="123">
        <v>5757.6251642247016</v>
      </c>
      <c r="H79" s="123">
        <v>5678.4511532663264</v>
      </c>
      <c r="I79" s="123">
        <v>5549.8086756555103</v>
      </c>
      <c r="J79" s="123">
        <v>5489.6440920352306</v>
      </c>
      <c r="K79" s="123">
        <v>5431.4671040052663</v>
      </c>
      <c r="L79" s="123">
        <v>5361.1302116712759</v>
      </c>
      <c r="M79" s="123">
        <v>5274.9977376977376</v>
      </c>
      <c r="N79" s="123">
        <v>5227.2795814913443</v>
      </c>
      <c r="O79" s="123">
        <v>5229.0447130571811</v>
      </c>
      <c r="P79" s="123">
        <v>5178.2097759496501</v>
      </c>
      <c r="Q79" s="123">
        <v>5197.9326059252071</v>
      </c>
      <c r="R79" s="123">
        <v>5213.2923741072154</v>
      </c>
      <c r="S79" s="123">
        <v>5474.1569212006134</v>
      </c>
      <c r="T79" s="123">
        <v>5495.051010169148</v>
      </c>
      <c r="U79" s="123">
        <v>5375.2535443167399</v>
      </c>
      <c r="V79" s="123">
        <v>5281.7287491550023</v>
      </c>
      <c r="W79" s="123">
        <v>5256.1241452053473</v>
      </c>
      <c r="X79" s="123">
        <v>5235.8207620055782</v>
      </c>
      <c r="Y79" s="123">
        <v>5306.4447619778057</v>
      </c>
      <c r="Z79" s="123">
        <v>5387.0629031750959</v>
      </c>
      <c r="AA79" s="123">
        <v>5364.4938881850248</v>
      </c>
      <c r="AB79" s="123">
        <v>5364.1264695222853</v>
      </c>
      <c r="AC79" s="123">
        <v>5323.3973334397106</v>
      </c>
      <c r="AD79" s="123">
        <v>5382.1447037598937</v>
      </c>
      <c r="AE79" s="123">
        <v>5430.6570663144821</v>
      </c>
      <c r="AF79" s="123">
        <v>5403.6666255649616</v>
      </c>
      <c r="AG79" s="123">
        <v>5353.7084773089409</v>
      </c>
      <c r="AH79" s="123">
        <v>5239.0076138763216</v>
      </c>
      <c r="AI79" s="123">
        <v>5115.0740588472927</v>
      </c>
      <c r="AJ79" s="123"/>
      <c r="AK79" s="123"/>
      <c r="AL79" s="123">
        <v>17680062.022408079</v>
      </c>
      <c r="AM79" s="123">
        <v>16310744.671308098</v>
      </c>
      <c r="AN79" s="123">
        <v>14636812.588856302</v>
      </c>
      <c r="AO79" s="123">
        <v>12896574.277500626</v>
      </c>
      <c r="AP79" s="123">
        <v>11714514.109615594</v>
      </c>
      <c r="AQ79" s="123">
        <v>10247354.354954086</v>
      </c>
      <c r="AR79" s="123">
        <v>8628026.0169116501</v>
      </c>
      <c r="AS79" s="123">
        <v>7098662.9409467969</v>
      </c>
      <c r="AT79" s="123">
        <v>6055470.6663889093</v>
      </c>
      <c r="AU79" s="123">
        <v>5147951.0907523585</v>
      </c>
      <c r="AV79" s="123">
        <v>4403142.9796936922</v>
      </c>
      <c r="AW79" s="123">
        <v>3748233.5789096095</v>
      </c>
      <c r="AX79" s="123">
        <v>3248885.5941026299</v>
      </c>
      <c r="AY79" s="123">
        <v>2817520.6132643893</v>
      </c>
      <c r="AZ79" s="123">
        <v>2353907.556810522</v>
      </c>
      <c r="BA79" s="123">
        <v>2106790.2768141082</v>
      </c>
      <c r="BB79" s="123">
        <v>1720866.0657389006</v>
      </c>
      <c r="BC79" s="123">
        <v>1971099.1732974027</v>
      </c>
      <c r="BD79" s="123">
        <v>1583027.3358007588</v>
      </c>
      <c r="BE79" s="123">
        <v>999735.07624724368</v>
      </c>
      <c r="BF79" s="123">
        <v>560676.14814470394</v>
      </c>
      <c r="BG79" s="123">
        <v>329140.67638938269</v>
      </c>
      <c r="BH79" s="123">
        <v>188057.93156347281</v>
      </c>
      <c r="BI79" s="123">
        <v>101724.85623263313</v>
      </c>
      <c r="BJ79" s="123">
        <v>25130.936950230967</v>
      </c>
      <c r="BK79" s="123">
        <v>470.74141860022212</v>
      </c>
      <c r="BL79" s="123">
        <v>10964.708645514804</v>
      </c>
      <c r="BM79" s="123">
        <v>23442.540959042686</v>
      </c>
      <c r="BN79" s="123">
        <v>3925.9657570923782</v>
      </c>
      <c r="BO79" s="123">
        <v>398.69692786961957</v>
      </c>
      <c r="BP79" s="123">
        <v>2075.3106973404597</v>
      </c>
      <c r="BQ79" s="123">
        <v>6954.1319004134602</v>
      </c>
      <c r="BR79" s="123">
        <v>3118.1559524182771</v>
      </c>
      <c r="BS79" s="123">
        <v>1810.9725339120712</v>
      </c>
    </row>
    <row r="80" spans="1:71">
      <c r="A80" s="120" t="s">
        <v>198</v>
      </c>
      <c r="B80" s="123">
        <v>1350.3288037106988</v>
      </c>
      <c r="C80" s="123">
        <v>1350.6427115116228</v>
      </c>
      <c r="D80" s="123">
        <v>1339.2752379822789</v>
      </c>
      <c r="E80" s="123">
        <v>1372.6511905578891</v>
      </c>
      <c r="F80" s="123">
        <v>1386.7588669260888</v>
      </c>
      <c r="G80" s="123">
        <v>1476.1050114738407</v>
      </c>
      <c r="H80" s="123">
        <v>1521.4170332795409</v>
      </c>
      <c r="I80" s="123">
        <v>1569.3622171476279</v>
      </c>
      <c r="J80" s="123">
        <v>1570.5345685310165</v>
      </c>
      <c r="K80" s="123">
        <v>1795.7041063480601</v>
      </c>
      <c r="L80" s="123">
        <v>2030.2181824704812</v>
      </c>
      <c r="M80" s="123">
        <v>2205.4466552665044</v>
      </c>
      <c r="N80" s="123">
        <v>2303.4774625543405</v>
      </c>
      <c r="O80" s="123">
        <v>2296.0385662105582</v>
      </c>
      <c r="P80" s="123">
        <v>2534.1952054780622</v>
      </c>
      <c r="Q80" s="123">
        <v>2909.7393671891164</v>
      </c>
      <c r="R80" s="123">
        <v>2928.9556712577037</v>
      </c>
      <c r="S80" s="123">
        <v>2997.6744330682154</v>
      </c>
      <c r="T80" s="123">
        <v>3128.9953434624872</v>
      </c>
      <c r="U80" s="123">
        <v>3113.9070995061347</v>
      </c>
      <c r="V80" s="123">
        <v>3137.6515937405984</v>
      </c>
      <c r="W80" s="123">
        <v>3135.8282129174572</v>
      </c>
      <c r="X80" s="123">
        <v>3061.0430794356967</v>
      </c>
      <c r="Y80" s="123">
        <v>2998.2610687902725</v>
      </c>
      <c r="Z80" s="123">
        <v>2916.0380705656962</v>
      </c>
      <c r="AA80" s="123">
        <v>3010.8698745164993</v>
      </c>
      <c r="AB80" s="123">
        <v>2891.255166126291</v>
      </c>
      <c r="AC80" s="123">
        <v>2776.2862975852636</v>
      </c>
      <c r="AD80" s="123">
        <v>2693.2404851813044</v>
      </c>
      <c r="AE80" s="123">
        <v>2608.4831920885526</v>
      </c>
      <c r="AF80" s="123">
        <v>2644.1609938936058</v>
      </c>
      <c r="AG80" s="123">
        <v>2591.1584535026027</v>
      </c>
      <c r="AH80" s="123">
        <v>2549.3394762092712</v>
      </c>
      <c r="AI80" s="123">
        <v>2510.7193909499483</v>
      </c>
      <c r="AJ80" s="123"/>
      <c r="AK80" s="123"/>
      <c r="AL80" s="123">
        <v>568481.37880535121</v>
      </c>
      <c r="AM80" s="123">
        <v>601046.50209167006</v>
      </c>
      <c r="AN80" s="123">
        <v>693650.30821297842</v>
      </c>
      <c r="AO80" s="123">
        <v>779898.29919027572</v>
      </c>
      <c r="AP80" s="123">
        <v>976519.96797707002</v>
      </c>
      <c r="AQ80" s="123">
        <v>1167202.0184641306</v>
      </c>
      <c r="AR80" s="123">
        <v>1487628.9396356277</v>
      </c>
      <c r="AS80" s="123">
        <v>1732158.2880898481</v>
      </c>
      <c r="AT80" s="123">
        <v>2126705.7636486753</v>
      </c>
      <c r="AU80" s="123">
        <v>1868288.0192475452</v>
      </c>
      <c r="AV80" s="123">
        <v>1519167.8874902208</v>
      </c>
      <c r="AW80" s="123">
        <v>1284857.5043908057</v>
      </c>
      <c r="AX80" s="123">
        <v>1257393.5015656906</v>
      </c>
      <c r="AY80" s="123">
        <v>1573667.3161091385</v>
      </c>
      <c r="AZ80" s="123">
        <v>1231588.6176030657</v>
      </c>
      <c r="BA80" s="123">
        <v>700091.29988616297</v>
      </c>
      <c r="BB80" s="123">
        <v>945792.92347702023</v>
      </c>
      <c r="BC80" s="123">
        <v>1150307.9315668491</v>
      </c>
      <c r="BD80" s="123">
        <v>1227379.3147095065</v>
      </c>
      <c r="BE80" s="123">
        <v>1591329.0541532156</v>
      </c>
      <c r="BF80" s="123">
        <v>1946845.4688393739</v>
      </c>
      <c r="BG80" s="123">
        <v>2391934.7522452907</v>
      </c>
      <c r="BH80" s="123">
        <v>3031503.086534455</v>
      </c>
      <c r="BI80" s="123">
        <v>3957077.1696378179</v>
      </c>
      <c r="BJ80" s="123">
        <v>5347644.3699978357</v>
      </c>
      <c r="BK80" s="123">
        <v>5642147.9046312254</v>
      </c>
      <c r="BL80" s="123">
        <v>6643938.2878809217</v>
      </c>
      <c r="BM80" s="123">
        <v>7291191.3296889495</v>
      </c>
      <c r="BN80" s="123">
        <v>7571092.0426885355</v>
      </c>
      <c r="BO80" s="123">
        <v>7852361.1431241073</v>
      </c>
      <c r="BP80" s="123">
        <v>7365524.8932016091</v>
      </c>
      <c r="BQ80" s="123">
        <v>7177890.7289052289</v>
      </c>
      <c r="BR80" s="123">
        <v>6937048.2837833501</v>
      </c>
      <c r="BS80" s="123">
        <v>6562814.8590310263</v>
      </c>
    </row>
    <row r="81" spans="1:71">
      <c r="A81" s="120" t="s">
        <v>199</v>
      </c>
      <c r="B81" s="123">
        <v>1151.8034689190376</v>
      </c>
      <c r="C81" s="123">
        <v>1164.4925616393659</v>
      </c>
      <c r="D81" s="123">
        <v>1180.134418260606</v>
      </c>
      <c r="E81" s="123">
        <v>1205.6526901986465</v>
      </c>
      <c r="F81" s="123">
        <v>1271.420270649078</v>
      </c>
      <c r="G81" s="123">
        <v>1303.2157296918242</v>
      </c>
      <c r="H81" s="123">
        <v>1459.4182072710598</v>
      </c>
      <c r="I81" s="123">
        <v>1623.555833848583</v>
      </c>
      <c r="J81" s="123">
        <v>1679.6887576828831</v>
      </c>
      <c r="K81" s="123">
        <v>2036.8166535146745</v>
      </c>
      <c r="L81" s="123">
        <v>2134.2513999922849</v>
      </c>
      <c r="M81" s="123">
        <v>2210.8170452440058</v>
      </c>
      <c r="N81" s="123">
        <v>2297.7165063477541</v>
      </c>
      <c r="O81" s="123">
        <v>2547.5726381289392</v>
      </c>
      <c r="P81" s="123">
        <v>2764.1293331007441</v>
      </c>
      <c r="Q81" s="123">
        <v>2896.7280613044236</v>
      </c>
      <c r="R81" s="123">
        <v>2965.3064262284911</v>
      </c>
      <c r="S81" s="123">
        <v>3096.5545353677703</v>
      </c>
      <c r="T81" s="123">
        <v>3250.9822999447356</v>
      </c>
      <c r="U81" s="123">
        <v>3371.7955971452061</v>
      </c>
      <c r="V81" s="123">
        <v>3463.0436291731876</v>
      </c>
      <c r="W81" s="123">
        <v>3518.428863965999</v>
      </c>
      <c r="X81" s="123">
        <v>3625.242397337779</v>
      </c>
      <c r="Y81" s="123">
        <v>3681.7465288024773</v>
      </c>
      <c r="Z81" s="123">
        <v>3871.126511998058</v>
      </c>
      <c r="AA81" s="123">
        <v>3854.7941266050234</v>
      </c>
      <c r="AB81" s="123">
        <v>3668.5105046982208</v>
      </c>
      <c r="AC81" s="123">
        <v>3479.4379955496852</v>
      </c>
      <c r="AD81" s="123">
        <v>3377.6460889871587</v>
      </c>
      <c r="AE81" s="123">
        <v>3298.4539525917494</v>
      </c>
      <c r="AF81" s="123">
        <v>3191.2334032927747</v>
      </c>
      <c r="AG81" s="123">
        <v>3127.2960761418562</v>
      </c>
      <c r="AH81" s="123">
        <v>3045.5734369103943</v>
      </c>
      <c r="AI81" s="123">
        <v>2983.5056593702661</v>
      </c>
      <c r="AJ81" s="123"/>
      <c r="AK81" s="123"/>
      <c r="AL81" s="123">
        <v>907260.77645754348</v>
      </c>
      <c r="AM81" s="123">
        <v>924332.33709968301</v>
      </c>
      <c r="AN81" s="123">
        <v>984059.10948034818</v>
      </c>
      <c r="AO81" s="123">
        <v>1102745.7312669237</v>
      </c>
      <c r="AP81" s="123">
        <v>1217775.9120886005</v>
      </c>
      <c r="AQ81" s="123">
        <v>1570661.9380615861</v>
      </c>
      <c r="AR81" s="123">
        <v>1642710.7401536868</v>
      </c>
      <c r="AS81" s="123">
        <v>1592445.1891744586</v>
      </c>
      <c r="AT81" s="123">
        <v>1820256.2871045801</v>
      </c>
      <c r="AU81" s="123">
        <v>1267292.3047936519</v>
      </c>
      <c r="AV81" s="123">
        <v>1273539.4936903787</v>
      </c>
      <c r="AW81" s="123">
        <v>1272711.5043702999</v>
      </c>
      <c r="AX81" s="123">
        <v>1270346.6206161557</v>
      </c>
      <c r="AY81" s="123">
        <v>1005858.3581441159</v>
      </c>
      <c r="AZ81" s="123">
        <v>774110.50009088649</v>
      </c>
      <c r="BA81" s="123">
        <v>722034.09282296756</v>
      </c>
      <c r="BB81" s="123">
        <v>876410.71165333875</v>
      </c>
      <c r="BC81" s="123">
        <v>947982.62199004716</v>
      </c>
      <c r="BD81" s="123">
        <v>971968.38137683982</v>
      </c>
      <c r="BE81" s="123">
        <v>1007193.7267444347</v>
      </c>
      <c r="BF81" s="123">
        <v>1144690.3076432815</v>
      </c>
      <c r="BG81" s="123">
        <v>1354866.782207381</v>
      </c>
      <c r="BH81" s="123">
        <v>1385145.1526874006</v>
      </c>
      <c r="BI81" s="123">
        <v>1704995.8324445833</v>
      </c>
      <c r="BJ81" s="123">
        <v>1842559.1659077478</v>
      </c>
      <c r="BK81" s="123">
        <v>2345174.7433517296</v>
      </c>
      <c r="BL81" s="123">
        <v>3241182.5982642635</v>
      </c>
      <c r="BM81" s="123">
        <v>3988284.2298191604</v>
      </c>
      <c r="BN81" s="123">
        <v>4273134.5166902663</v>
      </c>
      <c r="BO81" s="123">
        <v>4461539.7245950559</v>
      </c>
      <c r="BP81" s="123">
        <v>4695358.7247506455</v>
      </c>
      <c r="BQ81" s="123">
        <v>4592538.8493777933</v>
      </c>
      <c r="BR81" s="123">
        <v>4569306.9378809063</v>
      </c>
      <c r="BS81" s="123">
        <v>4363974.7982778484</v>
      </c>
    </row>
    <row r="82" spans="1:71">
      <c r="A82" s="120" t="s">
        <v>119</v>
      </c>
      <c r="B82" s="123">
        <v>2104.3058450092726</v>
      </c>
      <c r="C82" s="123">
        <v>2125.9146006522456</v>
      </c>
      <c r="D82" s="123">
        <v>2172.1319532778803</v>
      </c>
      <c r="E82" s="123">
        <v>2255.7696985681537</v>
      </c>
      <c r="F82" s="123">
        <v>2374.949115803839</v>
      </c>
      <c r="G82" s="123">
        <v>2556.4762525128322</v>
      </c>
      <c r="H82" s="123">
        <v>2741.1009839961303</v>
      </c>
      <c r="I82" s="123">
        <v>2885.4770632343393</v>
      </c>
      <c r="J82" s="123">
        <v>3028.8574969829679</v>
      </c>
      <c r="K82" s="123">
        <v>3162.5574339759901</v>
      </c>
      <c r="L82" s="123">
        <v>3262.7634706811095</v>
      </c>
      <c r="M82" s="123">
        <v>3338.9622062806075</v>
      </c>
      <c r="N82" s="123">
        <v>3424.8130508443451</v>
      </c>
      <c r="O82" s="123">
        <v>3550.4975396764657</v>
      </c>
      <c r="P82" s="123">
        <v>3643.9648291401381</v>
      </c>
      <c r="Q82" s="123">
        <v>3746.4539540621809</v>
      </c>
      <c r="R82" s="123">
        <v>3901.4745263330283</v>
      </c>
      <c r="S82" s="123">
        <v>4070.1985267681421</v>
      </c>
      <c r="T82" s="123">
        <v>4236.8668679225693</v>
      </c>
      <c r="U82" s="123">
        <v>4375.3860149673546</v>
      </c>
      <c r="V82" s="123">
        <v>4532.9456376035305</v>
      </c>
      <c r="W82" s="123">
        <v>4682.4163133001321</v>
      </c>
      <c r="X82" s="123">
        <v>4802.1642947835699</v>
      </c>
      <c r="Y82" s="123">
        <v>4987.5014186821145</v>
      </c>
      <c r="Z82" s="123">
        <v>5228.535501915153</v>
      </c>
      <c r="AA82" s="123">
        <v>5386.1904643803655</v>
      </c>
      <c r="AB82" s="123">
        <v>5468.838974246004</v>
      </c>
      <c r="AC82" s="123">
        <v>5476.5069051817891</v>
      </c>
      <c r="AD82" s="123">
        <v>5444.8022312972325</v>
      </c>
      <c r="AE82" s="123">
        <v>5410.6896696922477</v>
      </c>
      <c r="AF82" s="123">
        <v>5358.1110474505258</v>
      </c>
      <c r="AG82" s="123">
        <v>5270.3170394965764</v>
      </c>
      <c r="AH82" s="123">
        <v>5183.1671630147976</v>
      </c>
      <c r="AI82" s="123">
        <v>5072.5185358930148</v>
      </c>
      <c r="AJ82" s="123"/>
      <c r="AK82" s="123"/>
      <c r="AL82" s="123"/>
      <c r="AM82" s="123"/>
    </row>
    <row r="83" spans="1:71">
      <c r="A83" s="121" t="s">
        <v>244</v>
      </c>
      <c r="B83" s="123">
        <v>2106.9710514972812</v>
      </c>
      <c r="C83" s="123">
        <v>2128.6361576910676</v>
      </c>
      <c r="D83" s="123">
        <v>2175.003008941489</v>
      </c>
      <c r="E83" s="123">
        <v>2258.8228056517387</v>
      </c>
      <c r="F83" s="123">
        <v>2378.2714635786169</v>
      </c>
      <c r="G83" s="123">
        <v>2560.1850435864603</v>
      </c>
      <c r="H83" s="123">
        <v>2745.1080646695791</v>
      </c>
      <c r="I83" s="123">
        <v>2889.6485270572116</v>
      </c>
      <c r="J83" s="123">
        <v>3033.4388087225857</v>
      </c>
      <c r="K83" s="123">
        <v>3166.6671669719608</v>
      </c>
      <c r="L83" s="123">
        <v>3266.6622919860802</v>
      </c>
      <c r="M83" s="123">
        <v>3342.7078174455187</v>
      </c>
      <c r="N83" s="123">
        <v>3428.5527969931409</v>
      </c>
      <c r="O83" s="123">
        <v>3554.2922724561408</v>
      </c>
      <c r="P83" s="123">
        <v>3647.3219639046702</v>
      </c>
      <c r="Q83" s="123">
        <v>3749.2946999515038</v>
      </c>
      <c r="R83" s="123">
        <v>3904.7068102177791</v>
      </c>
      <c r="S83" s="123">
        <v>4073.5827686024672</v>
      </c>
      <c r="T83" s="123">
        <v>4240.2640770949583</v>
      </c>
      <c r="U83" s="123">
        <v>4379.0180965007848</v>
      </c>
      <c r="V83" s="123">
        <v>4536.8909979460095</v>
      </c>
      <c r="W83" s="123">
        <v>4686.7676981581808</v>
      </c>
      <c r="X83" s="123">
        <v>4806.8725559301938</v>
      </c>
      <c r="Y83" s="123">
        <v>4992.8472939381136</v>
      </c>
      <c r="Z83" s="123">
        <v>5234.616675651333</v>
      </c>
      <c r="AA83" s="123">
        <v>5392.8723672340893</v>
      </c>
      <c r="AB83" s="123">
        <v>5476.5266965886231</v>
      </c>
      <c r="AC83" s="123">
        <v>5484.9277177591757</v>
      </c>
      <c r="AD83" s="123">
        <v>5453.5348853815422</v>
      </c>
      <c r="AE83" s="123">
        <v>5419.6494598074487</v>
      </c>
      <c r="AF83" s="123">
        <v>5367.0375561968021</v>
      </c>
      <c r="AG83" s="123">
        <v>5279.1433980281954</v>
      </c>
      <c r="AH83" s="123">
        <v>5191.9057863525468</v>
      </c>
      <c r="AI83" s="123">
        <v>5080.9887076545447</v>
      </c>
    </row>
    <row r="84" spans="1:71">
      <c r="A84" s="124" t="s">
        <v>247</v>
      </c>
      <c r="B84" s="120">
        <v>0.4718816302598195</v>
      </c>
      <c r="C84" s="120">
        <v>0.4628364804136435</v>
      </c>
      <c r="D84" s="120">
        <v>0.45216607697462408</v>
      </c>
      <c r="E84" s="120">
        <v>0.4369787804942829</v>
      </c>
      <c r="F84" s="120">
        <v>0.42856731858314456</v>
      </c>
      <c r="G84" s="120">
        <v>0.41768495433568004</v>
      </c>
      <c r="H84" s="120">
        <v>0.39856639446369679</v>
      </c>
      <c r="I84" s="120">
        <v>0.38943123132855811</v>
      </c>
      <c r="J84" s="120">
        <v>0.37735686864569179</v>
      </c>
      <c r="K84" s="120">
        <v>0.36438643998942849</v>
      </c>
      <c r="L84" s="120">
        <v>0.35778890688407722</v>
      </c>
      <c r="M84" s="120">
        <v>0.35579954568507999</v>
      </c>
      <c r="N84" s="120">
        <v>0.3532954756095702</v>
      </c>
      <c r="O84" s="120">
        <v>0.36792241113058494</v>
      </c>
      <c r="P84" s="120">
        <v>0.39778829789185943</v>
      </c>
      <c r="Q84" s="120">
        <v>0.41125145053867251</v>
      </c>
      <c r="R84" s="120">
        <v>0.41882987037116132</v>
      </c>
      <c r="S84" s="120">
        <v>0.44241234492454184</v>
      </c>
      <c r="T84" s="120">
        <v>0.45355227090648487</v>
      </c>
      <c r="U84" s="120">
        <v>0.45792453065062805</v>
      </c>
      <c r="V84" s="120">
        <v>0.46552541394458047</v>
      </c>
      <c r="W84" s="120">
        <v>0.48623372987694136</v>
      </c>
      <c r="X84" s="120">
        <v>0.49225001723928824</v>
      </c>
      <c r="Y84" s="120">
        <v>0.51411276981022769</v>
      </c>
      <c r="Z84" s="120">
        <v>0.52969477193718317</v>
      </c>
      <c r="AA84" s="120">
        <v>0.53425790636581794</v>
      </c>
      <c r="AB84" s="120">
        <v>0.52790804936421121</v>
      </c>
      <c r="AC84" s="120">
        <v>0.52439776522546944</v>
      </c>
      <c r="AD84" s="120">
        <v>0.52799175847113766</v>
      </c>
      <c r="AE84" s="120">
        <v>0.53423526548603917</v>
      </c>
      <c r="AF84" s="120">
        <v>0.5390114358891005</v>
      </c>
      <c r="AG84" s="120">
        <v>0.54364037741200244</v>
      </c>
      <c r="AH84" s="120">
        <v>0.55101209164557363</v>
      </c>
      <c r="AI84" s="120">
        <v>0.56544908150307804</v>
      </c>
    </row>
    <row r="85" spans="1:71" ht="27">
      <c r="A85" s="124" t="s">
        <v>246</v>
      </c>
      <c r="B85" s="120">
        <v>0.44736900705363236</v>
      </c>
      <c r="C85" s="120">
        <v>0.44061226891906319</v>
      </c>
      <c r="D85" s="120">
        <v>0.43128187739917467</v>
      </c>
      <c r="E85" s="120">
        <v>0.41129384994497736</v>
      </c>
      <c r="F85" s="120">
        <v>0.39734449732756943</v>
      </c>
      <c r="G85" s="120">
        <v>0.38161545704937583</v>
      </c>
      <c r="H85" s="120">
        <v>0.3679180894925495</v>
      </c>
      <c r="I85" s="120">
        <v>0.35995449193874401</v>
      </c>
      <c r="J85" s="120">
        <v>0.34933444730919622</v>
      </c>
      <c r="K85" s="120">
        <v>0.34278349778183098</v>
      </c>
      <c r="L85" s="120">
        <v>0.34137920394276122</v>
      </c>
      <c r="M85" s="120">
        <v>0.34310137816439978</v>
      </c>
      <c r="N85" s="120">
        <v>0.33873729928042234</v>
      </c>
      <c r="O85" s="120">
        <v>0.34672227893735386</v>
      </c>
      <c r="P85" s="120">
        <v>0.35944731938004149</v>
      </c>
      <c r="Q85" s="120">
        <v>0.36668107987017123</v>
      </c>
      <c r="R85" s="120">
        <v>0.37282456809902248</v>
      </c>
      <c r="S85" s="120">
        <v>0.39178115349576448</v>
      </c>
      <c r="T85" s="120">
        <v>0.39390250874276833</v>
      </c>
      <c r="U85" s="120">
        <v>0.39089504519243518</v>
      </c>
      <c r="V85" s="120">
        <v>0.38870890785714246</v>
      </c>
      <c r="W85" s="120">
        <v>0.39312258404825007</v>
      </c>
      <c r="X85" s="120">
        <v>0.39194198724461071</v>
      </c>
      <c r="Y85" s="120">
        <v>0.40213612330119569</v>
      </c>
      <c r="Z85" s="120">
        <v>0.41278643398408144</v>
      </c>
      <c r="AA85" s="120">
        <v>0.41660606493875862</v>
      </c>
      <c r="AB85" s="120">
        <v>0.41666342326122841</v>
      </c>
      <c r="AC85" s="120">
        <v>0.42003490986947745</v>
      </c>
      <c r="AD85" s="120">
        <v>0.42813847203967914</v>
      </c>
      <c r="AE85" s="120">
        <v>0.43942565616164525</v>
      </c>
      <c r="AF85" s="120">
        <v>0.44725162601420748</v>
      </c>
      <c r="AG85" s="120">
        <v>0.45250295263753554</v>
      </c>
      <c r="AH85" s="120">
        <v>0.46056226670013523</v>
      </c>
      <c r="AI85" s="120">
        <v>0.47204459363824963</v>
      </c>
    </row>
    <row r="87" spans="1:71">
      <c r="A87" s="82" t="s">
        <v>375</v>
      </c>
    </row>
  </sheetData>
  <hyperlinks>
    <hyperlink ref="E1" location="INDICE!A1" display="Índice (volver)" xr:uid="{48A1E356-AD4A-40E5-B7AC-41119E5DB699}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AC62-169E-44CA-AF4F-C8CD8FD0E407}">
  <dimension ref="A1:BS87"/>
  <sheetViews>
    <sheetView showGridLines="0" zoomScale="102" zoomScaleNormal="102" workbookViewId="0">
      <selection activeCell="C1" sqref="C1"/>
    </sheetView>
  </sheetViews>
  <sheetFormatPr baseColWidth="10" defaultColWidth="11.140625" defaultRowHeight="13.5"/>
  <cols>
    <col min="1" max="1" width="52.140625" style="120" bestFit="1" customWidth="1"/>
    <col min="2" max="16384" width="11.140625" style="120"/>
  </cols>
  <sheetData>
    <row r="1" spans="1:71">
      <c r="A1" s="119" t="s">
        <v>248</v>
      </c>
      <c r="C1" s="500" t="s">
        <v>1634</v>
      </c>
    </row>
    <row r="2" spans="1:71">
      <c r="A2" s="120" t="s">
        <v>253</v>
      </c>
    </row>
    <row r="3" spans="1:71" s="122" customFormat="1" ht="12.75">
      <c r="A3" s="122" t="s">
        <v>90</v>
      </c>
      <c r="B3" s="122">
        <v>1985</v>
      </c>
      <c r="C3" s="122">
        <v>1986</v>
      </c>
      <c r="D3" s="122">
        <v>1987</v>
      </c>
      <c r="E3" s="122">
        <v>1988</v>
      </c>
      <c r="F3" s="122">
        <v>1989</v>
      </c>
      <c r="G3" s="122">
        <v>1990</v>
      </c>
      <c r="H3" s="122">
        <v>1991</v>
      </c>
      <c r="I3" s="122">
        <v>1992</v>
      </c>
      <c r="J3" s="122">
        <v>1993</v>
      </c>
      <c r="K3" s="122">
        <v>1994</v>
      </c>
      <c r="L3" s="122">
        <v>1995</v>
      </c>
      <c r="M3" s="122">
        <v>1996</v>
      </c>
      <c r="N3" s="122">
        <v>1997</v>
      </c>
      <c r="O3" s="122">
        <v>1998</v>
      </c>
      <c r="P3" s="122">
        <v>1999</v>
      </c>
      <c r="Q3" s="122">
        <v>2000</v>
      </c>
      <c r="R3" s="122">
        <v>2001</v>
      </c>
      <c r="S3" s="122">
        <v>2002</v>
      </c>
      <c r="T3" s="122">
        <v>2003</v>
      </c>
      <c r="U3" s="122">
        <v>2004</v>
      </c>
      <c r="V3" s="122">
        <v>2005</v>
      </c>
      <c r="W3" s="122">
        <v>2006</v>
      </c>
      <c r="X3" s="122">
        <v>2007</v>
      </c>
      <c r="Y3" s="122">
        <v>2008</v>
      </c>
      <c r="Z3" s="122">
        <v>2009</v>
      </c>
      <c r="AA3" s="122">
        <v>2010</v>
      </c>
      <c r="AB3" s="122">
        <v>2011</v>
      </c>
      <c r="AC3" s="122">
        <v>2012</v>
      </c>
      <c r="AD3" s="122">
        <v>2013</v>
      </c>
      <c r="AE3" s="122">
        <v>2014</v>
      </c>
      <c r="AF3" s="122">
        <v>2015</v>
      </c>
      <c r="AG3" s="122">
        <v>2016</v>
      </c>
      <c r="AH3" s="122">
        <v>2017</v>
      </c>
      <c r="AI3" s="122">
        <v>2018</v>
      </c>
      <c r="AL3" s="122">
        <v>1985</v>
      </c>
      <c r="AM3" s="122">
        <v>1986</v>
      </c>
      <c r="AN3" s="122">
        <v>1987</v>
      </c>
      <c r="AO3" s="122">
        <v>1988</v>
      </c>
      <c r="AP3" s="122">
        <v>1989</v>
      </c>
      <c r="AQ3" s="122">
        <v>1990</v>
      </c>
      <c r="AR3" s="122">
        <v>1991</v>
      </c>
      <c r="AS3" s="122">
        <v>1992</v>
      </c>
      <c r="AT3" s="122">
        <v>1993</v>
      </c>
      <c r="AU3" s="122">
        <v>1994</v>
      </c>
      <c r="AV3" s="122">
        <v>1995</v>
      </c>
      <c r="AW3" s="122">
        <v>1996</v>
      </c>
      <c r="AX3" s="122">
        <v>1997</v>
      </c>
      <c r="AY3" s="122">
        <v>1998</v>
      </c>
      <c r="AZ3" s="122">
        <v>1999</v>
      </c>
      <c r="BA3" s="122">
        <v>2000</v>
      </c>
      <c r="BB3" s="122">
        <v>2001</v>
      </c>
      <c r="BC3" s="122">
        <v>2002</v>
      </c>
      <c r="BD3" s="122">
        <v>2003</v>
      </c>
      <c r="BE3" s="122">
        <v>2004</v>
      </c>
      <c r="BF3" s="122">
        <v>2005</v>
      </c>
      <c r="BG3" s="122">
        <v>2006</v>
      </c>
      <c r="BH3" s="122">
        <v>2007</v>
      </c>
      <c r="BI3" s="122">
        <v>2008</v>
      </c>
      <c r="BJ3" s="122">
        <v>2009</v>
      </c>
      <c r="BK3" s="122">
        <v>2010</v>
      </c>
      <c r="BL3" s="122">
        <v>2011</v>
      </c>
      <c r="BM3" s="122">
        <v>2012</v>
      </c>
      <c r="BN3" s="122">
        <v>2013</v>
      </c>
      <c r="BO3" s="122">
        <v>2014</v>
      </c>
      <c r="BP3" s="122">
        <v>2015</v>
      </c>
      <c r="BQ3" s="122">
        <v>2016</v>
      </c>
      <c r="BR3" s="122">
        <v>2017</v>
      </c>
      <c r="BS3" s="122">
        <v>2018</v>
      </c>
    </row>
    <row r="4" spans="1:71">
      <c r="A4" s="120" t="s">
        <v>92</v>
      </c>
      <c r="B4" s="126">
        <v>154.72278859248678</v>
      </c>
      <c r="C4" s="126">
        <v>143.73380316096552</v>
      </c>
      <c r="D4" s="126">
        <v>135.37834802469231</v>
      </c>
      <c r="E4" s="126">
        <v>141.15690022380281</v>
      </c>
      <c r="F4" s="126">
        <v>150.94602750548012</v>
      </c>
      <c r="G4" s="126">
        <v>165.60487866414613</v>
      </c>
      <c r="H4" s="126">
        <v>181.82848811851022</v>
      </c>
      <c r="I4" s="126">
        <v>189.84239623611327</v>
      </c>
      <c r="J4" s="126">
        <v>203.46198782200824</v>
      </c>
      <c r="K4" s="126">
        <v>204.87708712421701</v>
      </c>
      <c r="L4" s="126">
        <v>205.21620991235179</v>
      </c>
      <c r="M4" s="126">
        <v>201.25050609836896</v>
      </c>
      <c r="N4" s="126">
        <v>198.10032945692095</v>
      </c>
      <c r="O4" s="126">
        <v>194.29092306005256</v>
      </c>
      <c r="P4" s="126">
        <v>191.25057027607312</v>
      </c>
      <c r="Q4" s="126">
        <v>190.15937963778052</v>
      </c>
      <c r="R4" s="126">
        <v>187.45648525998459</v>
      </c>
      <c r="S4" s="126">
        <v>189.23564984439588</v>
      </c>
      <c r="T4" s="126">
        <v>188.12544918814106</v>
      </c>
      <c r="U4" s="126">
        <v>191.28293874918913</v>
      </c>
      <c r="V4" s="126">
        <v>197.20834182839155</v>
      </c>
      <c r="W4" s="126">
        <v>202.21669056286993</v>
      </c>
      <c r="X4" s="126">
        <v>205.64545621290017</v>
      </c>
      <c r="Y4" s="126">
        <v>215.70485768477465</v>
      </c>
      <c r="Z4" s="126">
        <v>229.40008230229367</v>
      </c>
      <c r="AA4" s="126">
        <v>240.14313547622245</v>
      </c>
      <c r="AB4" s="126">
        <v>251.63422881204579</v>
      </c>
      <c r="AC4" s="126">
        <v>260.69271958370416</v>
      </c>
      <c r="AD4" s="126">
        <v>259.82153169072927</v>
      </c>
      <c r="AE4" s="126">
        <v>252.98927479938732</v>
      </c>
      <c r="AF4" s="126">
        <v>239.16795602334099</v>
      </c>
      <c r="AG4" s="126">
        <v>227.27101132746085</v>
      </c>
      <c r="AH4" s="126">
        <v>219.08624158955507</v>
      </c>
      <c r="AI4" s="126">
        <v>210.55013294718728</v>
      </c>
      <c r="AJ4" s="123"/>
      <c r="AK4" s="123"/>
      <c r="AL4" s="123">
        <v>145.17600523303753</v>
      </c>
      <c r="AM4" s="123">
        <v>94.391872934466804</v>
      </c>
      <c r="AN4" s="123">
        <v>97.665076899187113</v>
      </c>
      <c r="AO4" s="123">
        <v>14.604082736406516</v>
      </c>
      <c r="AP4" s="123">
        <v>41.810852452753174</v>
      </c>
      <c r="AQ4" s="123">
        <v>222.80553183107961</v>
      </c>
      <c r="AR4" s="123">
        <v>641.08131303454945</v>
      </c>
      <c r="AS4" s="123">
        <v>903.98810130410175</v>
      </c>
      <c r="AT4" s="123">
        <v>1127.4869800200076</v>
      </c>
      <c r="AU4" s="123">
        <v>957.68408544461352</v>
      </c>
      <c r="AV4" s="123">
        <v>955.09760123937542</v>
      </c>
      <c r="AW4" s="123">
        <v>777.91851452175501</v>
      </c>
      <c r="AX4" s="123">
        <v>635.28078187129825</v>
      </c>
      <c r="AY4" s="123">
        <v>568.37395543093635</v>
      </c>
      <c r="AZ4" s="123">
        <v>449.46180573215003</v>
      </c>
      <c r="BA4" s="123">
        <v>279.02427435203612</v>
      </c>
      <c r="BB4" s="123">
        <v>169.29671339264306</v>
      </c>
      <c r="BC4" s="123">
        <v>88.188390047986871</v>
      </c>
      <c r="BD4" s="123">
        <v>10.561419089217743</v>
      </c>
      <c r="BE4" s="123">
        <v>6.9542468545627123E-2</v>
      </c>
      <c r="BF4" s="123">
        <v>0.83629977491080687</v>
      </c>
      <c r="BG4" s="123">
        <v>0.40972292871232968</v>
      </c>
      <c r="BH4" s="123">
        <v>4.3670315899456593</v>
      </c>
      <c r="BI4" s="123">
        <v>14.963143945104404</v>
      </c>
      <c r="BJ4" s="123">
        <v>25.902801727609624</v>
      </c>
      <c r="BK4" s="123">
        <v>66.047681510973106</v>
      </c>
      <c r="BL4" s="123">
        <v>95.483639534569463</v>
      </c>
      <c r="BM4" s="123">
        <v>162.89440453048653</v>
      </c>
      <c r="BN4" s="123">
        <v>179.66148931401244</v>
      </c>
      <c r="BO4" s="123">
        <v>178.78358540688021</v>
      </c>
      <c r="BP4" s="123">
        <v>187.67244453382844</v>
      </c>
      <c r="BQ4" s="123">
        <v>213.60703956439826</v>
      </c>
      <c r="BR4" s="123">
        <v>171.88121443453548</v>
      </c>
      <c r="BS4" s="123">
        <v>167.45931662928419</v>
      </c>
    </row>
    <row r="5" spans="1:71">
      <c r="A5" s="120" t="s">
        <v>94</v>
      </c>
      <c r="B5" s="126">
        <v>227.5060285480067</v>
      </c>
      <c r="C5" s="126">
        <v>209.03220348269491</v>
      </c>
      <c r="D5" s="126">
        <v>196.36945781799767</v>
      </c>
      <c r="E5" s="126">
        <v>187.60859996211582</v>
      </c>
      <c r="F5" s="126">
        <v>186.35479907326587</v>
      </c>
      <c r="G5" s="126">
        <v>192.35971558367223</v>
      </c>
      <c r="H5" s="126">
        <v>192.14122962685298</v>
      </c>
      <c r="I5" s="126">
        <v>190.60620088495679</v>
      </c>
      <c r="J5" s="126">
        <v>195.17318283600923</v>
      </c>
      <c r="K5" s="126">
        <v>193.88555587409257</v>
      </c>
      <c r="L5" s="126">
        <v>191.3716599611972</v>
      </c>
      <c r="M5" s="126">
        <v>191.37438580164195</v>
      </c>
      <c r="N5" s="126">
        <v>187.72050865588986</v>
      </c>
      <c r="O5" s="126">
        <v>213.43729043041901</v>
      </c>
      <c r="P5" s="126">
        <v>233.25555830827003</v>
      </c>
      <c r="Q5" s="126">
        <v>263.29354823306392</v>
      </c>
      <c r="R5" s="126">
        <v>283.19405284064135</v>
      </c>
      <c r="S5" s="126">
        <v>304.49337284114375</v>
      </c>
      <c r="T5" s="126">
        <v>311.78259366942808</v>
      </c>
      <c r="U5" s="126">
        <v>318.30659901895314</v>
      </c>
      <c r="V5" s="126">
        <v>322.84413557701259</v>
      </c>
      <c r="W5" s="126">
        <v>318.48096464188524</v>
      </c>
      <c r="X5" s="126">
        <v>304.85345716706234</v>
      </c>
      <c r="Y5" s="126">
        <v>305.39981517328721</v>
      </c>
      <c r="Z5" s="126">
        <v>310.8356185302261</v>
      </c>
      <c r="AA5" s="126">
        <v>306.27769842932815</v>
      </c>
      <c r="AB5" s="126">
        <v>311.41879561359644</v>
      </c>
      <c r="AC5" s="126">
        <v>319.07888778812537</v>
      </c>
      <c r="AD5" s="126">
        <v>311.22930109471059</v>
      </c>
      <c r="AE5" s="126">
        <v>303.74250330181945</v>
      </c>
      <c r="AF5" s="126">
        <v>290.6828016322267</v>
      </c>
      <c r="AG5" s="126">
        <v>271.93902184234679</v>
      </c>
      <c r="AH5" s="126">
        <v>262.17924899847623</v>
      </c>
      <c r="AI5" s="126">
        <v>253.04264989194564</v>
      </c>
      <c r="AJ5" s="123"/>
      <c r="AK5" s="123"/>
      <c r="AL5" s="123">
        <v>3688.6599791473805</v>
      </c>
      <c r="AM5" s="123">
        <v>3089.4534722525727</v>
      </c>
      <c r="AN5" s="123">
        <v>2612.0834237054441</v>
      </c>
      <c r="AO5" s="123">
        <v>1817.3314701338293</v>
      </c>
      <c r="AP5" s="123">
        <v>1753.5074802387385</v>
      </c>
      <c r="AQ5" s="123">
        <v>1737.3481713870781</v>
      </c>
      <c r="AR5" s="123">
        <v>1269.6625917219635</v>
      </c>
      <c r="AS5" s="123">
        <v>950.50120321800534</v>
      </c>
      <c r="AT5" s="123">
        <v>639.54707188391762</v>
      </c>
      <c r="AU5" s="123">
        <v>398.19963208647692</v>
      </c>
      <c r="AV5" s="123">
        <v>291.04712939010892</v>
      </c>
      <c r="AW5" s="123">
        <v>324.54275895953492</v>
      </c>
      <c r="AX5" s="123">
        <v>219.77932527295408</v>
      </c>
      <c r="AY5" s="123">
        <v>1847.8789076447285</v>
      </c>
      <c r="AZ5" s="123">
        <v>3994.935522524208</v>
      </c>
      <c r="BA5" s="123">
        <v>8070.9000773299958</v>
      </c>
      <c r="BB5" s="123">
        <v>11826.339482983978</v>
      </c>
      <c r="BC5" s="123">
        <v>15537.271081572841</v>
      </c>
      <c r="BD5" s="123">
        <v>16105.381111557161</v>
      </c>
      <c r="BE5" s="123">
        <v>16202.074390997717</v>
      </c>
      <c r="BF5" s="123">
        <v>15555.40254294742</v>
      </c>
      <c r="BG5" s="123">
        <v>13368.950549313398</v>
      </c>
      <c r="BH5" s="123">
        <v>10261.233210570246</v>
      </c>
      <c r="BI5" s="123">
        <v>8754.0686165611332</v>
      </c>
      <c r="BJ5" s="123">
        <v>7486.5783492127857</v>
      </c>
      <c r="BK5" s="123">
        <v>5514.7756432403366</v>
      </c>
      <c r="BL5" s="123">
        <v>4838.0565886502272</v>
      </c>
      <c r="BM5" s="123">
        <v>5062.2054491790032</v>
      </c>
      <c r="BN5" s="123">
        <v>4200.5377631079136</v>
      </c>
      <c r="BO5" s="123">
        <v>4111.9164144203478</v>
      </c>
      <c r="BP5" s="123">
        <v>4252.8925185817252</v>
      </c>
      <c r="BQ5" s="123">
        <v>3514.5110900599057</v>
      </c>
      <c r="BR5" s="123">
        <v>3158.817115295019</v>
      </c>
      <c r="BS5" s="123">
        <v>3072.8312606924865</v>
      </c>
    </row>
    <row r="6" spans="1:71">
      <c r="A6" s="120" t="s">
        <v>95</v>
      </c>
      <c r="B6" s="126">
        <v>275.42426845175919</v>
      </c>
      <c r="C6" s="126">
        <v>253.87012114250527</v>
      </c>
      <c r="D6" s="126">
        <v>253.60180606286201</v>
      </c>
      <c r="E6" s="126">
        <v>253.82313402484434</v>
      </c>
      <c r="F6" s="126">
        <v>248.63438640144139</v>
      </c>
      <c r="G6" s="126">
        <v>262.95528087175808</v>
      </c>
      <c r="H6" s="126">
        <v>270.65554718126197</v>
      </c>
      <c r="I6" s="126">
        <v>266.18450953514673</v>
      </c>
      <c r="J6" s="126">
        <v>284.64706644618423</v>
      </c>
      <c r="K6" s="126">
        <v>292.04939782891734</v>
      </c>
      <c r="L6" s="126">
        <v>291.4060737971721</v>
      </c>
      <c r="M6" s="126">
        <v>294.90421613762123</v>
      </c>
      <c r="N6" s="126">
        <v>300.67508983437159</v>
      </c>
      <c r="O6" s="126">
        <v>296.02496973205376</v>
      </c>
      <c r="P6" s="126">
        <v>314.22944262502739</v>
      </c>
      <c r="Q6" s="126">
        <v>326.05801236498775</v>
      </c>
      <c r="R6" s="126">
        <v>332.56489831513284</v>
      </c>
      <c r="S6" s="126">
        <v>349.22224569164445</v>
      </c>
      <c r="T6" s="126">
        <v>359.04098364051151</v>
      </c>
      <c r="U6" s="126">
        <v>373.59377425091537</v>
      </c>
      <c r="V6" s="126">
        <v>379.11765954804781</v>
      </c>
      <c r="W6" s="126">
        <v>384.25162773086589</v>
      </c>
      <c r="X6" s="126">
        <v>394.15468504384444</v>
      </c>
      <c r="Y6" s="126">
        <v>415.84314660564382</v>
      </c>
      <c r="Z6" s="126">
        <v>443.19274441647877</v>
      </c>
      <c r="AA6" s="126">
        <v>452.84424996346127</v>
      </c>
      <c r="AB6" s="126">
        <v>465.15637859332469</v>
      </c>
      <c r="AC6" s="126">
        <v>482.11961977631438</v>
      </c>
      <c r="AD6" s="126">
        <v>491.22587422143528</v>
      </c>
      <c r="AE6" s="126">
        <v>488.15036355241409</v>
      </c>
      <c r="AF6" s="126">
        <v>458.50645542764556</v>
      </c>
      <c r="AG6" s="126">
        <v>434.40569163839535</v>
      </c>
      <c r="AH6" s="126">
        <v>408.4796510293387</v>
      </c>
      <c r="AI6" s="126">
        <v>388.36284227591648</v>
      </c>
      <c r="AJ6" s="123"/>
      <c r="AK6" s="123"/>
      <c r="AL6" s="123">
        <v>11805.382983620941</v>
      </c>
      <c r="AM6" s="123">
        <v>10084.331043745648</v>
      </c>
      <c r="AN6" s="123">
        <v>11737.749258665213</v>
      </c>
      <c r="AO6" s="123">
        <v>11847.169796305825</v>
      </c>
      <c r="AP6" s="123">
        <v>10848.157803237775</v>
      </c>
      <c r="AQ6" s="123">
        <v>12606.141353774667</v>
      </c>
      <c r="AR6" s="123">
        <v>13029.456028279865</v>
      </c>
      <c r="AS6" s="123">
        <v>11322.770613680234</v>
      </c>
      <c r="AT6" s="123">
        <v>13170.580948930867</v>
      </c>
      <c r="AU6" s="123">
        <v>13952.046660452846</v>
      </c>
      <c r="AV6" s="123">
        <v>13711.125976138946</v>
      </c>
      <c r="AW6" s="123">
        <v>14773.16287766453</v>
      </c>
      <c r="AX6" s="123">
        <v>16327.610163531364</v>
      </c>
      <c r="AY6" s="123">
        <v>15768.990554554597</v>
      </c>
      <c r="AZ6" s="123">
        <v>20787.695528672004</v>
      </c>
      <c r="BA6" s="123">
        <v>23287.56952977449</v>
      </c>
      <c r="BB6" s="123">
        <v>25001.877509742393</v>
      </c>
      <c r="BC6" s="123">
        <v>28688.72504748057</v>
      </c>
      <c r="BD6" s="123">
        <v>30333.575464270369</v>
      </c>
      <c r="BE6" s="123">
        <v>33333.464322073756</v>
      </c>
      <c r="BF6" s="123">
        <v>32759.126114573155</v>
      </c>
      <c r="BG6" s="123">
        <v>32904.088391169738</v>
      </c>
      <c r="BH6" s="123">
        <v>36327.968590544173</v>
      </c>
      <c r="BI6" s="123">
        <v>41618.656630155921</v>
      </c>
      <c r="BJ6" s="123">
        <v>47909.391923920819</v>
      </c>
      <c r="BK6" s="123">
        <v>48765.043988727419</v>
      </c>
      <c r="BL6" s="123">
        <v>49860.086648152996</v>
      </c>
      <c r="BM6" s="123">
        <v>54844.913674001924</v>
      </c>
      <c r="BN6" s="123">
        <v>59931.01998063919</v>
      </c>
      <c r="BO6" s="123">
        <v>61768.1981066109</v>
      </c>
      <c r="BP6" s="123">
        <v>54306.643577636503</v>
      </c>
      <c r="BQ6" s="123">
        <v>49173.054457858059</v>
      </c>
      <c r="BR6" s="123">
        <v>41007.771618961189</v>
      </c>
      <c r="BS6" s="123">
        <v>36386.827795079349</v>
      </c>
    </row>
    <row r="7" spans="1:71">
      <c r="A7" s="121" t="s">
        <v>98</v>
      </c>
      <c r="B7" s="126">
        <v>142.11368242306656</v>
      </c>
      <c r="C7" s="126">
        <v>136.4380075515744</v>
      </c>
      <c r="D7" s="126">
        <v>128.22757754484519</v>
      </c>
      <c r="E7" s="126">
        <v>127.52881725055147</v>
      </c>
      <c r="F7" s="126">
        <v>125.4674103920381</v>
      </c>
      <c r="G7" s="126">
        <v>121.90373616841836</v>
      </c>
      <c r="H7" s="126">
        <v>117.67719696287813</v>
      </c>
      <c r="I7" s="126">
        <v>112.36603516123944</v>
      </c>
      <c r="J7" s="126">
        <v>112.54040911946512</v>
      </c>
      <c r="K7" s="126">
        <v>112.04787211811089</v>
      </c>
      <c r="L7" s="126">
        <v>117.0130148410795</v>
      </c>
      <c r="M7" s="126">
        <v>121.50501763041441</v>
      </c>
      <c r="N7" s="126">
        <v>118.03520785402472</v>
      </c>
      <c r="O7" s="126">
        <v>111.22091360167344</v>
      </c>
      <c r="P7" s="126">
        <v>107.12244469692307</v>
      </c>
      <c r="Q7" s="126">
        <v>107.68363741411903</v>
      </c>
      <c r="R7" s="126">
        <v>107.63031222002806</v>
      </c>
      <c r="S7" s="126">
        <v>111.71404597575726</v>
      </c>
      <c r="T7" s="126">
        <v>115.93556323085501</v>
      </c>
      <c r="U7" s="126">
        <v>117.79875077016382</v>
      </c>
      <c r="V7" s="126">
        <v>120.78630902925336</v>
      </c>
      <c r="W7" s="126">
        <v>125.94267629852315</v>
      </c>
      <c r="X7" s="126">
        <v>124.64986527688906</v>
      </c>
      <c r="Y7" s="126">
        <v>125.70667109450706</v>
      </c>
      <c r="Z7" s="126">
        <v>130.48032314408491</v>
      </c>
      <c r="AA7" s="126">
        <v>137.73908104660603</v>
      </c>
      <c r="AB7" s="126">
        <v>145.43521669182977</v>
      </c>
      <c r="AC7" s="126">
        <v>147.75593359062327</v>
      </c>
      <c r="AD7" s="126">
        <v>144.75404994061881</v>
      </c>
      <c r="AE7" s="126">
        <v>138.02422572403657</v>
      </c>
      <c r="AF7" s="126">
        <v>129.6886415364487</v>
      </c>
      <c r="AG7" s="126">
        <v>121.34661719459693</v>
      </c>
      <c r="AH7" s="126">
        <v>118.64517378758259</v>
      </c>
      <c r="AI7" s="126">
        <v>117.22966319972961</v>
      </c>
      <c r="AJ7" s="123"/>
      <c r="AK7" s="123"/>
      <c r="AL7" s="123">
        <v>608.01729694923256</v>
      </c>
      <c r="AM7" s="123">
        <v>289.38581138655155</v>
      </c>
      <c r="AN7" s="123">
        <v>290.13449330102645</v>
      </c>
      <c r="AO7" s="123">
        <v>304.48895271377137</v>
      </c>
      <c r="AP7" s="123">
        <v>361.47462132291753</v>
      </c>
      <c r="AQ7" s="123">
        <v>827.97016226523533</v>
      </c>
      <c r="AR7" s="123">
        <v>1507.901512672034</v>
      </c>
      <c r="AS7" s="123">
        <v>2247.7048942458491</v>
      </c>
      <c r="AT7" s="123">
        <v>3288.2776571417394</v>
      </c>
      <c r="AU7" s="123">
        <v>3829.4739695496805</v>
      </c>
      <c r="AV7" s="123">
        <v>3283.1228786459878</v>
      </c>
      <c r="AW7" s="123">
        <v>2688.8682047083744</v>
      </c>
      <c r="AX7" s="123">
        <v>3009.6574137541338</v>
      </c>
      <c r="AY7" s="123">
        <v>3508.1235731635138</v>
      </c>
      <c r="AZ7" s="123">
        <v>3959.884263829781</v>
      </c>
      <c r="BA7" s="123">
        <v>4325.9194828867103</v>
      </c>
      <c r="BB7" s="123">
        <v>4464.2129544371874</v>
      </c>
      <c r="BC7" s="123">
        <v>4641.7972552153369</v>
      </c>
      <c r="BD7" s="123">
        <v>4752.7308049920612</v>
      </c>
      <c r="BE7" s="123">
        <v>5361.2385330704719</v>
      </c>
      <c r="BF7" s="123">
        <v>5980.9384195424391</v>
      </c>
      <c r="BG7" s="123">
        <v>5915.7803625019833</v>
      </c>
      <c r="BH7" s="123">
        <v>6226.1326201089278</v>
      </c>
      <c r="BI7" s="123">
        <v>7418.3707445706004</v>
      </c>
      <c r="BJ7" s="123">
        <v>8804.1213780332819</v>
      </c>
      <c r="BK7" s="123">
        <v>8888.168183019352</v>
      </c>
      <c r="BL7" s="123">
        <v>9298.2510089649732</v>
      </c>
      <c r="BM7" s="123">
        <v>10034.785551564915</v>
      </c>
      <c r="BN7" s="123">
        <v>10335.506956357141</v>
      </c>
      <c r="BO7" s="123">
        <v>10321.351229926289</v>
      </c>
      <c r="BP7" s="123">
        <v>9173.799820473896</v>
      </c>
      <c r="BQ7" s="123">
        <v>8337.3503872628971</v>
      </c>
      <c r="BR7" s="123">
        <v>7626.6546893851264</v>
      </c>
      <c r="BS7" s="123">
        <v>6460.9222911936895</v>
      </c>
    </row>
    <row r="8" spans="1:71">
      <c r="A8" s="120" t="s">
        <v>101</v>
      </c>
      <c r="B8" s="126">
        <v>166.31036627412345</v>
      </c>
      <c r="C8" s="126">
        <v>146.3817115322091</v>
      </c>
      <c r="D8" s="126">
        <v>137.90627023373648</v>
      </c>
      <c r="E8" s="126">
        <v>133.75788922260665</v>
      </c>
      <c r="F8" s="126">
        <v>135.2183896144453</v>
      </c>
      <c r="G8" s="126">
        <v>139.01689670406606</v>
      </c>
      <c r="H8" s="126">
        <v>140.86617699634539</v>
      </c>
      <c r="I8" s="126">
        <v>139.49462030467814</v>
      </c>
      <c r="J8" s="126">
        <v>139.80919154337354</v>
      </c>
      <c r="K8" s="126">
        <v>142.83041726389695</v>
      </c>
      <c r="L8" s="126">
        <v>145.87880538669336</v>
      </c>
      <c r="M8" s="126">
        <v>145.65258689368983</v>
      </c>
      <c r="N8" s="126">
        <v>145.85533829146058</v>
      </c>
      <c r="O8" s="126">
        <v>143.69904380978312</v>
      </c>
      <c r="P8" s="126">
        <v>139.80535112956258</v>
      </c>
      <c r="Q8" s="126">
        <v>146.86494164202384</v>
      </c>
      <c r="R8" s="126">
        <v>147.18306294955369</v>
      </c>
      <c r="S8" s="126">
        <v>148.30327312673788</v>
      </c>
      <c r="T8" s="126">
        <v>148.35722643762435</v>
      </c>
      <c r="U8" s="126">
        <v>152.43523848324475</v>
      </c>
      <c r="V8" s="126">
        <v>156.0613367011191</v>
      </c>
      <c r="W8" s="126">
        <v>159.95172549608543</v>
      </c>
      <c r="X8" s="126">
        <v>158.5521854766148</v>
      </c>
      <c r="Y8" s="126">
        <v>164.26655771424316</v>
      </c>
      <c r="Z8" s="126">
        <v>168.70407904034809</v>
      </c>
      <c r="AA8" s="126">
        <v>169.09620317513929</v>
      </c>
      <c r="AB8" s="126">
        <v>171.41276775847197</v>
      </c>
      <c r="AC8" s="126">
        <v>176.13111801546827</v>
      </c>
      <c r="AD8" s="126">
        <v>173.82453919557068</v>
      </c>
      <c r="AE8" s="126">
        <v>169.57589419220062</v>
      </c>
      <c r="AF8" s="126">
        <v>160.38579553489032</v>
      </c>
      <c r="AG8" s="126">
        <v>155.35342130801499</v>
      </c>
      <c r="AH8" s="126">
        <v>150.9667471784625</v>
      </c>
      <c r="AI8" s="126">
        <v>145.76291216301794</v>
      </c>
      <c r="AJ8" s="123"/>
      <c r="AK8" s="123"/>
      <c r="AL8" s="123">
        <v>0.21281881832755858</v>
      </c>
      <c r="AM8" s="123">
        <v>49.951529917721963</v>
      </c>
      <c r="AN8" s="123">
        <v>54.090760104140564</v>
      </c>
      <c r="AO8" s="123">
        <v>125.90051450831004</v>
      </c>
      <c r="AP8" s="123">
        <v>85.775506535933957</v>
      </c>
      <c r="AQ8" s="123">
        <v>135.98615401977901</v>
      </c>
      <c r="AR8" s="123">
        <v>244.69492472984678</v>
      </c>
      <c r="AS8" s="123">
        <v>411.33441720240455</v>
      </c>
      <c r="AT8" s="123">
        <v>904.48898599481618</v>
      </c>
      <c r="AU8" s="123">
        <v>967.22235097081455</v>
      </c>
      <c r="AV8" s="123">
        <v>808.42133706561447</v>
      </c>
      <c r="AW8" s="123">
        <v>767.6628085466167</v>
      </c>
      <c r="AX8" s="123">
        <v>731.17318398971645</v>
      </c>
      <c r="AY8" s="123">
        <v>715.63122533492128</v>
      </c>
      <c r="AZ8" s="123">
        <v>914.74217246850901</v>
      </c>
      <c r="BA8" s="123">
        <v>707.05034480257768</v>
      </c>
      <c r="BB8" s="123">
        <v>743.21747611894136</v>
      </c>
      <c r="BC8" s="123">
        <v>994.86681163599792</v>
      </c>
      <c r="BD8" s="123">
        <v>1333.5927387149761</v>
      </c>
      <c r="BE8" s="123">
        <v>1488.7243773482714</v>
      </c>
      <c r="BF8" s="123">
        <v>1769.1697317789285</v>
      </c>
      <c r="BG8" s="123">
        <v>1840.8442677919104</v>
      </c>
      <c r="BH8" s="123">
        <v>2025.317384151911</v>
      </c>
      <c r="BI8" s="123">
        <v>2262.9122873313154</v>
      </c>
      <c r="BJ8" s="123">
        <v>3092.0854832851228</v>
      </c>
      <c r="BK8" s="123">
        <v>3958.9213452780104</v>
      </c>
      <c r="BL8" s="123">
        <v>4963.1867221451557</v>
      </c>
      <c r="BM8" s="123">
        <v>5155.0378621717291</v>
      </c>
      <c r="BN8" s="123">
        <v>5269.773574113975</v>
      </c>
      <c r="BO8" s="123">
        <v>4905.9353723399236</v>
      </c>
      <c r="BP8" s="123">
        <v>4235.7710138451212</v>
      </c>
      <c r="BQ8" s="123">
        <v>3283.5522631809649</v>
      </c>
      <c r="BR8" s="123">
        <v>3026.0062318701571</v>
      </c>
      <c r="BS8" s="123">
        <v>2688.0713324352823</v>
      </c>
    </row>
    <row r="9" spans="1:71">
      <c r="A9" s="121" t="s">
        <v>103</v>
      </c>
      <c r="B9" s="126">
        <v>191.8406860849434</v>
      </c>
      <c r="C9" s="126">
        <v>190.91474904291576</v>
      </c>
      <c r="D9" s="126">
        <v>186.23430808092138</v>
      </c>
      <c r="E9" s="126">
        <v>189.17518363447897</v>
      </c>
      <c r="F9" s="126">
        <v>190.26435942856182</v>
      </c>
      <c r="G9" s="126">
        <v>214.24146845736993</v>
      </c>
      <c r="H9" s="126">
        <v>222.67194185046117</v>
      </c>
      <c r="I9" s="126">
        <v>213.69068241186019</v>
      </c>
      <c r="J9" s="126">
        <v>245.41586621733089</v>
      </c>
      <c r="K9" s="126">
        <v>267.24083535371761</v>
      </c>
      <c r="L9" s="126">
        <v>272.38766151339968</v>
      </c>
      <c r="M9" s="126">
        <v>274.58687498296882</v>
      </c>
      <c r="N9" s="126">
        <v>274.84554026754728</v>
      </c>
      <c r="O9" s="126">
        <v>270.04239070126619</v>
      </c>
      <c r="P9" s="126">
        <v>270.95130260421422</v>
      </c>
      <c r="Q9" s="126">
        <v>278.18063752559578</v>
      </c>
      <c r="R9" s="126">
        <v>291.66051495595912</v>
      </c>
      <c r="S9" s="126">
        <v>292.60718039431686</v>
      </c>
      <c r="T9" s="126">
        <v>300.66754881382053</v>
      </c>
      <c r="U9" s="126">
        <v>307.73691590904417</v>
      </c>
      <c r="V9" s="126">
        <v>321.11299752893785</v>
      </c>
      <c r="W9" s="126">
        <v>330.4761291086644</v>
      </c>
      <c r="X9" s="126">
        <v>326.24535128472212</v>
      </c>
      <c r="Y9" s="126">
        <v>330.77637755097834</v>
      </c>
      <c r="Z9" s="126">
        <v>337.56391966382688</v>
      </c>
      <c r="AA9" s="126">
        <v>339.4833528436522</v>
      </c>
      <c r="AB9" s="126">
        <v>349.13364022390937</v>
      </c>
      <c r="AC9" s="126">
        <v>357.12766618453423</v>
      </c>
      <c r="AD9" s="126">
        <v>362.48355366070189</v>
      </c>
      <c r="AE9" s="126">
        <v>351.60332579830748</v>
      </c>
      <c r="AF9" s="126">
        <v>342.95102159511021</v>
      </c>
      <c r="AG9" s="126">
        <v>325.43797129998677</v>
      </c>
      <c r="AH9" s="126">
        <v>312.54364897314139</v>
      </c>
      <c r="AI9" s="126">
        <v>296.51226075565529</v>
      </c>
      <c r="AJ9" s="123"/>
      <c r="AK9" s="123"/>
      <c r="AL9" s="123">
        <v>628.45460610040016</v>
      </c>
      <c r="AM9" s="123">
        <v>1403.6560384753509</v>
      </c>
      <c r="AN9" s="123">
        <v>1678.8191608100558</v>
      </c>
      <c r="AO9" s="123">
        <v>1953.3531138698472</v>
      </c>
      <c r="AP9" s="123">
        <v>2096.2170617492175</v>
      </c>
      <c r="AQ9" s="123">
        <v>4040.288227801545</v>
      </c>
      <c r="AR9" s="123">
        <v>4377.5475073093194</v>
      </c>
      <c r="AS9" s="123">
        <v>2906.7928337446106</v>
      </c>
      <c r="AT9" s="123">
        <v>5705.0756672489615</v>
      </c>
      <c r="AU9" s="123">
        <v>8706.7970672050069</v>
      </c>
      <c r="AV9" s="123">
        <v>9618.9223704795186</v>
      </c>
      <c r="AW9" s="123">
        <v>10247.018804420808</v>
      </c>
      <c r="AX9" s="123">
        <v>10393.800007514687</v>
      </c>
      <c r="AY9" s="123">
        <v>9918.5788804624481</v>
      </c>
      <c r="AZ9" s="123">
        <v>10181.06156705628</v>
      </c>
      <c r="BA9" s="123">
        <v>10967.38376718693</v>
      </c>
      <c r="BB9" s="123">
        <v>13739.458611295991</v>
      </c>
      <c r="BC9" s="123">
        <v>12715.358385695939</v>
      </c>
      <c r="BD9" s="123">
        <v>13407.771823710556</v>
      </c>
      <c r="BE9" s="123">
        <v>13623.01827661371</v>
      </c>
      <c r="BF9" s="123">
        <v>15126.579808032937</v>
      </c>
      <c r="BG9" s="123">
        <v>16286.696583946232</v>
      </c>
      <c r="BH9" s="123">
        <v>15052.747629769412</v>
      </c>
      <c r="BI9" s="123">
        <v>14146.662272186408</v>
      </c>
      <c r="BJ9" s="123">
        <v>12826.313783403039</v>
      </c>
      <c r="BK9" s="123">
        <v>11549.196891327183</v>
      </c>
      <c r="BL9" s="123">
        <v>11507.064103718751</v>
      </c>
      <c r="BM9" s="123">
        <v>11924.193556993834</v>
      </c>
      <c r="BN9" s="123">
        <v>13471.271867874893</v>
      </c>
      <c r="BO9" s="123">
        <v>12540.651181626174</v>
      </c>
      <c r="BP9" s="123">
        <v>13802.120147776439</v>
      </c>
      <c r="BQ9" s="123">
        <v>12719.838515423859</v>
      </c>
      <c r="BR9" s="123">
        <v>11356.686404206428</v>
      </c>
      <c r="BS9" s="123">
        <v>9781.751006864557</v>
      </c>
    </row>
    <row r="10" spans="1:71">
      <c r="A10" s="120" t="s">
        <v>100</v>
      </c>
      <c r="B10" s="126">
        <v>241.32939786915009</v>
      </c>
      <c r="C10" s="126">
        <v>225.04745513086417</v>
      </c>
      <c r="D10" s="126">
        <v>214.03593595574489</v>
      </c>
      <c r="E10" s="126">
        <v>215.70562579830388</v>
      </c>
      <c r="F10" s="126">
        <v>220.29492221262788</v>
      </c>
      <c r="G10" s="126">
        <v>232.61729508225324</v>
      </c>
      <c r="H10" s="126">
        <v>235.68126786203661</v>
      </c>
      <c r="I10" s="126">
        <v>237.79665860762515</v>
      </c>
      <c r="J10" s="126">
        <v>241.18954465006252</v>
      </c>
      <c r="K10" s="126">
        <v>245.06924344700442</v>
      </c>
      <c r="L10" s="126">
        <v>236.33247316486461</v>
      </c>
      <c r="M10" s="126">
        <v>239.7704216730173</v>
      </c>
      <c r="N10" s="126">
        <v>246.39362319917595</v>
      </c>
      <c r="O10" s="126">
        <v>250.68945298515845</v>
      </c>
      <c r="P10" s="126">
        <v>258.52620596793321</v>
      </c>
      <c r="Q10" s="126">
        <v>268.04368855649415</v>
      </c>
      <c r="R10" s="126">
        <v>270.96099661733297</v>
      </c>
      <c r="S10" s="126">
        <v>285.41156404232669</v>
      </c>
      <c r="T10" s="126">
        <v>295.7000570588126</v>
      </c>
      <c r="U10" s="126">
        <v>305.75113880923817</v>
      </c>
      <c r="V10" s="126">
        <v>318.86882988796151</v>
      </c>
      <c r="W10" s="126">
        <v>342.35039488598807</v>
      </c>
      <c r="X10" s="126">
        <v>347.54668181946397</v>
      </c>
      <c r="Y10" s="126">
        <v>363.13200032867559</v>
      </c>
      <c r="Z10" s="126">
        <v>383.30932704435986</v>
      </c>
      <c r="AA10" s="126">
        <v>396.81344614502382</v>
      </c>
      <c r="AB10" s="126">
        <v>417.08154097255056</v>
      </c>
      <c r="AC10" s="126">
        <v>429.77196400164854</v>
      </c>
      <c r="AD10" s="126">
        <v>444.17516430882966</v>
      </c>
      <c r="AE10" s="126">
        <v>448.63125842258216</v>
      </c>
      <c r="AF10" s="126">
        <v>435.79660940981267</v>
      </c>
      <c r="AG10" s="126">
        <v>416.53853843098045</v>
      </c>
      <c r="AH10" s="126">
        <v>411.70906238642124</v>
      </c>
      <c r="AI10" s="126">
        <v>400.21507992759996</v>
      </c>
      <c r="AJ10" s="123"/>
      <c r="AK10" s="123"/>
      <c r="AL10" s="123">
        <v>5558.8519258099204</v>
      </c>
      <c r="AM10" s="123">
        <v>5126.2884921274326</v>
      </c>
      <c r="AN10" s="123">
        <v>4730.0038771530053</v>
      </c>
      <c r="AO10" s="123">
        <v>5002.3363567834413</v>
      </c>
      <c r="AP10" s="123">
        <v>5747.9181504539638</v>
      </c>
      <c r="AQ10" s="123">
        <v>6714.0141824401308</v>
      </c>
      <c r="AR10" s="123">
        <v>6268.2631153892507</v>
      </c>
      <c r="AS10" s="123">
        <v>6087.2229585391897</v>
      </c>
      <c r="AT10" s="123">
        <v>5084.4928316412634</v>
      </c>
      <c r="AU10" s="123">
        <v>5060.7043389568489</v>
      </c>
      <c r="AV10" s="123">
        <v>3846.5941013447687</v>
      </c>
      <c r="AW10" s="123">
        <v>4410.4350267601822</v>
      </c>
      <c r="AX10" s="123">
        <v>5401.9663977350319</v>
      </c>
      <c r="AY10" s="123">
        <v>6438.3171198670998</v>
      </c>
      <c r="AZ10" s="123">
        <v>7828.0291138249913</v>
      </c>
      <c r="BA10" s="123">
        <v>8946.9519120938294</v>
      </c>
      <c r="BB10" s="123">
        <v>9315.322505805143</v>
      </c>
      <c r="BC10" s="123">
        <v>11144.345371589852</v>
      </c>
      <c r="BD10" s="123">
        <v>12282.056849845474</v>
      </c>
      <c r="BE10" s="123">
        <v>13163.41097042671</v>
      </c>
      <c r="BF10" s="123">
        <v>14579.595015564353</v>
      </c>
      <c r="BG10" s="123">
        <v>19458.466754396213</v>
      </c>
      <c r="BH10" s="123">
        <v>20733.399438788038</v>
      </c>
      <c r="BI10" s="123">
        <v>22890.287460661319</v>
      </c>
      <c r="BJ10" s="123">
        <v>25280.594315187282</v>
      </c>
      <c r="BK10" s="123">
        <v>27158.144529582198</v>
      </c>
      <c r="BL10" s="123">
        <v>30701.657728370625</v>
      </c>
      <c r="BM10" s="123">
        <v>33066.605210700778</v>
      </c>
      <c r="BN10" s="123">
        <v>39107.996768691963</v>
      </c>
      <c r="BO10" s="123">
        <v>43686.426454048553</v>
      </c>
      <c r="BP10" s="123">
        <v>44237.872909944563</v>
      </c>
      <c r="BQ10" s="123">
        <v>41568.2078220896</v>
      </c>
      <c r="BR10" s="123">
        <v>42326.136582406303</v>
      </c>
      <c r="BS10" s="123">
        <v>41049.010614884653</v>
      </c>
    </row>
    <row r="11" spans="1:71">
      <c r="A11" s="120" t="s">
        <v>105</v>
      </c>
      <c r="B11" s="126">
        <v>202.08565613857311</v>
      </c>
      <c r="C11" s="126">
        <v>199.69344904585569</v>
      </c>
      <c r="D11" s="126">
        <v>194.9840940331751</v>
      </c>
      <c r="E11" s="126">
        <v>209.7242318471265</v>
      </c>
      <c r="F11" s="126">
        <v>228.21944056490389</v>
      </c>
      <c r="G11" s="126">
        <v>255.51515302733884</v>
      </c>
      <c r="H11" s="126">
        <v>282.64829377789675</v>
      </c>
      <c r="I11" s="126">
        <v>296.92229402395742</v>
      </c>
      <c r="J11" s="126">
        <v>318.50213247608872</v>
      </c>
      <c r="K11" s="126">
        <v>322.0405929194452</v>
      </c>
      <c r="L11" s="126">
        <v>318.65142935882665</v>
      </c>
      <c r="M11" s="126">
        <v>314.9505920972486</v>
      </c>
      <c r="N11" s="126">
        <v>313.10387885853555</v>
      </c>
      <c r="O11" s="126">
        <v>304.7665362746427</v>
      </c>
      <c r="P11" s="126">
        <v>305.60640935505376</v>
      </c>
      <c r="Q11" s="126">
        <v>311.57341863473425</v>
      </c>
      <c r="R11" s="126">
        <v>309.60132665726337</v>
      </c>
      <c r="S11" s="126">
        <v>312.99588373224753</v>
      </c>
      <c r="T11" s="126">
        <v>314.79178880846393</v>
      </c>
      <c r="U11" s="126">
        <v>323.92767043950903</v>
      </c>
      <c r="V11" s="126">
        <v>349.35597194117452</v>
      </c>
      <c r="W11" s="126">
        <v>352.47047877375752</v>
      </c>
      <c r="X11" s="126">
        <v>341.97455472938685</v>
      </c>
      <c r="Y11" s="126">
        <v>362.53535930792862</v>
      </c>
      <c r="Z11" s="126">
        <v>398.96778295273299</v>
      </c>
      <c r="AA11" s="126">
        <v>424.71314981679075</v>
      </c>
      <c r="AB11" s="126">
        <v>441.1377565022039</v>
      </c>
      <c r="AC11" s="126">
        <v>453.12735515390688</v>
      </c>
      <c r="AD11" s="126">
        <v>452.59760931864258</v>
      </c>
      <c r="AE11" s="126">
        <v>448.24024279056027</v>
      </c>
      <c r="AF11" s="126">
        <v>414.63965239430195</v>
      </c>
      <c r="AG11" s="126">
        <v>388.44921803925627</v>
      </c>
      <c r="AH11" s="126">
        <v>375.83892341064586</v>
      </c>
      <c r="AI11" s="126">
        <v>356.25024317207328</v>
      </c>
      <c r="AJ11" s="123"/>
      <c r="AK11" s="123"/>
      <c r="AL11" s="123">
        <v>1247.0762627460981</v>
      </c>
      <c r="AM11" s="123">
        <v>2138.5165892150872</v>
      </c>
      <c r="AN11" s="123">
        <v>2472.3948004447107</v>
      </c>
      <c r="AO11" s="123">
        <v>4192.0189770158559</v>
      </c>
      <c r="AP11" s="123">
        <v>7012.3112696308344</v>
      </c>
      <c r="AQ11" s="123">
        <v>10990.785286486234</v>
      </c>
      <c r="AR11" s="123">
        <v>15911.145519528482</v>
      </c>
      <c r="AS11" s="123">
        <v>18809.105593555778</v>
      </c>
      <c r="AT11" s="123">
        <v>22087.374590467</v>
      </c>
      <c r="AU11" s="123">
        <v>21936.565312865569</v>
      </c>
      <c r="AV11" s="123">
        <v>20833.998890838957</v>
      </c>
      <c r="AW11" s="123">
        <v>20048.08961619153</v>
      </c>
      <c r="AX11" s="123">
        <v>19658.374782615585</v>
      </c>
      <c r="AY11" s="123">
        <v>18040.843707323089</v>
      </c>
      <c r="AZ11" s="123">
        <v>18375.52493595711</v>
      </c>
      <c r="BA11" s="123">
        <v>19076.598139985024</v>
      </c>
      <c r="BB11" s="123">
        <v>18267.211494050174</v>
      </c>
      <c r="BC11" s="123">
        <v>17729.215767413014</v>
      </c>
      <c r="BD11" s="123">
        <v>16878.21209065838</v>
      </c>
      <c r="BE11" s="123">
        <v>17664.653622791946</v>
      </c>
      <c r="BF11" s="123">
        <v>22871.461376006842</v>
      </c>
      <c r="BG11" s="123">
        <v>22384.256887742478</v>
      </c>
      <c r="BH11" s="123">
        <v>19159.776069875574</v>
      </c>
      <c r="BI11" s="123">
        <v>22710.105399191918</v>
      </c>
      <c r="BJ11" s="123">
        <v>30505.130583136997</v>
      </c>
      <c r="BK11" s="123">
        <v>37132.128725465336</v>
      </c>
      <c r="BL11" s="123">
        <v>39710.565768129301</v>
      </c>
      <c r="BM11" s="123">
        <v>42106.07343035112</v>
      </c>
      <c r="BN11" s="123">
        <v>42510.136322219165</v>
      </c>
      <c r="BO11" s="123">
        <v>43523.124661114365</v>
      </c>
      <c r="BP11" s="123">
        <v>35785.688294045693</v>
      </c>
      <c r="BQ11" s="123">
        <v>30903.357548998203</v>
      </c>
      <c r="BR11" s="123">
        <v>28853.448767242044</v>
      </c>
      <c r="BS11" s="123">
        <v>25166.877248676377</v>
      </c>
    </row>
    <row r="12" spans="1:71">
      <c r="A12" s="120" t="s">
        <v>93</v>
      </c>
      <c r="B12" s="126">
        <v>160.66711351144733</v>
      </c>
      <c r="C12" s="126">
        <v>143.48512170925656</v>
      </c>
      <c r="D12" s="126">
        <v>132.58306018843231</v>
      </c>
      <c r="E12" s="126">
        <v>127.70644180580433</v>
      </c>
      <c r="F12" s="126">
        <v>121.64734506669629</v>
      </c>
      <c r="G12" s="126">
        <v>123.58080008829566</v>
      </c>
      <c r="H12" s="126">
        <v>126.07418809169141</v>
      </c>
      <c r="I12" s="126">
        <v>129.01957183700085</v>
      </c>
      <c r="J12" s="126">
        <v>137.03079111194972</v>
      </c>
      <c r="K12" s="126">
        <v>139.07210501162953</v>
      </c>
      <c r="L12" s="126">
        <v>137.96870741451292</v>
      </c>
      <c r="M12" s="126">
        <v>136.69240563548985</v>
      </c>
      <c r="N12" s="126">
        <v>135.99494196575233</v>
      </c>
      <c r="O12" s="126">
        <v>134.83209335403495</v>
      </c>
      <c r="P12" s="126">
        <v>133.26433227581987</v>
      </c>
      <c r="Q12" s="126">
        <v>134.28173655181763</v>
      </c>
      <c r="R12" s="126">
        <v>134.81086143576209</v>
      </c>
      <c r="S12" s="126">
        <v>139.08608948680921</v>
      </c>
      <c r="T12" s="126">
        <v>144.02583678092282</v>
      </c>
      <c r="U12" s="126">
        <v>149.63758312842728</v>
      </c>
      <c r="V12" s="126">
        <v>160.91204542319645</v>
      </c>
      <c r="W12" s="126">
        <v>167.04316318838215</v>
      </c>
      <c r="X12" s="126">
        <v>171.01753133639525</v>
      </c>
      <c r="Y12" s="126">
        <v>186.90446999122383</v>
      </c>
      <c r="Z12" s="126">
        <v>210.12789168347476</v>
      </c>
      <c r="AA12" s="126">
        <v>218.98212158874995</v>
      </c>
      <c r="AB12" s="126">
        <v>232.40166404419116</v>
      </c>
      <c r="AC12" s="126">
        <v>235.88261322136754</v>
      </c>
      <c r="AD12" s="126">
        <v>231.85074229682729</v>
      </c>
      <c r="AE12" s="126">
        <v>220.9025044484267</v>
      </c>
      <c r="AF12" s="126">
        <v>205.73617964288425</v>
      </c>
      <c r="AG12" s="126">
        <v>190.95313558508062</v>
      </c>
      <c r="AH12" s="126">
        <v>183.07833384947466</v>
      </c>
      <c r="AI12" s="126">
        <v>175.05290634449159</v>
      </c>
      <c r="AJ12" s="123"/>
      <c r="AK12" s="123"/>
      <c r="AL12" s="123">
        <v>37.265844024819856</v>
      </c>
      <c r="AM12" s="123">
        <v>99.285868560317653</v>
      </c>
      <c r="AN12" s="123">
        <v>160.72793447528286</v>
      </c>
      <c r="AO12" s="123">
        <v>298.32154411821602</v>
      </c>
      <c r="AP12" s="123">
        <v>521.32539692925263</v>
      </c>
      <c r="AQ12" s="123">
        <v>734.26945251242159</v>
      </c>
      <c r="AR12" s="123">
        <v>926.27196475358255</v>
      </c>
      <c r="AS12" s="123">
        <v>945.95795653497726</v>
      </c>
      <c r="AT12" s="123">
        <v>1079.3277437441307</v>
      </c>
      <c r="AU12" s="123">
        <v>1215.1157766087015</v>
      </c>
      <c r="AV12" s="123">
        <v>1320.8026811771429</v>
      </c>
      <c r="AW12" s="123">
        <v>1344.4622770043786</v>
      </c>
      <c r="AX12" s="123">
        <v>1361.6550571807024</v>
      </c>
      <c r="AY12" s="123">
        <v>1268.6586652706872</v>
      </c>
      <c r="AZ12" s="123">
        <v>1353.1894696303225</v>
      </c>
      <c r="BA12" s="123">
        <v>1534.5727686832813</v>
      </c>
      <c r="BB12" s="123">
        <v>1570.8711393917979</v>
      </c>
      <c r="BC12" s="123">
        <v>1661.2710536785012</v>
      </c>
      <c r="BD12" s="123">
        <v>1668.7044202833683</v>
      </c>
      <c r="BE12" s="123">
        <v>1712.4406720453617</v>
      </c>
      <c r="BF12" s="123">
        <v>1384.6429428785893</v>
      </c>
      <c r="BG12" s="123">
        <v>1282.6156214194923</v>
      </c>
      <c r="BH12" s="123">
        <v>1058.7331897708291</v>
      </c>
      <c r="BI12" s="123">
        <v>621.61287003259588</v>
      </c>
      <c r="BJ12" s="123">
        <v>201.14929427109436</v>
      </c>
      <c r="BK12" s="123">
        <v>169.88623569991762</v>
      </c>
      <c r="BL12" s="123">
        <v>89.51036461152205</v>
      </c>
      <c r="BM12" s="123">
        <v>145.1325493863487</v>
      </c>
      <c r="BN12" s="123">
        <v>212.19757681426853</v>
      </c>
      <c r="BO12" s="123">
        <v>350.28013764518357</v>
      </c>
      <c r="BP12" s="123">
        <v>389.3682848405744</v>
      </c>
      <c r="BQ12" s="123">
        <v>471.00172632783756</v>
      </c>
      <c r="BR12" s="123">
        <v>524.29825994644705</v>
      </c>
      <c r="BS12" s="123">
        <v>508.80107552333357</v>
      </c>
    </row>
    <row r="13" spans="1:71">
      <c r="A13" s="120" t="s">
        <v>107</v>
      </c>
      <c r="B13" s="126">
        <v>131.71898228739511</v>
      </c>
      <c r="C13" s="126">
        <v>124.266411886176</v>
      </c>
      <c r="D13" s="126">
        <v>118.94608593841343</v>
      </c>
      <c r="E13" s="126">
        <v>119.15030018203318</v>
      </c>
      <c r="F13" s="126">
        <v>117.64042681835826</v>
      </c>
      <c r="G13" s="126">
        <v>121.14793725392552</v>
      </c>
      <c r="H13" s="126">
        <v>123.92060038672984</v>
      </c>
      <c r="I13" s="126">
        <v>128.8616714860901</v>
      </c>
      <c r="J13" s="126">
        <v>144.49840696513019</v>
      </c>
      <c r="K13" s="126">
        <v>153.58244054972286</v>
      </c>
      <c r="L13" s="126">
        <v>158.51747328104224</v>
      </c>
      <c r="M13" s="126">
        <v>158.89065326029953</v>
      </c>
      <c r="N13" s="126">
        <v>156.32059672360353</v>
      </c>
      <c r="O13" s="126">
        <v>151.03605767040506</v>
      </c>
      <c r="P13" s="126">
        <v>149.65222985575929</v>
      </c>
      <c r="Q13" s="126">
        <v>151.407341331027</v>
      </c>
      <c r="R13" s="126">
        <v>147.35406056213228</v>
      </c>
      <c r="S13" s="126">
        <v>148.04724431066708</v>
      </c>
      <c r="T13" s="126">
        <v>149.46422418929311</v>
      </c>
      <c r="U13" s="126">
        <v>156.08510006937698</v>
      </c>
      <c r="V13" s="126">
        <v>161.63780663178181</v>
      </c>
      <c r="W13" s="126">
        <v>167.90220296155104</v>
      </c>
      <c r="X13" s="126">
        <v>173.21973988047489</v>
      </c>
      <c r="Y13" s="126">
        <v>182.70377807945258</v>
      </c>
      <c r="Z13" s="126">
        <v>199.32829668608471</v>
      </c>
      <c r="AA13" s="126">
        <v>209.15171954962142</v>
      </c>
      <c r="AB13" s="126">
        <v>218.62362954506764</v>
      </c>
      <c r="AC13" s="126">
        <v>227.41469699021627</v>
      </c>
      <c r="AD13" s="126">
        <v>225.36389064947542</v>
      </c>
      <c r="AE13" s="126">
        <v>216.95801641308111</v>
      </c>
      <c r="AF13" s="126">
        <v>203.74761152830649</v>
      </c>
      <c r="AG13" s="126">
        <v>192.11036219629085</v>
      </c>
      <c r="AH13" s="126">
        <v>186.40433930241008</v>
      </c>
      <c r="AI13" s="126">
        <v>178.98711674875133</v>
      </c>
      <c r="AJ13" s="123"/>
      <c r="AK13" s="123"/>
      <c r="AL13" s="123">
        <v>1228.6922601068877</v>
      </c>
      <c r="AM13" s="123">
        <v>851.64394469851925</v>
      </c>
      <c r="AN13" s="123">
        <v>692.4700870890963</v>
      </c>
      <c r="AO13" s="123">
        <v>667.09224194864987</v>
      </c>
      <c r="AP13" s="123">
        <v>720.35712335820381</v>
      </c>
      <c r="AQ13" s="123">
        <v>872.03682165743874</v>
      </c>
      <c r="AR13" s="123">
        <v>1061.9975670127992</v>
      </c>
      <c r="AS13" s="123">
        <v>955.69579108227776</v>
      </c>
      <c r="AT13" s="123">
        <v>644.42401396994046</v>
      </c>
      <c r="AU13" s="123">
        <v>414.04823731524851</v>
      </c>
      <c r="AV13" s="123">
        <v>249.45306539082495</v>
      </c>
      <c r="AW13" s="123">
        <v>209.34218621428818</v>
      </c>
      <c r="AX13" s="123">
        <v>274.72915871122041</v>
      </c>
      <c r="AY13" s="123">
        <v>376.91390658902753</v>
      </c>
      <c r="AZ13" s="123">
        <v>416.07131125464008</v>
      </c>
      <c r="BA13" s="123">
        <v>486.1151242012225</v>
      </c>
      <c r="BB13" s="123">
        <v>733.9232372548496</v>
      </c>
      <c r="BC13" s="123">
        <v>1011.0834329790166</v>
      </c>
      <c r="BD13" s="123">
        <v>1253.9666335941404</v>
      </c>
      <c r="BE13" s="123">
        <v>1220.3934122647531</v>
      </c>
      <c r="BF13" s="123">
        <v>1331.157375380777</v>
      </c>
      <c r="BG13" s="123">
        <v>1221.8229168984205</v>
      </c>
      <c r="BH13" s="123">
        <v>920.27119406310533</v>
      </c>
      <c r="BI13" s="123">
        <v>848.72337339487467</v>
      </c>
      <c r="BJ13" s="123">
        <v>624.11561816392941</v>
      </c>
      <c r="BK13" s="123">
        <v>522.78277462839742</v>
      </c>
      <c r="BL13" s="123">
        <v>540.05234031466262</v>
      </c>
      <c r="BM13" s="123">
        <v>420.86577342396299</v>
      </c>
      <c r="BN13" s="123">
        <v>443.2647961076633</v>
      </c>
      <c r="BO13" s="123">
        <v>513.48740434959825</v>
      </c>
      <c r="BP13" s="123">
        <v>471.80119894750817</v>
      </c>
      <c r="BQ13" s="123">
        <v>422.11130699637715</v>
      </c>
      <c r="BR13" s="123">
        <v>383.04575251107502</v>
      </c>
      <c r="BS13" s="123">
        <v>346.79411413540959</v>
      </c>
    </row>
    <row r="14" spans="1:71">
      <c r="A14" s="120" t="s">
        <v>108</v>
      </c>
      <c r="B14" s="126">
        <v>191.3742137412093</v>
      </c>
      <c r="C14" s="126">
        <v>187.54062701525021</v>
      </c>
      <c r="D14" s="126">
        <v>173.63060326451983</v>
      </c>
      <c r="E14" s="126">
        <v>166.18702090207185</v>
      </c>
      <c r="F14" s="126">
        <v>169.55413808358449</v>
      </c>
      <c r="G14" s="126">
        <v>180.01593354617319</v>
      </c>
      <c r="H14" s="126">
        <v>202.00036432358013</v>
      </c>
      <c r="I14" s="126">
        <v>218.96737866712178</v>
      </c>
      <c r="J14" s="126">
        <v>234.48028567841149</v>
      </c>
      <c r="K14" s="126">
        <v>241.87031904014682</v>
      </c>
      <c r="L14" s="126">
        <v>250.67818079551114</v>
      </c>
      <c r="M14" s="126">
        <v>248.67493532962294</v>
      </c>
      <c r="N14" s="126">
        <v>247.86399777549019</v>
      </c>
      <c r="O14" s="126">
        <v>240.12452646160355</v>
      </c>
      <c r="P14" s="126">
        <v>233.50550266590511</v>
      </c>
      <c r="Q14" s="126">
        <v>234.75246087705978</v>
      </c>
      <c r="R14" s="126">
        <v>238.76622117367091</v>
      </c>
      <c r="S14" s="126">
        <v>243.3685742540826</v>
      </c>
      <c r="T14" s="126">
        <v>245.98075331199936</v>
      </c>
      <c r="U14" s="126">
        <v>250.48613156711343</v>
      </c>
      <c r="V14" s="126">
        <v>261.45485648671877</v>
      </c>
      <c r="W14" s="126">
        <v>278.15365377581287</v>
      </c>
      <c r="X14" s="126">
        <v>278.07466585755736</v>
      </c>
      <c r="Y14" s="126">
        <v>283.97121915934616</v>
      </c>
      <c r="Z14" s="126">
        <v>292.73906665680852</v>
      </c>
      <c r="AA14" s="126">
        <v>294.73001993757202</v>
      </c>
      <c r="AB14" s="126">
        <v>317.26898402270928</v>
      </c>
      <c r="AC14" s="126">
        <v>334.46983892770197</v>
      </c>
      <c r="AD14" s="126">
        <v>336.76286157677237</v>
      </c>
      <c r="AE14" s="126">
        <v>333.99939806383878</v>
      </c>
      <c r="AF14" s="126">
        <v>313.21030129237539</v>
      </c>
      <c r="AG14" s="126">
        <v>295.8371846225715</v>
      </c>
      <c r="AH14" s="126">
        <v>290.96232632307022</v>
      </c>
      <c r="AI14" s="126">
        <v>284.71473328927021</v>
      </c>
      <c r="AJ14" s="123"/>
      <c r="AK14" s="123"/>
      <c r="AL14" s="123">
        <v>605.28421506002894</v>
      </c>
      <c r="AM14" s="123">
        <v>1162.2150893934165</v>
      </c>
      <c r="AN14" s="123">
        <v>804.83936472306209</v>
      </c>
      <c r="AO14" s="123">
        <v>449.80436742123266</v>
      </c>
      <c r="AP14" s="123">
        <v>628.71759980507579</v>
      </c>
      <c r="AQ14" s="123">
        <v>860.70220845380356</v>
      </c>
      <c r="AR14" s="123">
        <v>2069.4729140413074</v>
      </c>
      <c r="AS14" s="123">
        <v>3503.6191484151814</v>
      </c>
      <c r="AT14" s="123">
        <v>4172.6911155572016</v>
      </c>
      <c r="AU14" s="123">
        <v>4615.8032720211786</v>
      </c>
      <c r="AV14" s="123">
        <v>5831.8613030838196</v>
      </c>
      <c r="AW14" s="123">
        <v>5672.4425944442746</v>
      </c>
      <c r="AX14" s="123">
        <v>5620.2677882828193</v>
      </c>
      <c r="AY14" s="123">
        <v>4854.4938804549274</v>
      </c>
      <c r="AZ14" s="123">
        <v>4026.5937120549202</v>
      </c>
      <c r="BA14" s="123">
        <v>3757.3345843456609</v>
      </c>
      <c r="BB14" s="123">
        <v>4137.209432015833</v>
      </c>
      <c r="BC14" s="123">
        <v>4035.2721226578792</v>
      </c>
      <c r="BD14" s="123">
        <v>3733.8378686901146</v>
      </c>
      <c r="BE14" s="123">
        <v>3536.3124190081844</v>
      </c>
      <c r="BF14" s="123">
        <v>4010.9448061179037</v>
      </c>
      <c r="BG14" s="123">
        <v>5669.6182074374619</v>
      </c>
      <c r="BH14" s="123">
        <v>5553.0745095067996</v>
      </c>
      <c r="BI14" s="123">
        <v>5203.3981797411534</v>
      </c>
      <c r="BJ14" s="123">
        <v>4682.4546674608955</v>
      </c>
      <c r="BK14" s="123">
        <v>3933.027851073326</v>
      </c>
      <c r="BL14" s="123">
        <v>5686.1143391549804</v>
      </c>
      <c r="BM14" s="123">
        <v>7489.1938530983889</v>
      </c>
      <c r="BN14" s="123">
        <v>8162.2400330799464</v>
      </c>
      <c r="BO14" s="123">
        <v>8907.7960362475369</v>
      </c>
      <c r="BP14" s="123">
        <v>7698.6067162176905</v>
      </c>
      <c r="BQ14" s="123">
        <v>6919.1577583580438</v>
      </c>
      <c r="BR14" s="123">
        <v>7222.6936823460055</v>
      </c>
      <c r="BS14" s="123">
        <v>7587.3171939040676</v>
      </c>
    </row>
    <row r="15" spans="1:71">
      <c r="A15" s="120" t="s">
        <v>102</v>
      </c>
      <c r="B15" s="126">
        <v>187.81646439690292</v>
      </c>
      <c r="C15" s="126">
        <v>179.48241442602961</v>
      </c>
      <c r="D15" s="126">
        <v>172.65295373357776</v>
      </c>
      <c r="E15" s="126">
        <v>169.66096841136488</v>
      </c>
      <c r="F15" s="126">
        <v>167.5926435845324</v>
      </c>
      <c r="G15" s="126">
        <v>176.57468574100184</v>
      </c>
      <c r="H15" s="126">
        <v>182.40422931737865</v>
      </c>
      <c r="I15" s="126">
        <v>182.03065893002946</v>
      </c>
      <c r="J15" s="126">
        <v>192.99993991087126</v>
      </c>
      <c r="K15" s="126">
        <v>208.96686300436781</v>
      </c>
      <c r="L15" s="126">
        <v>219.23154375457557</v>
      </c>
      <c r="M15" s="126">
        <v>228.71275028001051</v>
      </c>
      <c r="N15" s="126">
        <v>240.10028625794232</v>
      </c>
      <c r="O15" s="126">
        <v>245.09639637331696</v>
      </c>
      <c r="P15" s="126">
        <v>250.59221442315695</v>
      </c>
      <c r="Q15" s="126">
        <v>259.19676879227228</v>
      </c>
      <c r="R15" s="126">
        <v>257.0175843183639</v>
      </c>
      <c r="S15" s="126">
        <v>260.28657291204445</v>
      </c>
      <c r="T15" s="126">
        <v>264.50273908786772</v>
      </c>
      <c r="U15" s="126">
        <v>270.01892962832534</v>
      </c>
      <c r="V15" s="126">
        <v>276.23959666806485</v>
      </c>
      <c r="W15" s="126">
        <v>283.04105825659468</v>
      </c>
      <c r="X15" s="126">
        <v>284.59949038158692</v>
      </c>
      <c r="Y15" s="126">
        <v>297.5447154984015</v>
      </c>
      <c r="Z15" s="126">
        <v>320.39133622308236</v>
      </c>
      <c r="AA15" s="126">
        <v>333.55548242951699</v>
      </c>
      <c r="AB15" s="126">
        <v>361.23356354599832</v>
      </c>
      <c r="AC15" s="126">
        <v>386.61954078253638</v>
      </c>
      <c r="AD15" s="126">
        <v>387.95228516635689</v>
      </c>
      <c r="AE15" s="126">
        <v>389.82907291972356</v>
      </c>
      <c r="AF15" s="126">
        <v>371.56660528010684</v>
      </c>
      <c r="AG15" s="126">
        <v>355.83607963661001</v>
      </c>
      <c r="AH15" s="126">
        <v>348.21605918747082</v>
      </c>
      <c r="AI15" s="126">
        <v>334.82583864522627</v>
      </c>
      <c r="AJ15" s="123"/>
      <c r="AK15" s="123"/>
      <c r="AL15" s="123">
        <v>442.882564165308</v>
      </c>
      <c r="AM15" s="123">
        <v>677.72038297847007</v>
      </c>
      <c r="AN15" s="123">
        <v>750.32393322364305</v>
      </c>
      <c r="AO15" s="123">
        <v>609.22774824702492</v>
      </c>
      <c r="AP15" s="123">
        <v>534.19908591725095</v>
      </c>
      <c r="AQ15" s="123">
        <v>670.62761961805938</v>
      </c>
      <c r="AR15" s="123">
        <v>670.56784578143311</v>
      </c>
      <c r="AS15" s="123">
        <v>495.26978389807476</v>
      </c>
      <c r="AT15" s="123">
        <v>534.35061152138326</v>
      </c>
      <c r="AU15" s="123">
        <v>1227.5386159284612</v>
      </c>
      <c r="AV15" s="123">
        <v>2017.8052530642781</v>
      </c>
      <c r="AW15" s="123">
        <v>3064.0027449758099</v>
      </c>
      <c r="AX15" s="123">
        <v>4516.4762406042173</v>
      </c>
      <c r="AY15" s="123">
        <v>5572.0354691560351</v>
      </c>
      <c r="AZ15" s="123">
        <v>6487.0392840770055</v>
      </c>
      <c r="BA15" s="123">
        <v>7351.5891934518231</v>
      </c>
      <c r="BB15" s="123">
        <v>6818.2187648397157</v>
      </c>
      <c r="BC15" s="123">
        <v>6470.8816495602878</v>
      </c>
      <c r="BD15" s="123">
        <v>6340.4788130494389</v>
      </c>
      <c r="BE15" s="123">
        <v>6240.9525905393266</v>
      </c>
      <c r="BF15" s="123">
        <v>6102.2282814684631</v>
      </c>
      <c r="BG15" s="123">
        <v>6429.5174221053976</v>
      </c>
      <c r="BH15" s="123">
        <v>6568.0940420769994</v>
      </c>
      <c r="BI15" s="123">
        <v>7345.8750008161023</v>
      </c>
      <c r="BJ15" s="123">
        <v>9231.507337445908</v>
      </c>
      <c r="BK15" s="123">
        <v>10310.23338873138</v>
      </c>
      <c r="BL15" s="123">
        <v>14249.413621049076</v>
      </c>
      <c r="BM15" s="123">
        <v>19234.869063567821</v>
      </c>
      <c r="BN15" s="123">
        <v>20032.025972073905</v>
      </c>
      <c r="BO15" s="123">
        <v>22563.283247411167</v>
      </c>
      <c r="BP15" s="123">
        <v>21344.628096823151</v>
      </c>
      <c r="BQ15" s="123">
        <v>20500.618314638446</v>
      </c>
      <c r="BR15" s="123">
        <v>20232.264598152782</v>
      </c>
      <c r="BS15" s="123">
        <v>18828.316545740043</v>
      </c>
    </row>
    <row r="16" spans="1:71">
      <c r="A16" s="120" t="s">
        <v>109</v>
      </c>
      <c r="B16" s="126">
        <v>104.85519678987306</v>
      </c>
      <c r="C16" s="126">
        <v>92.401255775436326</v>
      </c>
      <c r="D16" s="126">
        <v>87.020215576996961</v>
      </c>
      <c r="E16" s="126">
        <v>87.867679966281784</v>
      </c>
      <c r="F16" s="126">
        <v>85.505834060022877</v>
      </c>
      <c r="G16" s="126">
        <v>86.887002303924305</v>
      </c>
      <c r="H16" s="126">
        <v>89.47599076869551</v>
      </c>
      <c r="I16" s="126">
        <v>90.413791843434097</v>
      </c>
      <c r="J16" s="126">
        <v>96.990341736466306</v>
      </c>
      <c r="K16" s="126">
        <v>99.554685098149761</v>
      </c>
      <c r="L16" s="126">
        <v>99.578020364144209</v>
      </c>
      <c r="M16" s="126">
        <v>98.000302630619103</v>
      </c>
      <c r="N16" s="126">
        <v>100.91556610407622</v>
      </c>
      <c r="O16" s="126">
        <v>99.912946204988629</v>
      </c>
      <c r="P16" s="126">
        <v>100.15390042248271</v>
      </c>
      <c r="Q16" s="126">
        <v>104.17922382882148</v>
      </c>
      <c r="R16" s="126">
        <v>111.30092554885113</v>
      </c>
      <c r="S16" s="126">
        <v>121.89979970154469</v>
      </c>
      <c r="T16" s="126">
        <v>137.08113357443864</v>
      </c>
      <c r="U16" s="126">
        <v>148.33372856981325</v>
      </c>
      <c r="V16" s="126">
        <v>151.37142471957071</v>
      </c>
      <c r="W16" s="126">
        <v>151.20094285081279</v>
      </c>
      <c r="X16" s="126">
        <v>148.81241280310945</v>
      </c>
      <c r="Y16" s="126">
        <v>147.75001107353791</v>
      </c>
      <c r="Z16" s="126">
        <v>143.87901204378448</v>
      </c>
      <c r="AA16" s="126">
        <v>147.22755282026586</v>
      </c>
      <c r="AB16" s="126">
        <v>147.88985869969272</v>
      </c>
      <c r="AC16" s="126">
        <v>146.70880368861782</v>
      </c>
      <c r="AD16" s="126">
        <v>143.14809684653943</v>
      </c>
      <c r="AE16" s="126">
        <v>136.48497578193374</v>
      </c>
      <c r="AF16" s="126">
        <v>125.99618637925244</v>
      </c>
      <c r="AG16" s="126">
        <v>117.57114361626296</v>
      </c>
      <c r="AH16" s="126">
        <v>112.86457275935555</v>
      </c>
      <c r="AI16" s="126">
        <v>106.50499559119083</v>
      </c>
      <c r="AJ16" s="123"/>
      <c r="AK16" s="123"/>
      <c r="AL16" s="123">
        <v>3833.6520292042551</v>
      </c>
      <c r="AM16" s="123">
        <v>3726.8699501639926</v>
      </c>
      <c r="AN16" s="123">
        <v>3391.9787562164161</v>
      </c>
      <c r="AO16" s="123">
        <v>3261.6376633984078</v>
      </c>
      <c r="AP16" s="123">
        <v>3477.9400199460611</v>
      </c>
      <c r="AQ16" s="123">
        <v>4069.3177757988101</v>
      </c>
      <c r="AR16" s="123">
        <v>4493.4115274919986</v>
      </c>
      <c r="AS16" s="123">
        <v>4811.1161079640142</v>
      </c>
      <c r="AT16" s="123">
        <v>5313.4730110128849</v>
      </c>
      <c r="AU16" s="123">
        <v>5531.7790725154291</v>
      </c>
      <c r="AV16" s="123">
        <v>5585.1014265085942</v>
      </c>
      <c r="AW16" s="123">
        <v>5678.980816521158</v>
      </c>
      <c r="AX16" s="123">
        <v>5181.1184403488942</v>
      </c>
      <c r="AY16" s="123">
        <v>4975.5222819366954</v>
      </c>
      <c r="AZ16" s="123">
        <v>4885.4725639818425</v>
      </c>
      <c r="BA16" s="123">
        <v>4799.1830332993031</v>
      </c>
      <c r="BB16" s="123">
        <v>3987.1840154291235</v>
      </c>
      <c r="BC16" s="123">
        <v>3357.6210280088535</v>
      </c>
      <c r="BD16" s="123">
        <v>2284.312501229188</v>
      </c>
      <c r="BE16" s="123">
        <v>1822.052005776703</v>
      </c>
      <c r="BF16" s="123">
        <v>2185.6944661698049</v>
      </c>
      <c r="BG16" s="123">
        <v>2668.3261927918325</v>
      </c>
      <c r="BH16" s="123">
        <v>2996.8287882406007</v>
      </c>
      <c r="BI16" s="123">
        <v>4107.0954125796252</v>
      </c>
      <c r="BJ16" s="123">
        <v>6469.2407896260947</v>
      </c>
      <c r="BK16" s="123">
        <v>7189.1084174451835</v>
      </c>
      <c r="BL16" s="123">
        <v>8830.8865909623073</v>
      </c>
      <c r="BM16" s="123">
        <v>10245.671946693588</v>
      </c>
      <c r="BN16" s="123">
        <v>10664.620293968668</v>
      </c>
      <c r="BO16" s="123">
        <v>10636.477795024803</v>
      </c>
      <c r="BP16" s="123">
        <v>9894.7604247213112</v>
      </c>
      <c r="BQ16" s="123">
        <v>9041.0747209769688</v>
      </c>
      <c r="BR16" s="123">
        <v>8669.7181395167518</v>
      </c>
      <c r="BS16" s="123">
        <v>8300.0354013953402</v>
      </c>
    </row>
    <row r="17" spans="1:71">
      <c r="A17" s="120" t="s">
        <v>111</v>
      </c>
      <c r="B17" s="126">
        <v>95.555536652608438</v>
      </c>
      <c r="C17" s="126">
        <v>89.643231982503892</v>
      </c>
      <c r="D17" s="126">
        <v>91.165290695565631</v>
      </c>
      <c r="E17" s="126">
        <v>94.820456366959036</v>
      </c>
      <c r="F17" s="126">
        <v>95.991513217616685</v>
      </c>
      <c r="G17" s="126">
        <v>99.730028576071831</v>
      </c>
      <c r="H17" s="126">
        <v>110.23886492013881</v>
      </c>
      <c r="I17" s="126">
        <v>118.38454124239415</v>
      </c>
      <c r="J17" s="126">
        <v>133.31304457667832</v>
      </c>
      <c r="K17" s="126">
        <v>137.75234568541177</v>
      </c>
      <c r="L17" s="126">
        <v>140.54306327281785</v>
      </c>
      <c r="M17" s="126">
        <v>138.00562494423713</v>
      </c>
      <c r="N17" s="126">
        <v>134.82661753732782</v>
      </c>
      <c r="O17" s="126">
        <v>128.82550897226051</v>
      </c>
      <c r="P17" s="126">
        <v>127.52473766749183</v>
      </c>
      <c r="Q17" s="126">
        <v>128.26824251635225</v>
      </c>
      <c r="R17" s="126">
        <v>124.92287155017823</v>
      </c>
      <c r="S17" s="126">
        <v>122.3396690925277</v>
      </c>
      <c r="T17" s="126">
        <v>119.37131304263819</v>
      </c>
      <c r="U17" s="126">
        <v>121.1991407514017</v>
      </c>
      <c r="V17" s="126">
        <v>129.6397904592728</v>
      </c>
      <c r="W17" s="126">
        <v>141.44734113072548</v>
      </c>
      <c r="X17" s="126">
        <v>141.91402108593815</v>
      </c>
      <c r="Y17" s="126">
        <v>145.74167477739994</v>
      </c>
      <c r="Z17" s="126">
        <v>152.56920864361479</v>
      </c>
      <c r="AA17" s="126">
        <v>156.26825027741512</v>
      </c>
      <c r="AB17" s="126">
        <v>164.28387135246692</v>
      </c>
      <c r="AC17" s="126">
        <v>167.64510717898003</v>
      </c>
      <c r="AD17" s="126">
        <v>163.62324603878807</v>
      </c>
      <c r="AE17" s="126">
        <v>159.69161715439512</v>
      </c>
      <c r="AF17" s="126">
        <v>147.27847688417827</v>
      </c>
      <c r="AG17" s="126">
        <v>143.31318596050932</v>
      </c>
      <c r="AH17" s="126">
        <v>142.57460440611123</v>
      </c>
      <c r="AI17" s="126">
        <v>140.42279788797265</v>
      </c>
      <c r="AJ17" s="123"/>
      <c r="AK17" s="123"/>
      <c r="AL17" s="123">
        <v>5071.740380008313</v>
      </c>
      <c r="AM17" s="123">
        <v>4071.2208445777137</v>
      </c>
      <c r="AN17" s="123">
        <v>2926.3362781035717</v>
      </c>
      <c r="AO17" s="123">
        <v>2515.8222258639257</v>
      </c>
      <c r="AP17" s="123">
        <v>2351.1232962965669</v>
      </c>
      <c r="AQ17" s="123">
        <v>2595.71686812178</v>
      </c>
      <c r="AR17" s="123">
        <v>2140.9165656096097</v>
      </c>
      <c r="AS17" s="123">
        <v>1713.2529700372115</v>
      </c>
      <c r="AT17" s="123">
        <v>1337.4285574421297</v>
      </c>
      <c r="AU17" s="123">
        <v>1308.8672307941376</v>
      </c>
      <c r="AV17" s="123">
        <v>1140.3111362527598</v>
      </c>
      <c r="AW17" s="123">
        <v>1249.8834339768102</v>
      </c>
      <c r="AX17" s="123">
        <v>1449.2438085530216</v>
      </c>
      <c r="AY17" s="123">
        <v>1732.6255894482072</v>
      </c>
      <c r="AZ17" s="123">
        <v>1808.4026989558645</v>
      </c>
      <c r="BA17" s="123">
        <v>2041.8755802789115</v>
      </c>
      <c r="BB17" s="123">
        <v>2452.4489525636973</v>
      </c>
      <c r="BC17" s="123">
        <v>3306.8380645284251</v>
      </c>
      <c r="BD17" s="123">
        <v>4290.813638638866</v>
      </c>
      <c r="BE17" s="123">
        <v>4874.8448192224196</v>
      </c>
      <c r="BF17" s="123">
        <v>4689.9275403876454</v>
      </c>
      <c r="BG17" s="123">
        <v>3771.1199920727208</v>
      </c>
      <c r="BH17" s="123">
        <v>3799.6980376661286</v>
      </c>
      <c r="BI17" s="123">
        <v>4368.5438145654871</v>
      </c>
      <c r="BJ17" s="123">
        <v>5146.8276337631887</v>
      </c>
      <c r="BK17" s="123">
        <v>5737.7462829309979</v>
      </c>
      <c r="BL17" s="123">
        <v>6018.4677931427786</v>
      </c>
      <c r="BM17" s="123">
        <v>6445.6175073920549</v>
      </c>
      <c r="BN17" s="123">
        <v>6854.9291097326177</v>
      </c>
      <c r="BO17" s="123">
        <v>6388.2709346139518</v>
      </c>
      <c r="BP17" s="123">
        <v>6113.6948444389118</v>
      </c>
      <c r="BQ17" s="123">
        <v>4808.3856085123189</v>
      </c>
      <c r="BR17" s="123">
        <v>4019.7235196748024</v>
      </c>
      <c r="BS17" s="123">
        <v>3270.3218347387765</v>
      </c>
    </row>
    <row r="18" spans="1:71">
      <c r="A18" s="120" t="s">
        <v>112</v>
      </c>
      <c r="B18" s="126">
        <v>280.4978805167118</v>
      </c>
      <c r="C18" s="126">
        <v>257.9635340787612</v>
      </c>
      <c r="D18" s="126">
        <v>228.3012051443516</v>
      </c>
      <c r="E18" s="126">
        <v>224.68239041783926</v>
      </c>
      <c r="F18" s="126">
        <v>212.59551467480003</v>
      </c>
      <c r="G18" s="126">
        <v>229.52265871083077</v>
      </c>
      <c r="H18" s="126">
        <v>233.34589468402348</v>
      </c>
      <c r="I18" s="126">
        <v>238.80207215598236</v>
      </c>
      <c r="J18" s="126">
        <v>252.13053420024772</v>
      </c>
      <c r="K18" s="126">
        <v>251.42263400499638</v>
      </c>
      <c r="L18" s="126">
        <v>243.48989331801835</v>
      </c>
      <c r="M18" s="126">
        <v>234.80313191407316</v>
      </c>
      <c r="N18" s="126">
        <v>225.42773511874302</v>
      </c>
      <c r="O18" s="126">
        <v>215.21741727875377</v>
      </c>
      <c r="P18" s="126">
        <v>210.04428700748929</v>
      </c>
      <c r="Q18" s="126">
        <v>205.91933128930162</v>
      </c>
      <c r="R18" s="126">
        <v>202.10015392746612</v>
      </c>
      <c r="S18" s="126">
        <v>197.33123726958783</v>
      </c>
      <c r="T18" s="126">
        <v>196.48400742627805</v>
      </c>
      <c r="U18" s="126">
        <v>194.37066114970764</v>
      </c>
      <c r="V18" s="126">
        <v>197.56495258258332</v>
      </c>
      <c r="W18" s="126">
        <v>196.46906861749889</v>
      </c>
      <c r="X18" s="126">
        <v>188.5021352682906</v>
      </c>
      <c r="Y18" s="126">
        <v>185.46077069357708</v>
      </c>
      <c r="Z18" s="126">
        <v>186.3441336963983</v>
      </c>
      <c r="AA18" s="126">
        <v>184.49852703654193</v>
      </c>
      <c r="AB18" s="126">
        <v>181.59389686750464</v>
      </c>
      <c r="AC18" s="126">
        <v>182.72763960407499</v>
      </c>
      <c r="AD18" s="126">
        <v>177.65839060158467</v>
      </c>
      <c r="AE18" s="126">
        <v>172.3418974322006</v>
      </c>
      <c r="AF18" s="126">
        <v>161.21982511221012</v>
      </c>
      <c r="AG18" s="126">
        <v>149.8982579430797</v>
      </c>
      <c r="AH18" s="126">
        <v>144.15352337557303</v>
      </c>
      <c r="AI18" s="126">
        <v>136.95789686646864</v>
      </c>
      <c r="AJ18" s="123"/>
      <c r="AK18" s="123"/>
      <c r="AL18" s="123">
        <v>12933.646597226145</v>
      </c>
      <c r="AM18" s="123">
        <v>10923.214431037248</v>
      </c>
      <c r="AN18" s="123">
        <v>6895.6902336287767</v>
      </c>
      <c r="AO18" s="123">
        <v>6352.7214542440006</v>
      </c>
      <c r="AP18" s="123">
        <v>4639.7374632764895</v>
      </c>
      <c r="AQ18" s="123">
        <v>6216.4475912624284</v>
      </c>
      <c r="AR18" s="123">
        <v>5903.9230557443643</v>
      </c>
      <c r="AS18" s="123">
        <v>6245.1198666547098</v>
      </c>
      <c r="AT18" s="123">
        <v>6764.5063835380925</v>
      </c>
      <c r="AU18" s="123">
        <v>6005.0128805355243</v>
      </c>
      <c r="AV18" s="123">
        <v>4785.6422820012185</v>
      </c>
      <c r="AW18" s="123">
        <v>3775.3425788907443</v>
      </c>
      <c r="AX18" s="123">
        <v>2759.6302115709332</v>
      </c>
      <c r="AY18" s="123">
        <v>2004.0922498441732</v>
      </c>
      <c r="AZ18" s="123">
        <v>1599.5385141863471</v>
      </c>
      <c r="BA18" s="123">
        <v>1053.9094363283816</v>
      </c>
      <c r="BB18" s="123">
        <v>764.80321287981258</v>
      </c>
      <c r="BC18" s="123">
        <v>305.77610146639626</v>
      </c>
      <c r="BD18" s="123">
        <v>134.75476343070355</v>
      </c>
      <c r="BE18" s="123">
        <v>11.23209283734341</v>
      </c>
      <c r="BF18" s="123">
        <v>0.31123402029005531</v>
      </c>
      <c r="BG18" s="123">
        <v>40.802940943761385</v>
      </c>
      <c r="BH18" s="123">
        <v>226.61016726983561</v>
      </c>
      <c r="BI18" s="123">
        <v>695.68623696132875</v>
      </c>
      <c r="BJ18" s="123">
        <v>1441.4527752746349</v>
      </c>
      <c r="BK18" s="123">
        <v>2257.9257282474373</v>
      </c>
      <c r="BL18" s="123">
        <v>3632.3233007663566</v>
      </c>
      <c r="BM18" s="123">
        <v>4251.3100304206455</v>
      </c>
      <c r="BN18" s="123">
        <v>4727.8488600521359</v>
      </c>
      <c r="BO18" s="123">
        <v>4526.1112313697158</v>
      </c>
      <c r="BP18" s="123">
        <v>4127.9046568065678</v>
      </c>
      <c r="BQ18" s="123">
        <v>3938.4977600277266</v>
      </c>
      <c r="BR18" s="123">
        <v>3822.0055071927586</v>
      </c>
      <c r="BS18" s="123">
        <v>3678.6200768640069</v>
      </c>
    </row>
    <row r="19" spans="1:71">
      <c r="A19" s="120" t="s">
        <v>106</v>
      </c>
      <c r="B19" s="126">
        <v>181.61743878314539</v>
      </c>
      <c r="C19" s="126">
        <v>169.24473559668112</v>
      </c>
      <c r="D19" s="126">
        <v>165.78164391317654</v>
      </c>
      <c r="E19" s="126">
        <v>163.58828868955152</v>
      </c>
      <c r="F19" s="126">
        <v>155.77925065257756</v>
      </c>
      <c r="G19" s="126">
        <v>157.47912054608008</v>
      </c>
      <c r="H19" s="126">
        <v>160.76925896586877</v>
      </c>
      <c r="I19" s="126">
        <v>167.57072674701473</v>
      </c>
      <c r="J19" s="126">
        <v>180.37181064562367</v>
      </c>
      <c r="K19" s="126">
        <v>188.02120703218179</v>
      </c>
      <c r="L19" s="126">
        <v>189.37867552453173</v>
      </c>
      <c r="M19" s="126">
        <v>187.21380946171956</v>
      </c>
      <c r="N19" s="126">
        <v>183.6765448890084</v>
      </c>
      <c r="O19" s="126">
        <v>173.75983977005197</v>
      </c>
      <c r="P19" s="126">
        <v>169.62440612586309</v>
      </c>
      <c r="Q19" s="126">
        <v>170.75294705295187</v>
      </c>
      <c r="R19" s="126">
        <v>167.79427541828471</v>
      </c>
      <c r="S19" s="126">
        <v>169.92634091801114</v>
      </c>
      <c r="T19" s="126">
        <v>169.87449726149759</v>
      </c>
      <c r="U19" s="126">
        <v>170.5078317850444</v>
      </c>
      <c r="V19" s="126">
        <v>170.9130417874571</v>
      </c>
      <c r="W19" s="126">
        <v>168.38869810480114</v>
      </c>
      <c r="X19" s="126">
        <v>163.86021250349796</v>
      </c>
      <c r="Y19" s="126">
        <v>164.50796088552499</v>
      </c>
      <c r="Z19" s="126">
        <v>172.64750164029672</v>
      </c>
      <c r="AA19" s="126">
        <v>176.03432070106331</v>
      </c>
      <c r="AB19" s="126">
        <v>186.6146295433422</v>
      </c>
      <c r="AC19" s="126">
        <v>191.79374198941147</v>
      </c>
      <c r="AD19" s="126">
        <v>193.59054013458993</v>
      </c>
      <c r="AE19" s="126">
        <v>188.9818608345598</v>
      </c>
      <c r="AF19" s="126">
        <v>179.32179190622426</v>
      </c>
      <c r="AG19" s="126">
        <v>171.35106590085707</v>
      </c>
      <c r="AH19" s="126">
        <v>168.9509802008032</v>
      </c>
      <c r="AI19" s="126">
        <v>163.86547639218008</v>
      </c>
      <c r="AJ19" s="123"/>
      <c r="AK19" s="123"/>
      <c r="AL19" s="123">
        <v>220.39628144530661</v>
      </c>
      <c r="AM19" s="123">
        <v>249.49416948153674</v>
      </c>
      <c r="AN19" s="123">
        <v>421.100425434199</v>
      </c>
      <c r="AO19" s="123">
        <v>346.32687499080305</v>
      </c>
      <c r="AP19" s="123">
        <v>127.67540823687943</v>
      </c>
      <c r="AQ19" s="123">
        <v>46.252427276422338</v>
      </c>
      <c r="AR19" s="123">
        <v>18.150619908961531</v>
      </c>
      <c r="AS19" s="123">
        <v>60.75774397763896</v>
      </c>
      <c r="AT19" s="123">
        <v>109.99595681634385</v>
      </c>
      <c r="AU19" s="123">
        <v>198.54476037273582</v>
      </c>
      <c r="AV19" s="123">
        <v>227.01807506648163</v>
      </c>
      <c r="AW19" s="123">
        <v>191.9470036939405</v>
      </c>
      <c r="AX19" s="123">
        <v>116.22979707285999</v>
      </c>
      <c r="AY19" s="123">
        <v>10.952865742552273</v>
      </c>
      <c r="AZ19" s="123">
        <v>0.18117781209682823</v>
      </c>
      <c r="BA19" s="123">
        <v>7.3030353654587499</v>
      </c>
      <c r="BB19" s="123">
        <v>44.23317778847008</v>
      </c>
      <c r="BC19" s="123">
        <v>98.375482815472907</v>
      </c>
      <c r="BD19" s="123">
        <v>225.03354799636477</v>
      </c>
      <c r="BE19" s="123">
        <v>420.71744396507648</v>
      </c>
      <c r="BF19" s="123">
        <v>740.37290659355779</v>
      </c>
      <c r="BG19" s="123">
        <v>1188.0491240800657</v>
      </c>
      <c r="BH19" s="123">
        <v>1575.7326667027687</v>
      </c>
      <c r="BI19" s="123">
        <v>2240.003427618255</v>
      </c>
      <c r="BJ19" s="123">
        <v>2669.076020185692</v>
      </c>
      <c r="BK19" s="123">
        <v>3133.9666679979441</v>
      </c>
      <c r="BL19" s="123">
        <v>3052.3444029674715</v>
      </c>
      <c r="BM19" s="123">
        <v>3151.2469445248912</v>
      </c>
      <c r="BN19" s="123">
        <v>2790.7136067481761</v>
      </c>
      <c r="BO19" s="123">
        <v>2564.0466297503617</v>
      </c>
      <c r="BP19" s="123">
        <v>2129.5275971758201</v>
      </c>
      <c r="BQ19" s="123">
        <v>1706.0736053011967</v>
      </c>
      <c r="BR19" s="123">
        <v>1370.8442403818965</v>
      </c>
      <c r="BS19" s="123">
        <v>1138.6608618545763</v>
      </c>
    </row>
    <row r="20" spans="1:71">
      <c r="A20" s="121" t="s">
        <v>114</v>
      </c>
      <c r="B20" s="126">
        <v>372.38355138916614</v>
      </c>
      <c r="C20" s="126">
        <v>373.44364337834173</v>
      </c>
      <c r="D20" s="126">
        <v>353.68752759613778</v>
      </c>
      <c r="E20" s="126">
        <v>331.35767703757108</v>
      </c>
      <c r="F20" s="126">
        <v>313.45723956703216</v>
      </c>
      <c r="G20" s="126">
        <v>300.76052390653774</v>
      </c>
      <c r="H20" s="126">
        <v>286.8454451836019</v>
      </c>
      <c r="I20" s="126">
        <v>271.24204501998395</v>
      </c>
      <c r="J20" s="126">
        <v>272.81089178563798</v>
      </c>
      <c r="K20" s="126">
        <v>262.45828339756542</v>
      </c>
      <c r="L20" s="126">
        <v>254.67441811103745</v>
      </c>
      <c r="M20" s="126">
        <v>244.86041653465119</v>
      </c>
      <c r="N20" s="126">
        <v>234.55111718494851</v>
      </c>
      <c r="O20" s="126">
        <v>223.77839008379257</v>
      </c>
      <c r="P20" s="126">
        <v>216.95055440938683</v>
      </c>
      <c r="Q20" s="126">
        <v>215.10326672510195</v>
      </c>
      <c r="R20" s="126">
        <v>211.25584071449759</v>
      </c>
      <c r="S20" s="126">
        <v>222.23147508778453</v>
      </c>
      <c r="T20" s="126">
        <v>218.96203656697659</v>
      </c>
      <c r="U20" s="126">
        <v>218.17719827083559</v>
      </c>
      <c r="V20" s="126">
        <v>215.57986985821543</v>
      </c>
      <c r="W20" s="126">
        <v>212.43038461432724</v>
      </c>
      <c r="X20" s="126">
        <v>207.85934779629378</v>
      </c>
      <c r="Y20" s="126">
        <v>210.38429769818796</v>
      </c>
      <c r="Z20" s="126">
        <v>216.17330745281302</v>
      </c>
      <c r="AA20" s="126">
        <v>213.96887939480754</v>
      </c>
      <c r="AB20" s="126">
        <v>220.21099361511705</v>
      </c>
      <c r="AC20" s="126">
        <v>223.86302770067525</v>
      </c>
      <c r="AD20" s="126">
        <v>225.80248666307932</v>
      </c>
      <c r="AE20" s="126">
        <v>220.49354807697239</v>
      </c>
      <c r="AF20" s="126">
        <v>209.96258479399737</v>
      </c>
      <c r="AG20" s="126">
        <v>204.59899175249996</v>
      </c>
      <c r="AH20" s="126">
        <v>199.09760523858603</v>
      </c>
      <c r="AI20" s="126">
        <v>191.8725894837155</v>
      </c>
      <c r="AJ20" s="123"/>
      <c r="AK20" s="123"/>
      <c r="AL20" s="123">
        <v>42276.237883420414</v>
      </c>
      <c r="AM20" s="123">
        <v>48397.488608356492</v>
      </c>
      <c r="AN20" s="123">
        <v>43441.653958666626</v>
      </c>
      <c r="AO20" s="123">
        <v>34737.224072270204</v>
      </c>
      <c r="AP20" s="123">
        <v>28553.342529385798</v>
      </c>
      <c r="AQ20" s="123">
        <v>22524.701896918647</v>
      </c>
      <c r="AR20" s="123">
        <v>16987.613829233978</v>
      </c>
      <c r="AS20" s="123">
        <v>12424.678890906409</v>
      </c>
      <c r="AT20" s="123">
        <v>10593.962567335404</v>
      </c>
      <c r="AU20" s="123">
        <v>7837.1479246124281</v>
      </c>
      <c r="AV20" s="123">
        <v>6458.1895229389556</v>
      </c>
      <c r="AW20" s="123">
        <v>5112.4074530825119</v>
      </c>
      <c r="AX20" s="123">
        <v>3801.4086576550103</v>
      </c>
      <c r="AY20" s="123">
        <v>2843.8821667217521</v>
      </c>
      <c r="AZ20" s="123">
        <v>2199.6567514076537</v>
      </c>
      <c r="BA20" s="123">
        <v>1734.5481402990974</v>
      </c>
      <c r="BB20" s="123">
        <v>1355.0322360840305</v>
      </c>
      <c r="BC20" s="123">
        <v>1796.6317110948335</v>
      </c>
      <c r="BD20" s="123">
        <v>1161.8841020849538</v>
      </c>
      <c r="BE20" s="123">
        <v>737.55525750430593</v>
      </c>
      <c r="BF20" s="123">
        <v>304.74802759526841</v>
      </c>
      <c r="BG20" s="123">
        <v>91.653779060140224</v>
      </c>
      <c r="BH20" s="123">
        <v>18.521282538785591</v>
      </c>
      <c r="BI20" s="123">
        <v>2.1092846872143602</v>
      </c>
      <c r="BJ20" s="123">
        <v>66.215575370145629</v>
      </c>
      <c r="BK20" s="123">
        <v>325.70444578896246</v>
      </c>
      <c r="BL20" s="123">
        <v>468.79447447128081</v>
      </c>
      <c r="BM20" s="123">
        <v>579.20521406223281</v>
      </c>
      <c r="BN20" s="123">
        <v>424.98888911975098</v>
      </c>
      <c r="BO20" s="123">
        <v>365.75525172267237</v>
      </c>
      <c r="BP20" s="123">
        <v>240.43640674149052</v>
      </c>
      <c r="BQ20" s="123">
        <v>64.910705241689541</v>
      </c>
      <c r="BR20" s="123">
        <v>47.310856014895322</v>
      </c>
      <c r="BS20" s="123">
        <v>32.912436837911457</v>
      </c>
    </row>
    <row r="21" spans="1:71">
      <c r="A21" s="121" t="s">
        <v>115</v>
      </c>
      <c r="B21" s="126">
        <v>125.69427839637275</v>
      </c>
      <c r="C21" s="126">
        <v>120.80947110388288</v>
      </c>
      <c r="D21" s="126">
        <v>109.72077034652814</v>
      </c>
      <c r="E21" s="126">
        <v>107.59304890999569</v>
      </c>
      <c r="F21" s="126">
        <v>106.96203980805574</v>
      </c>
      <c r="G21" s="126">
        <v>107.95866629978406</v>
      </c>
      <c r="H21" s="126">
        <v>104.84130450457994</v>
      </c>
      <c r="I21" s="126">
        <v>106.45921664226638</v>
      </c>
      <c r="J21" s="126">
        <v>103.15587750082877</v>
      </c>
      <c r="K21" s="126">
        <v>117.72817134939773</v>
      </c>
      <c r="L21" s="126">
        <v>121.22936685244419</v>
      </c>
      <c r="M21" s="126">
        <v>131.47475907280577</v>
      </c>
      <c r="N21" s="126">
        <v>133.24495614776063</v>
      </c>
      <c r="O21" s="126">
        <v>123.53325710176824</v>
      </c>
      <c r="P21" s="126">
        <v>131.08212146450646</v>
      </c>
      <c r="Q21" s="126">
        <v>149.47565482313806</v>
      </c>
      <c r="R21" s="126">
        <v>152.20034162528822</v>
      </c>
      <c r="S21" s="126">
        <v>152.77549806853574</v>
      </c>
      <c r="T21" s="126">
        <v>155.71595839934747</v>
      </c>
      <c r="U21" s="126">
        <v>155.67127320734463</v>
      </c>
      <c r="V21" s="126">
        <v>158.55455653708023</v>
      </c>
      <c r="W21" s="126">
        <v>158.34979039003775</v>
      </c>
      <c r="X21" s="126">
        <v>151.83097874854008</v>
      </c>
      <c r="Y21" s="126">
        <v>148.76455506051431</v>
      </c>
      <c r="Z21" s="126">
        <v>144.66624824578719</v>
      </c>
      <c r="AA21" s="126">
        <v>152.66567720172688</v>
      </c>
      <c r="AB21" s="126">
        <v>153.05402764881288</v>
      </c>
      <c r="AC21" s="126">
        <v>153.18968683292189</v>
      </c>
      <c r="AD21" s="126">
        <v>145.4360130799279</v>
      </c>
      <c r="AE21" s="126">
        <v>140.91361301170411</v>
      </c>
      <c r="AF21" s="126">
        <v>136.75983302481703</v>
      </c>
      <c r="AG21" s="126">
        <v>129.883369697841</v>
      </c>
      <c r="AH21" s="126">
        <v>129.7433693230337</v>
      </c>
      <c r="AI21" s="126">
        <v>126.15526297237035</v>
      </c>
      <c r="AJ21" s="123"/>
      <c r="AK21" s="123"/>
      <c r="AL21" s="123">
        <v>1687.353676227501</v>
      </c>
      <c r="AM21" s="123">
        <v>1065.3617701211306</v>
      </c>
      <c r="AN21" s="123">
        <v>1263.101690948974</v>
      </c>
      <c r="AO21" s="123">
        <v>1397.6666498458771</v>
      </c>
      <c r="AP21" s="123">
        <v>1407.5895575704553</v>
      </c>
      <c r="AQ21" s="123">
        <v>1824.9591437229662</v>
      </c>
      <c r="AR21" s="123">
        <v>2669.5408925112788</v>
      </c>
      <c r="AS21" s="123">
        <v>2842.6795318254576</v>
      </c>
      <c r="AT21" s="123">
        <v>4452.6309774021065</v>
      </c>
      <c r="AU21" s="123">
        <v>3158.7147658116332</v>
      </c>
      <c r="AV21" s="123">
        <v>2817.7188600089048</v>
      </c>
      <c r="AW21" s="123">
        <v>1754.3160648093869</v>
      </c>
      <c r="AX21" s="123">
        <v>1572.1697904225207</v>
      </c>
      <c r="AY21" s="123">
        <v>2201.2115758853815</v>
      </c>
      <c r="AZ21" s="123">
        <v>1518.4999216644314</v>
      </c>
      <c r="BA21" s="123">
        <v>575.02625707792993</v>
      </c>
      <c r="BB21" s="123">
        <v>494.82830577064965</v>
      </c>
      <c r="BC21" s="123">
        <v>732.74615799440255</v>
      </c>
      <c r="BD21" s="123">
        <v>850.28560143228788</v>
      </c>
      <c r="BE21" s="123">
        <v>1249.4780274129448</v>
      </c>
      <c r="BF21" s="123">
        <v>1565.6487476605027</v>
      </c>
      <c r="BG21" s="123">
        <v>1980.8727110747468</v>
      </c>
      <c r="BH21" s="123">
        <v>2675.4480122472173</v>
      </c>
      <c r="BI21" s="123">
        <v>3978.0873134479402</v>
      </c>
      <c r="BJ21" s="123">
        <v>6343.2232104269988</v>
      </c>
      <c r="BK21" s="123">
        <v>6296.499597577048</v>
      </c>
      <c r="BL21" s="123">
        <v>7886.9724304165611</v>
      </c>
      <c r="BM21" s="123">
        <v>8975.6720572719751</v>
      </c>
      <c r="BN21" s="123">
        <v>10197.310244383452</v>
      </c>
      <c r="BO21" s="123">
        <v>9742.6106690091256</v>
      </c>
      <c r="BP21" s="123">
        <v>7869.2447614317643</v>
      </c>
      <c r="BQ21" s="123">
        <v>6851.2602813106478</v>
      </c>
      <c r="BR21" s="123">
        <v>5811.3978156263229</v>
      </c>
      <c r="BS21" s="123">
        <v>5105.7116580655502</v>
      </c>
    </row>
    <row r="22" spans="1:71">
      <c r="A22" s="121" t="s">
        <v>118</v>
      </c>
      <c r="B22" s="126">
        <v>96.207001733281459</v>
      </c>
      <c r="C22" s="126">
        <v>93.793804213463204</v>
      </c>
      <c r="D22" s="126">
        <v>87.311339155475622</v>
      </c>
      <c r="E22" s="126">
        <v>85.491780508282815</v>
      </c>
      <c r="F22" s="126">
        <v>88.923099710429454</v>
      </c>
      <c r="G22" s="126">
        <v>86.47478900803992</v>
      </c>
      <c r="H22" s="126">
        <v>91.658626455180425</v>
      </c>
      <c r="I22" s="126">
        <v>101.58035297961572</v>
      </c>
      <c r="J22" s="126">
        <v>102.92618763939785</v>
      </c>
      <c r="K22" s="126">
        <v>125.70255506882901</v>
      </c>
      <c r="L22" s="126">
        <v>121.06884916933274</v>
      </c>
      <c r="M22" s="126">
        <v>126.76733064048641</v>
      </c>
      <c r="N22" s="126">
        <v>129.54679787108662</v>
      </c>
      <c r="O22" s="126">
        <v>135.30139378538115</v>
      </c>
      <c r="P22" s="126">
        <v>143.13287146564605</v>
      </c>
      <c r="Q22" s="126">
        <v>151.09844451299415</v>
      </c>
      <c r="R22" s="126">
        <v>157.58902298242987</v>
      </c>
      <c r="S22" s="126">
        <v>162.67034215340712</v>
      </c>
      <c r="T22" s="126">
        <v>165.02025753492842</v>
      </c>
      <c r="U22" s="126">
        <v>168.7176589530618</v>
      </c>
      <c r="V22" s="126">
        <v>176.89805917752508</v>
      </c>
      <c r="W22" s="126">
        <v>181.41270830480022</v>
      </c>
      <c r="X22" s="126">
        <v>188.86838745658685</v>
      </c>
      <c r="Y22" s="126">
        <v>194.06275400473461</v>
      </c>
      <c r="Z22" s="126">
        <v>204.51813768643527</v>
      </c>
      <c r="AA22" s="126">
        <v>209.55543733938609</v>
      </c>
      <c r="AB22" s="126">
        <v>208.86615305574432</v>
      </c>
      <c r="AC22" s="126">
        <v>209.95138735792497</v>
      </c>
      <c r="AD22" s="126">
        <v>201.69230145427167</v>
      </c>
      <c r="AE22" s="126">
        <v>195.43303437354925</v>
      </c>
      <c r="AF22" s="126">
        <v>181.53217360327878</v>
      </c>
      <c r="AG22" s="126">
        <v>171.28991861016806</v>
      </c>
      <c r="AH22" s="126">
        <v>168.35074510307413</v>
      </c>
      <c r="AI22" s="126">
        <v>162.48084276590603</v>
      </c>
      <c r="AJ22" s="123"/>
      <c r="AK22" s="123"/>
      <c r="AL22" s="123">
        <v>4979.3751136639758</v>
      </c>
      <c r="AM22" s="123">
        <v>3558.7842815698114</v>
      </c>
      <c r="AN22" s="123">
        <v>3358.153029061004</v>
      </c>
      <c r="AO22" s="123">
        <v>3538.6613573245654</v>
      </c>
      <c r="AP22" s="123">
        <v>3086.5576499904805</v>
      </c>
      <c r="AQ22" s="123">
        <v>4122.0788609382589</v>
      </c>
      <c r="AR22" s="123">
        <v>4205.5585665376793</v>
      </c>
      <c r="AS22" s="123">
        <v>3386.7334895273516</v>
      </c>
      <c r="AT22" s="123">
        <v>4483.3372421698641</v>
      </c>
      <c r="AU22" s="123">
        <v>2325.9458449689414</v>
      </c>
      <c r="AV22" s="123">
        <v>2834.7858861356553</v>
      </c>
      <c r="AW22" s="123">
        <v>2170.8130505979534</v>
      </c>
      <c r="AX22" s="123">
        <v>1879.1145271499529</v>
      </c>
      <c r="AY22" s="123">
        <v>1235.4476020570144</v>
      </c>
      <c r="AZ22" s="123">
        <v>724.53482305056491</v>
      </c>
      <c r="BA22" s="123">
        <v>499.83166702456549</v>
      </c>
      <c r="BB22" s="123">
        <v>284.12659787083834</v>
      </c>
      <c r="BC22" s="123">
        <v>294.96140017999232</v>
      </c>
      <c r="BD22" s="123">
        <v>394.2352393795644</v>
      </c>
      <c r="BE22" s="123">
        <v>497.36005727992426</v>
      </c>
      <c r="BF22" s="123">
        <v>450.49115545770587</v>
      </c>
      <c r="BG22" s="123">
        <v>459.84849366139821</v>
      </c>
      <c r="BH22" s="123">
        <v>215.71749722116076</v>
      </c>
      <c r="BI22" s="123">
        <v>315.91085847139601</v>
      </c>
      <c r="BJ22" s="123">
        <v>391.74167479201174</v>
      </c>
      <c r="BK22" s="123">
        <v>504.48419752832069</v>
      </c>
      <c r="BL22" s="123">
        <v>1088.7691919846561</v>
      </c>
      <c r="BM22" s="123">
        <v>1442.3530177936507</v>
      </c>
      <c r="BN22" s="123">
        <v>2000.3653281793675</v>
      </c>
      <c r="BO22" s="123">
        <v>1952.3356551998031</v>
      </c>
      <c r="BP22" s="123">
        <v>1930.409278819483</v>
      </c>
      <c r="BQ22" s="123">
        <v>1711.128678423514</v>
      </c>
      <c r="BR22" s="123">
        <v>1415.6518280361797</v>
      </c>
      <c r="BS22" s="123">
        <v>1234.0243627748439</v>
      </c>
    </row>
    <row r="23" spans="1:71">
      <c r="A23" s="120" t="s">
        <v>119</v>
      </c>
      <c r="B23" s="126">
        <v>166.77168917440866</v>
      </c>
      <c r="C23" s="126">
        <v>153.44935116066512</v>
      </c>
      <c r="D23" s="126">
        <v>145.26091231232471</v>
      </c>
      <c r="E23" s="126">
        <v>144.97842907184341</v>
      </c>
      <c r="F23" s="126">
        <v>144.47989632425953</v>
      </c>
      <c r="G23" s="126">
        <v>150.67820683714197</v>
      </c>
      <c r="H23" s="126">
        <v>156.50890453120473</v>
      </c>
      <c r="I23" s="126">
        <v>159.77600135238799</v>
      </c>
      <c r="J23" s="126">
        <v>169.88391491691127</v>
      </c>
      <c r="K23" s="126">
        <v>173.93061583192565</v>
      </c>
      <c r="L23" s="126">
        <v>174.3115565210035</v>
      </c>
      <c r="M23" s="126">
        <v>173.359315472622</v>
      </c>
      <c r="N23" s="126">
        <v>172.89555249160546</v>
      </c>
      <c r="O23" s="126">
        <v>170.45032836463994</v>
      </c>
      <c r="P23" s="126">
        <v>170.05005599617533</v>
      </c>
      <c r="Q23" s="126">
        <v>173.45535993137344</v>
      </c>
      <c r="R23" s="126">
        <v>174.4450782110662</v>
      </c>
      <c r="S23" s="126">
        <v>179.84478246976073</v>
      </c>
      <c r="T23" s="126">
        <v>184.87561548636219</v>
      </c>
      <c r="U23" s="126">
        <v>191.01922968877287</v>
      </c>
      <c r="V23" s="126">
        <v>198.12283610115153</v>
      </c>
      <c r="W23" s="126">
        <v>202.85678659372181</v>
      </c>
      <c r="X23" s="126">
        <v>203.55571182902312</v>
      </c>
      <c r="Y23" s="126">
        <v>211.83663536113497</v>
      </c>
      <c r="Z23" s="126">
        <v>224.31060278788263</v>
      </c>
      <c r="AA23" s="126">
        <v>232.01616300727849</v>
      </c>
      <c r="AB23" s="126">
        <v>241.86265577928543</v>
      </c>
      <c r="AC23" s="126">
        <v>247.92971035662583</v>
      </c>
      <c r="AD23" s="126">
        <v>246.41774531097775</v>
      </c>
      <c r="AE23" s="126">
        <v>239.61827687825667</v>
      </c>
      <c r="AF23" s="126">
        <v>225.46859674876802</v>
      </c>
      <c r="AG23" s="126">
        <v>212.65570977174883</v>
      </c>
      <c r="AH23" s="126">
        <v>205.97589398033679</v>
      </c>
      <c r="AI23" s="126">
        <v>197.60952567282476</v>
      </c>
      <c r="AJ23" s="123"/>
      <c r="AK23" s="123"/>
      <c r="AL23" s="123"/>
    </row>
    <row r="24" spans="1:71">
      <c r="A24" s="121" t="s">
        <v>244</v>
      </c>
      <c r="B24" s="126">
        <v>166.92781915948797</v>
      </c>
      <c r="C24" s="126">
        <v>153.57161338091075</v>
      </c>
      <c r="D24" s="126">
        <v>145.38654679371481</v>
      </c>
      <c r="E24" s="126">
        <v>145.10962743347667</v>
      </c>
      <c r="F24" s="126">
        <v>144.60152124741623</v>
      </c>
      <c r="G24" s="126">
        <v>150.82122329257558</v>
      </c>
      <c r="H24" s="126">
        <v>156.66995816636219</v>
      </c>
      <c r="I24" s="126">
        <v>159.92837708790373</v>
      </c>
      <c r="J24" s="126">
        <v>170.07574383791086</v>
      </c>
      <c r="K24" s="126">
        <v>174.07861569139934</v>
      </c>
      <c r="L24" s="126">
        <v>174.47197889311184</v>
      </c>
      <c r="M24" s="126">
        <v>173.48895180344002</v>
      </c>
      <c r="N24" s="126">
        <v>173.01724536426997</v>
      </c>
      <c r="O24" s="126">
        <v>170.57423106521918</v>
      </c>
      <c r="P24" s="126">
        <v>170.15059045305225</v>
      </c>
      <c r="Q24" s="126">
        <v>173.52531395210494</v>
      </c>
      <c r="R24" s="126">
        <v>174.50175783531003</v>
      </c>
      <c r="S24" s="126">
        <v>179.90792916929456</v>
      </c>
      <c r="T24" s="126">
        <v>184.94520698700597</v>
      </c>
      <c r="U24" s="126">
        <v>191.10035719948874</v>
      </c>
      <c r="V24" s="126">
        <v>198.20724976328552</v>
      </c>
      <c r="W24" s="126">
        <v>202.94770874214836</v>
      </c>
      <c r="X24" s="126">
        <v>203.6473299533387</v>
      </c>
      <c r="Y24" s="126">
        <v>211.94839941751417</v>
      </c>
      <c r="Z24" s="126">
        <v>224.45239022158231</v>
      </c>
      <c r="AA24" s="126">
        <v>232.16288843583115</v>
      </c>
      <c r="AB24" s="126">
        <v>242.03873886013864</v>
      </c>
      <c r="AC24" s="126">
        <v>248.12054362626907</v>
      </c>
      <c r="AD24" s="126">
        <v>246.63270447330106</v>
      </c>
      <c r="AE24" s="126">
        <v>239.82603482235695</v>
      </c>
      <c r="AF24" s="126">
        <v>225.65981988639243</v>
      </c>
      <c r="AG24" s="126">
        <v>212.83330279684571</v>
      </c>
      <c r="AH24" s="126">
        <v>206.13435334466445</v>
      </c>
      <c r="AI24" s="126">
        <v>197.7561074600753</v>
      </c>
    </row>
    <row r="25" spans="1:71">
      <c r="A25" s="124" t="s">
        <v>245</v>
      </c>
      <c r="B25" s="120">
        <v>0.34630352133884973</v>
      </c>
      <c r="C25" s="120">
        <v>0.36615666496892912</v>
      </c>
      <c r="D25" s="120">
        <v>0.36298399523910574</v>
      </c>
      <c r="E25" s="120">
        <v>0.34597715825159486</v>
      </c>
      <c r="F25" s="120">
        <v>0.33522642648682599</v>
      </c>
      <c r="G25" s="120">
        <v>0.33349107577656573</v>
      </c>
      <c r="H25" s="120">
        <v>0.32731233157343459</v>
      </c>
      <c r="I25" s="120">
        <v>0.32022467180535552</v>
      </c>
      <c r="J25" s="120">
        <v>0.31761281850873835</v>
      </c>
      <c r="K25" s="120">
        <v>0.31301353883848848</v>
      </c>
      <c r="L25" s="120">
        <v>0.30441386773986884</v>
      </c>
      <c r="M25" s="120">
        <v>0.3035252604088724</v>
      </c>
      <c r="N25" s="120">
        <v>0.30856360817993234</v>
      </c>
      <c r="O25" s="120">
        <v>0.31135084509025224</v>
      </c>
      <c r="P25" s="120">
        <v>0.32713202599033908</v>
      </c>
      <c r="Q25" s="120">
        <v>0.33532885552962793</v>
      </c>
      <c r="R25" s="120">
        <v>0.3448359612998238</v>
      </c>
      <c r="S25" s="120">
        <v>0.35131593117800769</v>
      </c>
      <c r="T25" s="120">
        <v>0.35290263654441234</v>
      </c>
      <c r="U25" s="120">
        <v>0.35503522283194283</v>
      </c>
      <c r="V25" s="120">
        <v>0.35675549607642493</v>
      </c>
      <c r="W25" s="120">
        <v>0.35531922376373098</v>
      </c>
      <c r="X25" s="120">
        <v>0.35713461050147088</v>
      </c>
      <c r="Y25" s="120">
        <v>0.36542360770132276</v>
      </c>
      <c r="Z25" s="120">
        <v>0.37500693714705791</v>
      </c>
      <c r="AA25" s="120">
        <v>0.37971552468016634</v>
      </c>
      <c r="AB25" s="120">
        <v>0.38225911598410761</v>
      </c>
      <c r="AC25" s="120">
        <v>0.38956826146035178</v>
      </c>
      <c r="AD25" s="120">
        <v>0.40205982749650854</v>
      </c>
      <c r="AE25" s="120">
        <v>0.41572042083148131</v>
      </c>
      <c r="AF25" s="120">
        <v>0.42019614465728056</v>
      </c>
      <c r="AG25" s="120">
        <v>0.42025541167045222</v>
      </c>
      <c r="AH25" s="120">
        <v>0.41754592335473878</v>
      </c>
      <c r="AI25" s="120">
        <v>0.41479337399605404</v>
      </c>
    </row>
    <row r="26" spans="1:71">
      <c r="A26" s="124" t="s">
        <v>246</v>
      </c>
      <c r="B26" s="120">
        <v>0.29353543856046838</v>
      </c>
      <c r="C26" s="120">
        <v>0.31092811488666039</v>
      </c>
      <c r="D26" s="120">
        <v>0.31422041811147289</v>
      </c>
      <c r="E26" s="120">
        <v>0.30980612955527975</v>
      </c>
      <c r="F26" s="120">
        <v>0.31924176539172516</v>
      </c>
      <c r="G26" s="120">
        <v>0.33611592930321343</v>
      </c>
      <c r="H26" s="120">
        <v>0.34248509753482714</v>
      </c>
      <c r="I26" s="120">
        <v>0.34206518465035968</v>
      </c>
      <c r="J26" s="120">
        <v>0.33622542442248887</v>
      </c>
      <c r="K26" s="120">
        <v>0.33251541330402828</v>
      </c>
      <c r="L26" s="120">
        <v>0.32768965713515047</v>
      </c>
      <c r="M26" s="120">
        <v>0.33152243487787864</v>
      </c>
      <c r="N26" s="120">
        <v>0.33352419243726134</v>
      </c>
      <c r="O26" s="120">
        <v>0.33956075469135588</v>
      </c>
      <c r="P26" s="120">
        <v>0.3540674699709051</v>
      </c>
      <c r="Q26" s="120">
        <v>0.36143304193475434</v>
      </c>
      <c r="R26" s="120">
        <v>0.36097630167477313</v>
      </c>
      <c r="S26" s="120">
        <v>0.3588057232923379</v>
      </c>
      <c r="T26" s="120">
        <v>0.34634064607456766</v>
      </c>
      <c r="U26" s="120">
        <v>0.33874970368898588</v>
      </c>
      <c r="V26" s="120">
        <v>0.33809390314862586</v>
      </c>
      <c r="W26" s="120">
        <v>0.34062558569006318</v>
      </c>
      <c r="X26" s="120">
        <v>0.33823349291360166</v>
      </c>
      <c r="Y26" s="120">
        <v>0.34334773570813826</v>
      </c>
      <c r="Z26" s="120">
        <v>0.35462555403517604</v>
      </c>
      <c r="AA26" s="120">
        <v>0.35714172415890399</v>
      </c>
      <c r="AB26" s="120">
        <v>0.36400318907074819</v>
      </c>
      <c r="AC26" s="120">
        <v>0.37578205659319486</v>
      </c>
      <c r="AD26" s="120">
        <v>0.38908787489533581</v>
      </c>
      <c r="AE26" s="120">
        <v>0.40694318023166037</v>
      </c>
      <c r="AF26" s="120">
        <v>0.41623754700475218</v>
      </c>
      <c r="AG26" s="120">
        <v>0.42114647561149804</v>
      </c>
      <c r="AH26" s="120">
        <v>0.42425321590970927</v>
      </c>
      <c r="AI26" s="120">
        <v>0.42720239326934789</v>
      </c>
    </row>
    <row r="29" spans="1:71">
      <c r="A29" s="120" t="s">
        <v>150</v>
      </c>
      <c r="B29" s="120">
        <v>1985</v>
      </c>
      <c r="C29" s="120">
        <v>1986</v>
      </c>
      <c r="D29" s="120">
        <v>1987</v>
      </c>
      <c r="E29" s="120">
        <v>1988</v>
      </c>
      <c r="F29" s="120">
        <v>1989</v>
      </c>
      <c r="G29" s="120">
        <v>1990</v>
      </c>
      <c r="H29" s="120">
        <v>1991</v>
      </c>
      <c r="I29" s="120">
        <v>1992</v>
      </c>
      <c r="J29" s="120">
        <v>1993</v>
      </c>
      <c r="K29" s="120">
        <v>1994</v>
      </c>
      <c r="L29" s="120">
        <v>1995</v>
      </c>
      <c r="M29" s="120">
        <v>1996</v>
      </c>
      <c r="N29" s="120">
        <v>1997</v>
      </c>
      <c r="O29" s="120">
        <v>1998</v>
      </c>
      <c r="P29" s="120">
        <v>1999</v>
      </c>
      <c r="Q29" s="120">
        <v>2000</v>
      </c>
      <c r="R29" s="120">
        <v>2001</v>
      </c>
      <c r="S29" s="120">
        <v>2002</v>
      </c>
      <c r="T29" s="120">
        <v>2003</v>
      </c>
      <c r="U29" s="120">
        <v>2004</v>
      </c>
      <c r="V29" s="120">
        <v>2005</v>
      </c>
      <c r="W29" s="120">
        <v>2006</v>
      </c>
      <c r="X29" s="120">
        <v>2007</v>
      </c>
      <c r="Y29" s="120">
        <v>2008</v>
      </c>
      <c r="Z29" s="120">
        <v>2009</v>
      </c>
      <c r="AA29" s="120">
        <v>2010</v>
      </c>
      <c r="AB29" s="120">
        <v>2011</v>
      </c>
      <c r="AC29" s="120">
        <v>2012</v>
      </c>
      <c r="AD29" s="120">
        <v>2013</v>
      </c>
      <c r="AE29" s="120">
        <v>2014</v>
      </c>
      <c r="AF29" s="120">
        <v>2015</v>
      </c>
      <c r="AG29" s="120">
        <v>2016</v>
      </c>
      <c r="AH29" s="120">
        <v>2017</v>
      </c>
      <c r="AI29" s="120">
        <v>2018</v>
      </c>
      <c r="AL29" s="120">
        <v>1985</v>
      </c>
      <c r="AM29" s="120">
        <v>1986</v>
      </c>
      <c r="AN29" s="120">
        <v>1987</v>
      </c>
      <c r="AO29" s="120">
        <v>1988</v>
      </c>
      <c r="AP29" s="120">
        <v>1989</v>
      </c>
      <c r="AQ29" s="120">
        <v>1990</v>
      </c>
      <c r="AR29" s="120">
        <v>1991</v>
      </c>
      <c r="AS29" s="120">
        <v>1992</v>
      </c>
      <c r="AT29" s="120">
        <v>1993</v>
      </c>
      <c r="AU29" s="120">
        <v>1994</v>
      </c>
      <c r="AV29" s="120">
        <v>1995</v>
      </c>
      <c r="AW29" s="120">
        <v>1996</v>
      </c>
      <c r="AX29" s="120">
        <v>1997</v>
      </c>
      <c r="AY29" s="120">
        <v>1998</v>
      </c>
      <c r="AZ29" s="120">
        <v>1999</v>
      </c>
      <c r="BA29" s="120">
        <v>2000</v>
      </c>
      <c r="BB29" s="120">
        <v>2001</v>
      </c>
      <c r="BC29" s="120">
        <v>2002</v>
      </c>
      <c r="BD29" s="120">
        <v>2003</v>
      </c>
      <c r="BE29" s="120">
        <v>2004</v>
      </c>
      <c r="BF29" s="120">
        <v>2005</v>
      </c>
      <c r="BG29" s="120">
        <v>2006</v>
      </c>
      <c r="BH29" s="120">
        <v>2007</v>
      </c>
      <c r="BI29" s="120">
        <v>2008</v>
      </c>
      <c r="BJ29" s="120">
        <v>2009</v>
      </c>
      <c r="BK29" s="120">
        <v>2010</v>
      </c>
      <c r="BL29" s="120">
        <v>2011</v>
      </c>
      <c r="BM29" s="120">
        <v>2012</v>
      </c>
      <c r="BN29" s="120">
        <v>2013</v>
      </c>
      <c r="BO29" s="120">
        <v>2014</v>
      </c>
      <c r="BP29" s="120">
        <v>2015</v>
      </c>
      <c r="BQ29" s="120">
        <v>2016</v>
      </c>
      <c r="BR29" s="120">
        <v>2017</v>
      </c>
      <c r="BS29" s="120">
        <v>2018</v>
      </c>
    </row>
    <row r="30" spans="1:71">
      <c r="A30" s="120" t="s">
        <v>151</v>
      </c>
      <c r="B30" s="126">
        <v>151.8110767027259</v>
      </c>
      <c r="C30" s="126">
        <v>138.50850542482942</v>
      </c>
      <c r="D30" s="126">
        <v>124.0402124009258</v>
      </c>
      <c r="E30" s="126">
        <v>128.31557191365164</v>
      </c>
      <c r="F30" s="126">
        <v>121.78274412549506</v>
      </c>
      <c r="G30" s="126">
        <v>125.45276556475136</v>
      </c>
      <c r="H30" s="126">
        <v>155.57901141140471</v>
      </c>
      <c r="I30" s="126">
        <v>192.52970504622525</v>
      </c>
      <c r="J30" s="126">
        <v>216.42089510916031</v>
      </c>
      <c r="K30" s="126">
        <v>229.20675534476658</v>
      </c>
      <c r="L30" s="126">
        <v>243.33502306606476</v>
      </c>
      <c r="M30" s="126">
        <v>224.69928348466109</v>
      </c>
      <c r="N30" s="126">
        <v>208.08650669053102</v>
      </c>
      <c r="O30" s="126">
        <v>200.33024096847143</v>
      </c>
      <c r="P30" s="126">
        <v>183.46501949577049</v>
      </c>
      <c r="Q30" s="126">
        <v>186.13010535371612</v>
      </c>
      <c r="R30" s="126">
        <v>186.89524937688824</v>
      </c>
      <c r="S30" s="126">
        <v>185.11385976519469</v>
      </c>
      <c r="T30" s="126">
        <v>183.15143306295658</v>
      </c>
      <c r="U30" s="126">
        <v>184.72005573929275</v>
      </c>
      <c r="V30" s="126">
        <v>184.13447766008534</v>
      </c>
      <c r="W30" s="126">
        <v>189.69311791210754</v>
      </c>
      <c r="X30" s="126">
        <v>182.67032215112857</v>
      </c>
      <c r="Y30" s="126">
        <v>186.37935599030808</v>
      </c>
      <c r="Z30" s="126">
        <v>198.96507616927573</v>
      </c>
      <c r="AA30" s="126">
        <v>219.20855116120165</v>
      </c>
      <c r="AB30" s="126">
        <v>261.025252862434</v>
      </c>
      <c r="AC30" s="126">
        <v>267.78459563766683</v>
      </c>
      <c r="AD30" s="126">
        <v>264.50220679583327</v>
      </c>
      <c r="AE30" s="126">
        <v>247.78211785633309</v>
      </c>
      <c r="AF30" s="126">
        <v>225.53809663956383</v>
      </c>
      <c r="AG30" s="126">
        <v>210.75536950818275</v>
      </c>
      <c r="AH30" s="126"/>
      <c r="AI30" s="126"/>
      <c r="AJ30" s="123"/>
      <c r="AK30" s="123"/>
      <c r="AL30" s="123">
        <v>223.81992552787244</v>
      </c>
      <c r="AM30" s="123">
        <v>223.22887130203964</v>
      </c>
      <c r="AN30" s="123">
        <v>450.3181047296469</v>
      </c>
      <c r="AO30" s="123">
        <v>277.65080867430174</v>
      </c>
      <c r="AP30" s="123">
        <v>515.16071793387755</v>
      </c>
      <c r="AQ30" s="123">
        <v>636.32288738682769</v>
      </c>
      <c r="AR30" s="123">
        <v>0.86470121425142832</v>
      </c>
      <c r="AS30" s="123">
        <v>1072.805105663688</v>
      </c>
      <c r="AT30" s="123">
        <v>2165.6905254137855</v>
      </c>
      <c r="AU30" s="123">
        <v>3055.451599443054</v>
      </c>
      <c r="AV30" s="123">
        <v>4764.238933897188</v>
      </c>
      <c r="AW30" s="123">
        <v>2635.7923154771975</v>
      </c>
      <c r="AX30" s="123">
        <v>1238.4032574308769</v>
      </c>
      <c r="AY30" s="123">
        <v>892.80917721261108</v>
      </c>
      <c r="AZ30" s="123">
        <v>179.96124569546967</v>
      </c>
      <c r="BA30" s="123">
        <v>160.64917152119531</v>
      </c>
      <c r="BB30" s="123">
        <v>155.00676205826727</v>
      </c>
      <c r="BC30" s="123">
        <v>27.763175545257347</v>
      </c>
      <c r="BD30" s="123">
        <v>2.972805029181032</v>
      </c>
      <c r="BE30" s="123">
        <v>39.679592445808986</v>
      </c>
      <c r="BF30" s="123">
        <v>195.67417187574793</v>
      </c>
      <c r="BG30" s="123">
        <v>173.28217315931158</v>
      </c>
      <c r="BH30" s="123">
        <v>436.19950199750429</v>
      </c>
      <c r="BI30" s="123">
        <v>648.07307296432793</v>
      </c>
      <c r="BJ30" s="123">
        <v>642.39571957450789</v>
      </c>
      <c r="BK30" s="123">
        <v>164.03492119976704</v>
      </c>
      <c r="BL30" s="123">
        <v>367.20512697109405</v>
      </c>
      <c r="BM30" s="123">
        <v>394.21646952329377</v>
      </c>
      <c r="BN30" s="123">
        <v>327.04774719721979</v>
      </c>
      <c r="BO30" s="123">
        <v>66.648299515319792</v>
      </c>
      <c r="BP30" s="123">
        <v>4.8302348206217356E-3</v>
      </c>
      <c r="BQ30" s="123">
        <v>3.6112931173301788</v>
      </c>
      <c r="BR30" s="123"/>
      <c r="BS30" s="123"/>
    </row>
    <row r="31" spans="1:71">
      <c r="A31" s="120" t="s">
        <v>153</v>
      </c>
      <c r="B31" s="126">
        <v>154.16594815476299</v>
      </c>
      <c r="C31" s="126">
        <v>136.41031236387727</v>
      </c>
      <c r="D31" s="126">
        <v>129.34096034304321</v>
      </c>
      <c r="E31" s="126">
        <v>129.58315305014833</v>
      </c>
      <c r="F31" s="126">
        <v>132.6771835228007</v>
      </c>
      <c r="G31" s="126">
        <v>132.76934368485951</v>
      </c>
      <c r="H31" s="126">
        <v>140.27738971940207</v>
      </c>
      <c r="I31" s="126">
        <v>140.67675023895771</v>
      </c>
      <c r="J31" s="126">
        <v>151.94902363345153</v>
      </c>
      <c r="K31" s="126">
        <v>153.35051350148871</v>
      </c>
      <c r="L31" s="126">
        <v>154.81568915843982</v>
      </c>
      <c r="M31" s="126">
        <v>149.26411998240044</v>
      </c>
      <c r="N31" s="126">
        <v>152.76269638351417</v>
      </c>
      <c r="O31" s="126">
        <v>151.61540155947844</v>
      </c>
      <c r="P31" s="126">
        <v>154.65364035598643</v>
      </c>
      <c r="Q31" s="126">
        <v>156.33220195185814</v>
      </c>
      <c r="R31" s="126">
        <v>157.9553190343178</v>
      </c>
      <c r="S31" s="126">
        <v>161.94891157756771</v>
      </c>
      <c r="T31" s="126">
        <v>166.77677006869982</v>
      </c>
      <c r="U31" s="126">
        <v>173.85577231500099</v>
      </c>
      <c r="V31" s="126">
        <v>189.17036339147452</v>
      </c>
      <c r="W31" s="126">
        <v>199.31676621659318</v>
      </c>
      <c r="X31" s="126">
        <v>208.16957434522158</v>
      </c>
      <c r="Y31" s="126">
        <v>222.405159322429</v>
      </c>
      <c r="Z31" s="126">
        <v>238.9851370696239</v>
      </c>
      <c r="AA31" s="126">
        <v>246.03279524191262</v>
      </c>
      <c r="AB31" s="126">
        <v>249.46632897417382</v>
      </c>
      <c r="AC31" s="126">
        <v>257.85756383833728</v>
      </c>
      <c r="AD31" s="126">
        <v>260.90508634505659</v>
      </c>
      <c r="AE31" s="126">
        <v>258.75096989768991</v>
      </c>
      <c r="AF31" s="126">
        <v>246.56506343299998</v>
      </c>
      <c r="AG31" s="126">
        <v>233.21699101320627</v>
      </c>
      <c r="AH31" s="126"/>
      <c r="AI31" s="126"/>
      <c r="AJ31" s="123"/>
      <c r="AK31" s="123"/>
      <c r="AL31" s="123">
        <v>158.90470665437979</v>
      </c>
      <c r="AM31" s="123">
        <v>290.32884311844151</v>
      </c>
      <c r="AN31" s="123">
        <v>253.44487070423077</v>
      </c>
      <c r="AO31" s="123">
        <v>237.01452378417869</v>
      </c>
      <c r="AP31" s="123">
        <v>139.30402947371934</v>
      </c>
      <c r="AQ31" s="123">
        <v>320.72737940718059</v>
      </c>
      <c r="AR31" s="123">
        <v>263.46207308576942</v>
      </c>
      <c r="AS31" s="123">
        <v>364.78139309386796</v>
      </c>
      <c r="AT31" s="123">
        <v>321.6603253495179</v>
      </c>
      <c r="AU31" s="123">
        <v>423.54061193125614</v>
      </c>
      <c r="AV31" s="123">
        <v>380.08884421867651</v>
      </c>
      <c r="AW31" s="123">
        <v>580.57844571199325</v>
      </c>
      <c r="AX31" s="123">
        <v>405.33189506910873</v>
      </c>
      <c r="AY31" s="123">
        <v>354.75446775578911</v>
      </c>
      <c r="AZ31" s="123">
        <v>237.04961456545442</v>
      </c>
      <c r="BA31" s="123">
        <v>293.20253919144039</v>
      </c>
      <c r="BB31" s="123">
        <v>271.91215770715735</v>
      </c>
      <c r="BC31" s="123">
        <v>320.2621949900423</v>
      </c>
      <c r="BD31" s="123">
        <v>327.5682054524404</v>
      </c>
      <c r="BE31" s="123">
        <v>294.58426902128423</v>
      </c>
      <c r="BF31" s="123">
        <v>80.146767617511642</v>
      </c>
      <c r="BG31" s="123">
        <v>12.531744270485706</v>
      </c>
      <c r="BH31" s="123">
        <v>21.287727318381112</v>
      </c>
      <c r="BI31" s="123">
        <v>111.69369872044614</v>
      </c>
      <c r="BJ31" s="123">
        <v>215.34195638600153</v>
      </c>
      <c r="BK31" s="123">
        <v>196.46597920098537</v>
      </c>
      <c r="BL31" s="123">
        <v>57.815846054664171</v>
      </c>
      <c r="BM31" s="123">
        <v>98.562274754327944</v>
      </c>
      <c r="BN31" s="123">
        <v>209.88305023770204</v>
      </c>
      <c r="BO31" s="123">
        <v>366.05994217586971</v>
      </c>
      <c r="BP31" s="123">
        <v>445.06090655890648</v>
      </c>
      <c r="BQ31" s="123">
        <v>422.76628629031177</v>
      </c>
      <c r="BR31" s="123"/>
      <c r="BS31" s="123"/>
    </row>
    <row r="32" spans="1:71">
      <c r="A32" s="120" t="s">
        <v>155</v>
      </c>
      <c r="B32" s="126">
        <v>152.39416592529284</v>
      </c>
      <c r="C32" s="126">
        <v>156.81795007908778</v>
      </c>
      <c r="D32" s="126">
        <v>151.12516000588153</v>
      </c>
      <c r="E32" s="126">
        <v>177.19501953693475</v>
      </c>
      <c r="F32" s="126">
        <v>199.23509625838841</v>
      </c>
      <c r="G32" s="126">
        <v>249.51571167261454</v>
      </c>
      <c r="H32" s="126">
        <v>285.80515283977985</v>
      </c>
      <c r="I32" s="126">
        <v>304.71241650446052</v>
      </c>
      <c r="J32" s="126">
        <v>308.59002083496148</v>
      </c>
      <c r="K32" s="126">
        <v>304.75223194984414</v>
      </c>
      <c r="L32" s="126">
        <v>301.61453941968938</v>
      </c>
      <c r="M32" s="126">
        <v>301.86877521086285</v>
      </c>
      <c r="N32" s="126">
        <v>291.85526122171592</v>
      </c>
      <c r="O32" s="126">
        <v>273.72073224700716</v>
      </c>
      <c r="P32" s="126">
        <v>264.5405129039944</v>
      </c>
      <c r="Q32" s="126">
        <v>264.10879906064054</v>
      </c>
      <c r="R32" s="126">
        <v>258.69026633528063</v>
      </c>
      <c r="S32" s="126">
        <v>270.71872392481686</v>
      </c>
      <c r="T32" s="126">
        <v>269.43683406540987</v>
      </c>
      <c r="U32" s="126">
        <v>272.41354609100267</v>
      </c>
      <c r="V32" s="126">
        <v>285.75624767285888</v>
      </c>
      <c r="W32" s="126">
        <v>290.6832017435882</v>
      </c>
      <c r="X32" s="126">
        <v>283.01274529910421</v>
      </c>
      <c r="Y32" s="126">
        <v>288.10085183765193</v>
      </c>
      <c r="Z32" s="126">
        <v>295.38053568122507</v>
      </c>
      <c r="AA32" s="126">
        <v>295.12768758233864</v>
      </c>
      <c r="AB32" s="126">
        <v>298.19587359528168</v>
      </c>
      <c r="AC32" s="126">
        <v>306.98934884657911</v>
      </c>
      <c r="AD32" s="126">
        <v>296.19574749111109</v>
      </c>
      <c r="AE32" s="126">
        <v>285.35887774174205</v>
      </c>
      <c r="AF32" s="126">
        <v>260.87502928358219</v>
      </c>
      <c r="AG32" s="126">
        <v>244.43210724112305</v>
      </c>
      <c r="AH32" s="126"/>
      <c r="AI32" s="126"/>
      <c r="AJ32" s="123"/>
      <c r="AK32" s="123"/>
      <c r="AL32" s="123">
        <v>206.71317477886851</v>
      </c>
      <c r="AM32" s="123">
        <v>11.347458673198334</v>
      </c>
      <c r="AN32" s="123">
        <v>34.389401011386148</v>
      </c>
      <c r="AO32" s="123">
        <v>1037.9087011954164</v>
      </c>
      <c r="AP32" s="123">
        <v>2998.1319198264305</v>
      </c>
      <c r="AQ32" s="123">
        <v>9768.8523621020649</v>
      </c>
      <c r="AR32" s="123">
        <v>16717.519826672713</v>
      </c>
      <c r="AS32" s="123">
        <v>21006.564437133919</v>
      </c>
      <c r="AT32" s="123">
        <v>19239.38381894938</v>
      </c>
      <c r="AU32" s="123">
        <v>17114.295243704033</v>
      </c>
      <c r="AV32" s="123">
        <v>16206.049454903103</v>
      </c>
      <c r="AW32" s="123">
        <v>16514.681242214545</v>
      </c>
      <c r="AX32" s="123">
        <v>14151.412301152719</v>
      </c>
      <c r="AY32" s="123">
        <v>10664.776318027258</v>
      </c>
      <c r="AZ32" s="123">
        <v>8928.446446648406</v>
      </c>
      <c r="BA32" s="123">
        <v>8218.0460259637257</v>
      </c>
      <c r="BB32" s="123">
        <v>7097.2517220842838</v>
      </c>
      <c r="BC32" s="123">
        <v>8258.0732355769633</v>
      </c>
      <c r="BD32" s="123">
        <v>7150.5996875734681</v>
      </c>
      <c r="BE32" s="123">
        <v>6625.0347425862956</v>
      </c>
      <c r="BF32" s="123">
        <v>7679.6148236962499</v>
      </c>
      <c r="BG32" s="123">
        <v>7713.4791980766859</v>
      </c>
      <c r="BH32" s="123">
        <v>6313.4201678655863</v>
      </c>
      <c r="BI32" s="123">
        <v>5816.2307147770416</v>
      </c>
      <c r="BJ32" s="123">
        <v>5050.9353614642059</v>
      </c>
      <c r="BK32" s="123">
        <v>3983.0645341884242</v>
      </c>
      <c r="BL32" s="123">
        <v>3173.4314295044774</v>
      </c>
      <c r="BM32" s="123">
        <v>3488.0408985639565</v>
      </c>
      <c r="BN32" s="123">
        <v>2477.8495010453512</v>
      </c>
      <c r="BO32" s="123">
        <v>2092.2025673526796</v>
      </c>
      <c r="BP32" s="123">
        <v>1253.6154648423435</v>
      </c>
      <c r="BQ32" s="123">
        <v>1009.7394361316558</v>
      </c>
      <c r="BR32" s="123"/>
      <c r="BS32" s="123"/>
    </row>
    <row r="33" spans="1:71">
      <c r="A33" s="120" t="s">
        <v>157</v>
      </c>
      <c r="B33" s="126">
        <v>152.63675576161313</v>
      </c>
      <c r="C33" s="126">
        <v>144.82001973319905</v>
      </c>
      <c r="D33" s="126">
        <v>131.93045635247611</v>
      </c>
      <c r="E33" s="126">
        <v>133.35216191134191</v>
      </c>
      <c r="F33" s="126">
        <v>137.4718812282066</v>
      </c>
      <c r="G33" s="126">
        <v>153.3726801262988</v>
      </c>
      <c r="H33" s="126">
        <v>158.99915875802137</v>
      </c>
      <c r="I33" s="126">
        <v>156.45585738711628</v>
      </c>
      <c r="J33" s="126">
        <v>167.84597502174978</v>
      </c>
      <c r="K33" s="126">
        <v>171.50179061350437</v>
      </c>
      <c r="L33" s="126">
        <v>179.60728361584913</v>
      </c>
      <c r="M33" s="126">
        <v>186.9325502044787</v>
      </c>
      <c r="N33" s="126">
        <v>187.92046082902829</v>
      </c>
      <c r="O33" s="126">
        <v>184.51775101857703</v>
      </c>
      <c r="P33" s="126">
        <v>185.48732616124818</v>
      </c>
      <c r="Q33" s="126">
        <v>184.80373859610691</v>
      </c>
      <c r="R33" s="126">
        <v>181.37930560133398</v>
      </c>
      <c r="S33" s="126">
        <v>178.32154239555925</v>
      </c>
      <c r="T33" s="126">
        <v>179.64507887837092</v>
      </c>
      <c r="U33" s="126">
        <v>189.09350373383737</v>
      </c>
      <c r="V33" s="126">
        <v>197.12149058454409</v>
      </c>
      <c r="W33" s="126">
        <v>195.62804606208414</v>
      </c>
      <c r="X33" s="126">
        <v>215.54239124564825</v>
      </c>
      <c r="Y33" s="126">
        <v>221.46428215262176</v>
      </c>
      <c r="Z33" s="126">
        <v>238.78123476542592</v>
      </c>
      <c r="AA33" s="126">
        <v>261.06541141674865</v>
      </c>
      <c r="AB33" s="126">
        <v>273.79139330129004</v>
      </c>
      <c r="AC33" s="126">
        <v>286.29612363144838</v>
      </c>
      <c r="AD33" s="126">
        <v>293.15989627516313</v>
      </c>
      <c r="AE33" s="126">
        <v>302.15407751132909</v>
      </c>
      <c r="AF33" s="126">
        <v>311.93730211140968</v>
      </c>
      <c r="AG33" s="126">
        <v>307.23442020870135</v>
      </c>
      <c r="AH33" s="126"/>
      <c r="AI33" s="126"/>
      <c r="AJ33" s="123"/>
      <c r="AK33" s="123"/>
      <c r="AL33" s="123">
        <v>199.79634258416598</v>
      </c>
      <c r="AM33" s="123">
        <v>74.465360885053599</v>
      </c>
      <c r="AN33" s="123">
        <v>177.70105609746361</v>
      </c>
      <c r="AO33" s="123">
        <v>135.17008808735491</v>
      </c>
      <c r="AP33" s="123">
        <v>49.112275586505355</v>
      </c>
      <c r="AQ33" s="123">
        <v>7.2601863059796372</v>
      </c>
      <c r="AR33" s="123">
        <v>6.2013661141780991</v>
      </c>
      <c r="AS33" s="123">
        <v>11.023355950130162</v>
      </c>
      <c r="AT33" s="123">
        <v>4.1531990162905768</v>
      </c>
      <c r="AU33" s="123">
        <v>5.8991919416391827</v>
      </c>
      <c r="AV33" s="123">
        <v>28.044725463081846</v>
      </c>
      <c r="AW33" s="123">
        <v>184.23270108608105</v>
      </c>
      <c r="AX33" s="123">
        <v>225.74787054795806</v>
      </c>
      <c r="AY33" s="123">
        <v>197.89238012450394</v>
      </c>
      <c r="AZ33" s="123">
        <v>238.30931014944733</v>
      </c>
      <c r="BA33" s="123">
        <v>128.7856983181766</v>
      </c>
      <c r="BB33" s="123">
        <v>48.083509499940284</v>
      </c>
      <c r="BC33" s="123">
        <v>2.3202603236534225</v>
      </c>
      <c r="BD33" s="123">
        <v>27.358513207537403</v>
      </c>
      <c r="BE33" s="123">
        <v>3.708420453512248</v>
      </c>
      <c r="BF33" s="123">
        <v>1.0026928436298281</v>
      </c>
      <c r="BG33" s="123">
        <v>52.254689673740842</v>
      </c>
      <c r="BH33" s="123">
        <v>143.6804834369444</v>
      </c>
      <c r="BI33" s="123">
        <v>92.691582741626007</v>
      </c>
      <c r="BJ33" s="123">
        <v>209.39918982950013</v>
      </c>
      <c r="BK33" s="123">
        <v>843.8588331551058</v>
      </c>
      <c r="BL33" s="123">
        <v>1019.4442797490651</v>
      </c>
      <c r="BM33" s="123">
        <v>1471.9816675744712</v>
      </c>
      <c r="BN33" s="123">
        <v>2184.8286767586887</v>
      </c>
      <c r="BO33" s="123">
        <v>3910.7263608193816</v>
      </c>
      <c r="BP33" s="123">
        <v>7476.8370070913243</v>
      </c>
      <c r="BQ33" s="123">
        <v>8945.1324679169229</v>
      </c>
      <c r="BR33" s="123"/>
      <c r="BS33" s="123"/>
    </row>
    <row r="34" spans="1:71">
      <c r="A34" s="120" t="s">
        <v>159</v>
      </c>
      <c r="B34" s="126">
        <v>232.79468661896621</v>
      </c>
      <c r="C34" s="126">
        <v>197.25187230438675</v>
      </c>
      <c r="D34" s="126">
        <v>202.48738754835111</v>
      </c>
      <c r="E34" s="126">
        <v>201.63907016155326</v>
      </c>
      <c r="F34" s="126">
        <v>189.73508207064054</v>
      </c>
      <c r="G34" s="126">
        <v>194.64616909823201</v>
      </c>
      <c r="H34" s="126">
        <v>203.93570980799828</v>
      </c>
      <c r="I34" s="126">
        <v>211.29577658882874</v>
      </c>
      <c r="J34" s="126">
        <v>222.25893717469751</v>
      </c>
      <c r="K34" s="126">
        <v>221.52267389664323</v>
      </c>
      <c r="L34" s="126">
        <v>221.03488944115364</v>
      </c>
      <c r="M34" s="126">
        <v>216.3784013043765</v>
      </c>
      <c r="N34" s="126">
        <v>215.28547912849615</v>
      </c>
      <c r="O34" s="126">
        <v>217.55332796969572</v>
      </c>
      <c r="P34" s="126">
        <v>207.58838335407688</v>
      </c>
      <c r="Q34" s="126">
        <v>201.07963374118142</v>
      </c>
      <c r="R34" s="126">
        <v>236.71079978735634</v>
      </c>
      <c r="S34" s="126">
        <v>238.75948220291536</v>
      </c>
      <c r="T34" s="126">
        <v>231.51802840329867</v>
      </c>
      <c r="U34" s="126">
        <v>227.16126157953502</v>
      </c>
      <c r="V34" s="126">
        <v>228.21118217708397</v>
      </c>
      <c r="W34" s="126">
        <v>231.15935551924463</v>
      </c>
      <c r="X34" s="126">
        <v>229.2731491730348</v>
      </c>
      <c r="Y34" s="126">
        <v>230.24343631410716</v>
      </c>
      <c r="Z34" s="126">
        <v>246.91674158416237</v>
      </c>
      <c r="AA34" s="126">
        <v>243.53617169868136</v>
      </c>
      <c r="AB34" s="126">
        <v>237.99523682328524</v>
      </c>
      <c r="AC34" s="126">
        <v>238.9917649483337</v>
      </c>
      <c r="AD34" s="126">
        <v>249.23845868427867</v>
      </c>
      <c r="AE34" s="126">
        <v>243.35539440452396</v>
      </c>
      <c r="AF34" s="126">
        <v>225.27837177795993</v>
      </c>
      <c r="AG34" s="126">
        <v>212.29486514577437</v>
      </c>
      <c r="AH34" s="126"/>
      <c r="AI34" s="126"/>
      <c r="AJ34" s="123"/>
      <c r="AK34" s="123"/>
      <c r="AL34" s="123">
        <v>4359.0361915640415</v>
      </c>
      <c r="AM34" s="123">
        <v>1918.6608585461809</v>
      </c>
      <c r="AN34" s="123">
        <v>3274.8694679395398</v>
      </c>
      <c r="AO34" s="123">
        <v>3210.42824869692</v>
      </c>
      <c r="AP34" s="123">
        <v>2048.0318369394499</v>
      </c>
      <c r="AQ34" s="123">
        <v>1933.1817053926377</v>
      </c>
      <c r="AR34" s="123">
        <v>2249.3018587628922</v>
      </c>
      <c r="AS34" s="123">
        <v>2654.2872404133736</v>
      </c>
      <c r="AT34" s="123">
        <v>2743.1429565036101</v>
      </c>
      <c r="AU34" s="123">
        <v>2265.0039908354493</v>
      </c>
      <c r="AV34" s="123">
        <v>2183.0698391671835</v>
      </c>
      <c r="AW34" s="123">
        <v>1850.6417457998602</v>
      </c>
      <c r="AX34" s="123">
        <v>1796.905880280975</v>
      </c>
      <c r="AY34" s="123">
        <v>2218.6925717938893</v>
      </c>
      <c r="AZ34" s="123">
        <v>1409.126020828978</v>
      </c>
      <c r="BA34" s="123">
        <v>763.10050351924042</v>
      </c>
      <c r="BB34" s="123">
        <v>3877.020083416086</v>
      </c>
      <c r="BC34" s="123">
        <v>3470.9418446477675</v>
      </c>
      <c r="BD34" s="123">
        <v>2175.5146827139974</v>
      </c>
      <c r="BE34" s="123">
        <v>1306.2464691928685</v>
      </c>
      <c r="BF34" s="123">
        <v>905.30856958507877</v>
      </c>
      <c r="BG34" s="123">
        <v>801.03540778397155</v>
      </c>
      <c r="BH34" s="123">
        <v>661.38658354316613</v>
      </c>
      <c r="BI34" s="123">
        <v>338.81032132233793</v>
      </c>
      <c r="BJ34" s="123">
        <v>511.03751127666646</v>
      </c>
      <c r="BK34" s="123">
        <v>132.71060024999821</v>
      </c>
      <c r="BL34" s="123">
        <v>14.956929381229626</v>
      </c>
      <c r="BM34" s="123">
        <v>79.886868121612522</v>
      </c>
      <c r="BN34" s="123">
        <v>7.9564239343181669</v>
      </c>
      <c r="BO34" s="123">
        <v>13.966047405134207</v>
      </c>
      <c r="BP34" s="123">
        <v>3.6185539518959843E-2</v>
      </c>
      <c r="BQ34" s="123">
        <v>0.13020884409461075</v>
      </c>
      <c r="BR34" s="123"/>
      <c r="BS34" s="123"/>
    </row>
    <row r="35" spans="1:71">
      <c r="A35" s="120" t="s">
        <v>161</v>
      </c>
      <c r="B35" s="126">
        <v>134.4879440443078</v>
      </c>
      <c r="C35" s="126">
        <v>131.05804623685736</v>
      </c>
      <c r="D35" s="126">
        <v>124.58850488812804</v>
      </c>
      <c r="E35" s="126">
        <v>120.70506945163532</v>
      </c>
      <c r="F35" s="126">
        <v>134.07010048089913</v>
      </c>
      <c r="G35" s="126">
        <v>133.94559366476241</v>
      </c>
      <c r="H35" s="126">
        <v>136.27722709214805</v>
      </c>
      <c r="I35" s="126">
        <v>141.55655631757421</v>
      </c>
      <c r="J35" s="126">
        <v>155.73318801429977</v>
      </c>
      <c r="K35" s="126">
        <v>171.16792435159647</v>
      </c>
      <c r="L35" s="126">
        <v>191.88040106297825</v>
      </c>
      <c r="M35" s="126">
        <v>203.93181513660301</v>
      </c>
      <c r="N35" s="126">
        <v>205.76512536086648</v>
      </c>
      <c r="O35" s="126">
        <v>204.3683385718694</v>
      </c>
      <c r="P35" s="126">
        <v>215.33542174200903</v>
      </c>
      <c r="Q35" s="126">
        <v>220.87409689784482</v>
      </c>
      <c r="R35" s="126">
        <v>212.20749620807905</v>
      </c>
      <c r="S35" s="126">
        <v>210.79633028289155</v>
      </c>
      <c r="T35" s="126">
        <v>189.59839534000491</v>
      </c>
      <c r="U35" s="126">
        <v>193.28243030971905</v>
      </c>
      <c r="V35" s="126">
        <v>208.20504187408747</v>
      </c>
      <c r="W35" s="126">
        <v>210.3159529983333</v>
      </c>
      <c r="X35" s="126">
        <v>203.86296882387137</v>
      </c>
      <c r="Y35" s="126">
        <v>214.93101873634834</v>
      </c>
      <c r="Z35" s="126">
        <v>228.71498535160273</v>
      </c>
      <c r="AA35" s="126">
        <v>239.61334213118442</v>
      </c>
      <c r="AB35" s="126">
        <v>250.54303584135502</v>
      </c>
      <c r="AC35" s="126">
        <v>286.98165527078908</v>
      </c>
      <c r="AD35" s="126">
        <v>270.81264725297268</v>
      </c>
      <c r="AE35" s="126">
        <v>281.19777757207947</v>
      </c>
      <c r="AF35" s="126">
        <v>252.88129019547426</v>
      </c>
      <c r="AG35" s="126">
        <v>248.296613712853</v>
      </c>
      <c r="AH35" s="126"/>
      <c r="AI35" s="126"/>
      <c r="AJ35" s="123"/>
      <c r="AK35" s="123"/>
      <c r="AL35" s="123">
        <v>1042.240199625317</v>
      </c>
      <c r="AM35" s="123">
        <v>501.37053619093729</v>
      </c>
      <c r="AN35" s="123">
        <v>427.34842871198248</v>
      </c>
      <c r="AO35" s="123">
        <v>589.19598725194692</v>
      </c>
      <c r="AP35" s="123">
        <v>108.36384950044285</v>
      </c>
      <c r="AQ35" s="123">
        <v>279.98034357648993</v>
      </c>
      <c r="AR35" s="123">
        <v>409.32077199803513</v>
      </c>
      <c r="AS35" s="123">
        <v>331.94817737660077</v>
      </c>
      <c r="AT35" s="123">
        <v>200.24307187229113</v>
      </c>
      <c r="AU35" s="123">
        <v>7.6324642154834423</v>
      </c>
      <c r="AV35" s="123">
        <v>308.66429854007515</v>
      </c>
      <c r="AW35" s="123">
        <v>934.67773570411873</v>
      </c>
      <c r="AX35" s="123">
        <v>1080.4088206076601</v>
      </c>
      <c r="AY35" s="123">
        <v>1150.4314164177256</v>
      </c>
      <c r="AZ35" s="123">
        <v>2050.7643507339258</v>
      </c>
      <c r="BA35" s="123">
        <v>2248.5366154953945</v>
      </c>
      <c r="BB35" s="123">
        <v>1426.0002129811219</v>
      </c>
      <c r="BC35" s="123">
        <v>957.99831202852124</v>
      </c>
      <c r="BD35" s="123">
        <v>22.304649545973017</v>
      </c>
      <c r="BE35" s="123">
        <v>5.1220770506511712</v>
      </c>
      <c r="BF35" s="123">
        <v>101.65087324782272</v>
      </c>
      <c r="BG35" s="123">
        <v>55.639163451685192</v>
      </c>
      <c r="BH35" s="123">
        <v>9.4406860883174654E-2</v>
      </c>
      <c r="BI35" s="123">
        <v>9.5752084727968789</v>
      </c>
      <c r="BJ35" s="123">
        <v>19.398585767602189</v>
      </c>
      <c r="BK35" s="123">
        <v>57.717130640712526</v>
      </c>
      <c r="BL35" s="123">
        <v>75.34899802197522</v>
      </c>
      <c r="BM35" s="123">
        <v>1525.0544015788316</v>
      </c>
      <c r="BN35" s="123">
        <v>595.11124075954388</v>
      </c>
      <c r="BO35" s="123">
        <v>1728.8548779476114</v>
      </c>
      <c r="BP35" s="123">
        <v>751.45576200308824</v>
      </c>
      <c r="BQ35" s="123">
        <v>1270.2740337390189</v>
      </c>
      <c r="BR35" s="123"/>
      <c r="BS35" s="123"/>
    </row>
    <row r="36" spans="1:71">
      <c r="A36" s="120" t="s">
        <v>160</v>
      </c>
      <c r="B36" s="126">
        <v>159.22086336502636</v>
      </c>
      <c r="C36" s="126">
        <v>147.48268586108031</v>
      </c>
      <c r="D36" s="126">
        <v>133.23211540500722</v>
      </c>
      <c r="E36" s="126">
        <v>137.44819609057538</v>
      </c>
      <c r="F36" s="126">
        <v>141.57296289704604</v>
      </c>
      <c r="G36" s="126">
        <v>157.93054143970582</v>
      </c>
      <c r="H36" s="126">
        <v>180.40700905434164</v>
      </c>
      <c r="I36" s="126">
        <v>197.99283084045717</v>
      </c>
      <c r="J36" s="126">
        <v>210.33542829023867</v>
      </c>
      <c r="K36" s="126">
        <v>209.94974738589474</v>
      </c>
      <c r="L36" s="126">
        <v>203.40473397210502</v>
      </c>
      <c r="M36" s="126">
        <v>198.67738158023749</v>
      </c>
      <c r="N36" s="126">
        <v>201.83361912316784</v>
      </c>
      <c r="O36" s="126">
        <v>209.92497690600376</v>
      </c>
      <c r="P36" s="126">
        <v>208.63831292275819</v>
      </c>
      <c r="Q36" s="126">
        <v>207.0196789026609</v>
      </c>
      <c r="R36" s="126">
        <v>196.81285682125139</v>
      </c>
      <c r="S36" s="126">
        <v>207.38677241597446</v>
      </c>
      <c r="T36" s="126">
        <v>215.04738434939784</v>
      </c>
      <c r="U36" s="126">
        <v>219.3509750377961</v>
      </c>
      <c r="V36" s="126">
        <v>221.96052379337289</v>
      </c>
      <c r="W36" s="126">
        <v>233.65845328992862</v>
      </c>
      <c r="X36" s="126">
        <v>251.93621121436675</v>
      </c>
      <c r="Y36" s="126">
        <v>272.91256129892093</v>
      </c>
      <c r="Z36" s="126">
        <v>297.44806889001637</v>
      </c>
      <c r="AA36" s="126">
        <v>319.71007403601112</v>
      </c>
      <c r="AB36" s="126">
        <v>343.45703490845324</v>
      </c>
      <c r="AC36" s="126">
        <v>357.09953169565415</v>
      </c>
      <c r="AD36" s="126">
        <v>349.62637110516152</v>
      </c>
      <c r="AE36" s="126">
        <v>328.49523712044606</v>
      </c>
      <c r="AF36" s="126">
        <v>304.13010972568463</v>
      </c>
      <c r="AG36" s="126">
        <v>284.80932362481684</v>
      </c>
      <c r="AH36" s="126"/>
      <c r="AI36" s="126"/>
      <c r="AJ36" s="123"/>
      <c r="AK36" s="123"/>
      <c r="AL36" s="123">
        <v>57.014970403635203</v>
      </c>
      <c r="AM36" s="123">
        <v>35.601094797269418</v>
      </c>
      <c r="AN36" s="123">
        <v>144.69195503749137</v>
      </c>
      <c r="AO36" s="123">
        <v>56.704408752176349</v>
      </c>
      <c r="AP36" s="123">
        <v>8.4502619502509901</v>
      </c>
      <c r="AQ36" s="123">
        <v>52.596357187544939</v>
      </c>
      <c r="AR36" s="123">
        <v>571.11939979877673</v>
      </c>
      <c r="AS36" s="123">
        <v>1460.526056120154</v>
      </c>
      <c r="AT36" s="123">
        <v>1636.3249341924902</v>
      </c>
      <c r="AU36" s="123">
        <v>1297.3778379021317</v>
      </c>
      <c r="AV36" s="123">
        <v>846.41297420128058</v>
      </c>
      <c r="AW36" s="123">
        <v>641.00447142958831</v>
      </c>
      <c r="AX36" s="123">
        <v>837.41170037274401</v>
      </c>
      <c r="AY36" s="123">
        <v>1558.2478774642013</v>
      </c>
      <c r="AZ36" s="123">
        <v>1489.0535726319677</v>
      </c>
      <c r="BA36" s="123">
        <v>1126.5635080063237</v>
      </c>
      <c r="BB36" s="123">
        <v>500.31751995425913</v>
      </c>
      <c r="BC36" s="123">
        <v>758.56121019733678</v>
      </c>
      <c r="BD36" s="123">
        <v>910.33563632444429</v>
      </c>
      <c r="BE36" s="123">
        <v>802.68779452189983</v>
      </c>
      <c r="BF36" s="123">
        <v>568.23535451188127</v>
      </c>
      <c r="BG36" s="123">
        <v>948.74267126421739</v>
      </c>
      <c r="BH36" s="123">
        <v>2340.6727207752351</v>
      </c>
      <c r="BI36" s="123">
        <v>3730.2687291579168</v>
      </c>
      <c r="BJ36" s="123">
        <v>5349.0889478407707</v>
      </c>
      <c r="BK36" s="123">
        <v>7690.222031515279</v>
      </c>
      <c r="BL36" s="123">
        <v>10321.417870641088</v>
      </c>
      <c r="BM36" s="123">
        <v>11918.049891195338</v>
      </c>
      <c r="BN36" s="123">
        <v>10652.020438323838</v>
      </c>
      <c r="BO36" s="123">
        <v>7899.1140618917152</v>
      </c>
      <c r="BP36" s="123">
        <v>6187.6336238176118</v>
      </c>
      <c r="BQ36" s="123">
        <v>5206.1439920576559</v>
      </c>
      <c r="BR36" s="123"/>
      <c r="BS36" s="123"/>
    </row>
    <row r="37" spans="1:71">
      <c r="A37" s="120" t="s">
        <v>164</v>
      </c>
      <c r="B37" s="126">
        <v>137.8635135903356</v>
      </c>
      <c r="C37" s="126">
        <v>128.24506762237655</v>
      </c>
      <c r="D37" s="126">
        <v>122.62807810587422</v>
      </c>
      <c r="E37" s="126">
        <v>133.01605467423769</v>
      </c>
      <c r="F37" s="126">
        <v>158.26395334623382</v>
      </c>
      <c r="G37" s="126">
        <v>177.04877902948724</v>
      </c>
      <c r="H37" s="126">
        <v>190.33187798935055</v>
      </c>
      <c r="I37" s="126">
        <v>189.69849928471149</v>
      </c>
      <c r="J37" s="126">
        <v>207.45461387955791</v>
      </c>
      <c r="K37" s="126">
        <v>204.64645976492957</v>
      </c>
      <c r="L37" s="126">
        <v>196.41197578568176</v>
      </c>
      <c r="M37" s="126">
        <v>188.67162734854426</v>
      </c>
      <c r="N37" s="126">
        <v>179.97874595947923</v>
      </c>
      <c r="O37" s="126">
        <v>170.21668507582942</v>
      </c>
      <c r="P37" s="126">
        <v>165.09225682003935</v>
      </c>
      <c r="Q37" s="126">
        <v>161.5316587660607</v>
      </c>
      <c r="R37" s="126">
        <v>153.51653987069022</v>
      </c>
      <c r="S37" s="126">
        <v>149.57580821228714</v>
      </c>
      <c r="T37" s="126">
        <v>144.76174815524098</v>
      </c>
      <c r="U37" s="126">
        <v>143.40266071014869</v>
      </c>
      <c r="V37" s="126">
        <v>143.63794776536022</v>
      </c>
      <c r="W37" s="126">
        <v>143.88436497305921</v>
      </c>
      <c r="X37" s="126">
        <v>139.1100529041052</v>
      </c>
      <c r="Y37" s="126">
        <v>146.07215249006344</v>
      </c>
      <c r="Z37" s="126">
        <v>150.35913630881447</v>
      </c>
      <c r="AA37" s="126">
        <v>153.14624825915851</v>
      </c>
      <c r="AB37" s="126">
        <v>157.64337376354908</v>
      </c>
      <c r="AC37" s="126">
        <v>159.6613592378462</v>
      </c>
      <c r="AD37" s="126">
        <v>161.31835683967645</v>
      </c>
      <c r="AE37" s="126">
        <v>155.42461676434323</v>
      </c>
      <c r="AF37" s="126">
        <v>148.822219719673</v>
      </c>
      <c r="AG37" s="126">
        <v>142.05797662025674</v>
      </c>
      <c r="AH37" s="126"/>
      <c r="AI37" s="126"/>
      <c r="AJ37" s="123"/>
      <c r="AK37" s="123"/>
      <c r="AL37" s="123">
        <v>835.68261559960297</v>
      </c>
      <c r="AM37" s="123">
        <v>635.25590867844392</v>
      </c>
      <c r="AN37" s="123">
        <v>512.24518421667631</v>
      </c>
      <c r="AO37" s="123">
        <v>143.09840122849198</v>
      </c>
      <c r="AP37" s="123">
        <v>190.00022798503954</v>
      </c>
      <c r="AQ37" s="123">
        <v>695.40707775169335</v>
      </c>
      <c r="AR37" s="123">
        <v>1143.993533550436</v>
      </c>
      <c r="AS37" s="123">
        <v>895.35588250990384</v>
      </c>
      <c r="AT37" s="123">
        <v>1411.557420541822</v>
      </c>
      <c r="AU37" s="123">
        <v>943.46306851665395</v>
      </c>
      <c r="AV37" s="123">
        <v>488.42853167456093</v>
      </c>
      <c r="AW37" s="123">
        <v>234.46689498550995</v>
      </c>
      <c r="AX37" s="123">
        <v>50.171629703329636</v>
      </c>
      <c r="AY37" s="123">
        <v>5.4589186406172503E-2</v>
      </c>
      <c r="AZ37" s="123">
        <v>24.579772670894869</v>
      </c>
      <c r="BA37" s="123">
        <v>142.17464947968165</v>
      </c>
      <c r="BB37" s="123">
        <v>438.00371706458617</v>
      </c>
      <c r="BC37" s="123">
        <v>916.21080259960047</v>
      </c>
      <c r="BD37" s="123">
        <v>1609.1223522587982</v>
      </c>
      <c r="BE37" s="123">
        <v>2267.3376412960738</v>
      </c>
      <c r="BF37" s="123">
        <v>2968.6030569636482</v>
      </c>
      <c r="BG37" s="123">
        <v>3477.7465118051905</v>
      </c>
      <c r="BH37" s="123">
        <v>4153.2429542668533</v>
      </c>
      <c r="BI37" s="123">
        <v>4324.9672072994599</v>
      </c>
      <c r="BJ37" s="123">
        <v>5468.8193944047334</v>
      </c>
      <c r="BK37" s="123">
        <v>6220.4634523757095</v>
      </c>
      <c r="BL37" s="123">
        <v>7092.8874632461329</v>
      </c>
      <c r="BM37" s="123">
        <v>7791.3018092281864</v>
      </c>
      <c r="BN37" s="123">
        <v>7241.9059181894627</v>
      </c>
      <c r="BO37" s="123">
        <v>7088.5724033771785</v>
      </c>
      <c r="BP37" s="123">
        <v>5874.6671116861935</v>
      </c>
      <c r="BQ37" s="123">
        <v>4984.0399261292778</v>
      </c>
      <c r="BR37" s="123"/>
      <c r="BS37" s="123"/>
    </row>
    <row r="38" spans="1:71">
      <c r="A38" s="120" t="s">
        <v>166</v>
      </c>
      <c r="B38" s="126">
        <v>321.61230711763216</v>
      </c>
      <c r="C38" s="126">
        <v>311.40640883445377</v>
      </c>
      <c r="D38" s="126">
        <v>312.19696695989848</v>
      </c>
      <c r="E38" s="126">
        <v>300.817708450672</v>
      </c>
      <c r="F38" s="126">
        <v>310.27016996689008</v>
      </c>
      <c r="G38" s="126">
        <v>314.40189496629682</v>
      </c>
      <c r="H38" s="126">
        <v>330.72703780920426</v>
      </c>
      <c r="I38" s="126">
        <v>327.01843018380731</v>
      </c>
      <c r="J38" s="126">
        <v>325.46320584534033</v>
      </c>
      <c r="K38" s="126">
        <v>328.72192925774215</v>
      </c>
      <c r="L38" s="126">
        <v>327.99466111695926</v>
      </c>
      <c r="M38" s="126">
        <v>346.87641388081886</v>
      </c>
      <c r="N38" s="126">
        <v>353.25161369790612</v>
      </c>
      <c r="O38" s="126">
        <v>411.47518966706235</v>
      </c>
      <c r="P38" s="126">
        <v>400.09804995065582</v>
      </c>
      <c r="Q38" s="126">
        <v>424.8024879337425</v>
      </c>
      <c r="R38" s="126">
        <v>411.4226978915155</v>
      </c>
      <c r="S38" s="126">
        <v>441.27294235494981</v>
      </c>
      <c r="T38" s="126">
        <v>443.28915983516777</v>
      </c>
      <c r="U38" s="126">
        <v>450.96690452566543</v>
      </c>
      <c r="V38" s="126">
        <v>457.20665305866208</v>
      </c>
      <c r="W38" s="126">
        <v>450.82868434204977</v>
      </c>
      <c r="X38" s="126">
        <v>427.91786766051763</v>
      </c>
      <c r="Y38" s="126">
        <v>419.41169990150513</v>
      </c>
      <c r="Z38" s="126">
        <v>455.57272248125628</v>
      </c>
      <c r="AA38" s="126">
        <v>458.74842906181664</v>
      </c>
      <c r="AB38" s="126">
        <v>476.08401158760955</v>
      </c>
      <c r="AC38" s="126">
        <v>503.52889543612162</v>
      </c>
      <c r="AD38" s="126">
        <v>493.13578266817376</v>
      </c>
      <c r="AE38" s="126">
        <v>502.36366109168046</v>
      </c>
      <c r="AF38" s="126">
        <v>488.52597579389146</v>
      </c>
      <c r="AG38" s="126">
        <v>448.58428548478122</v>
      </c>
      <c r="AH38" s="126"/>
      <c r="AI38" s="126"/>
      <c r="AJ38" s="123"/>
      <c r="AK38" s="123"/>
      <c r="AL38" s="123">
        <v>23975.616965039277</v>
      </c>
      <c r="AM38" s="123">
        <v>24950.432068960596</v>
      </c>
      <c r="AN38" s="123">
        <v>27867.646341297725</v>
      </c>
      <c r="AO38" s="123">
        <v>24285.880997312601</v>
      </c>
      <c r="AP38" s="123">
        <v>27486.41483449833</v>
      </c>
      <c r="AQ38" s="123">
        <v>26805.446054612763</v>
      </c>
      <c r="AR38" s="123">
        <v>30351.957962870805</v>
      </c>
      <c r="AS38" s="123">
        <v>27970.030001432355</v>
      </c>
      <c r="AT38" s="123">
        <v>24204.915765792786</v>
      </c>
      <c r="AU38" s="123">
        <v>23960.350712089359</v>
      </c>
      <c r="AV38" s="123">
        <v>23618.496638251472</v>
      </c>
      <c r="AW38" s="123">
        <v>30108.183439999873</v>
      </c>
      <c r="AX38" s="123">
        <v>32528.308813850872</v>
      </c>
      <c r="AY38" s="123">
        <v>58092.98376585199</v>
      </c>
      <c r="AZ38" s="123">
        <v>52922.079522480679</v>
      </c>
      <c r="BA38" s="123">
        <v>63175.378755039266</v>
      </c>
      <c r="BB38" s="123">
        <v>56158.392229411686</v>
      </c>
      <c r="BC38" s="123">
        <v>68344.682780955976</v>
      </c>
      <c r="BD38" s="123">
        <v>66777.559902912093</v>
      </c>
      <c r="BE38" s="123">
        <v>67572.793653106841</v>
      </c>
      <c r="BF38" s="123">
        <v>67124.424209272809</v>
      </c>
      <c r="BG38" s="123">
        <v>61490.062072907233</v>
      </c>
      <c r="BH38" s="123">
        <v>50338.376969355821</v>
      </c>
      <c r="BI38" s="123">
        <v>43087.407418938841</v>
      </c>
      <c r="BJ38" s="123">
        <v>53482.168005072308</v>
      </c>
      <c r="BK38" s="123">
        <v>51407.520470225885</v>
      </c>
      <c r="BL38" s="123">
        <v>54859.643516689568</v>
      </c>
      <c r="BM38" s="123">
        <v>65330.943413302281</v>
      </c>
      <c r="BN38" s="123">
        <v>60869.789957386725</v>
      </c>
      <c r="BO38" s="123">
        <v>69035.136925459694</v>
      </c>
      <c r="BP38" s="123">
        <v>69199.184670089729</v>
      </c>
      <c r="BQ38" s="123">
        <v>55662.29283798008</v>
      </c>
      <c r="BR38" s="123"/>
      <c r="BS38" s="123"/>
    </row>
    <row r="39" spans="1:71">
      <c r="A39" s="120" t="s">
        <v>168</v>
      </c>
      <c r="B39" s="126">
        <v>223.64478884967536</v>
      </c>
      <c r="C39" s="126">
        <v>210.30770781149155</v>
      </c>
      <c r="D39" s="126">
        <v>210.8392712332043</v>
      </c>
      <c r="E39" s="126">
        <v>202.53306451936993</v>
      </c>
      <c r="F39" s="126">
        <v>191.98963053790723</v>
      </c>
      <c r="G39" s="126">
        <v>223.66033080527251</v>
      </c>
      <c r="H39" s="126">
        <v>211.81123470486841</v>
      </c>
      <c r="I39" s="126">
        <v>221.24179653152208</v>
      </c>
      <c r="J39" s="126">
        <v>243.12225305170838</v>
      </c>
      <c r="K39" s="126">
        <v>254.12590525335912</v>
      </c>
      <c r="L39" s="126">
        <v>270.97843883759367</v>
      </c>
      <c r="M39" s="126">
        <v>272.16469477287558</v>
      </c>
      <c r="N39" s="126">
        <v>262.41039119254049</v>
      </c>
      <c r="O39" s="126">
        <v>273.24032724892083</v>
      </c>
      <c r="P39" s="126">
        <v>298.56151346478077</v>
      </c>
      <c r="Q39" s="126">
        <v>328.0383680251673</v>
      </c>
      <c r="R39" s="126">
        <v>343.28497829124188</v>
      </c>
      <c r="S39" s="126">
        <v>349.13021797624754</v>
      </c>
      <c r="T39" s="126">
        <v>381.28345136442778</v>
      </c>
      <c r="U39" s="126">
        <v>423.0971999963437</v>
      </c>
      <c r="V39" s="126">
        <v>478.82312988509568</v>
      </c>
      <c r="W39" s="126">
        <v>495.50054363165253</v>
      </c>
      <c r="X39" s="126">
        <v>490.1301341080794</v>
      </c>
      <c r="Y39" s="126">
        <v>520.21620368326478</v>
      </c>
      <c r="Z39" s="126">
        <v>532.5205011738567</v>
      </c>
      <c r="AA39" s="126">
        <v>530.89281750034036</v>
      </c>
      <c r="AB39" s="126">
        <v>539.07163345572565</v>
      </c>
      <c r="AC39" s="126">
        <v>540.64490757987051</v>
      </c>
      <c r="AD39" s="126">
        <v>522.27528590728684</v>
      </c>
      <c r="AE39" s="126">
        <v>505.09277851928533</v>
      </c>
      <c r="AF39" s="126">
        <v>506.29197223489433</v>
      </c>
      <c r="AG39" s="126">
        <v>497.19052172125612</v>
      </c>
      <c r="AH39" s="126"/>
      <c r="AI39" s="126"/>
      <c r="AJ39" s="123"/>
      <c r="AK39" s="123"/>
      <c r="AL39" s="123">
        <v>3234.5494666728118</v>
      </c>
      <c r="AM39" s="123">
        <v>3232.8727210325787</v>
      </c>
      <c r="AN39" s="123">
        <v>4300.5211587557042</v>
      </c>
      <c r="AO39" s="123">
        <v>3312.5360614976798</v>
      </c>
      <c r="AP39" s="123">
        <v>2257.1748450514501</v>
      </c>
      <c r="AQ39" s="123">
        <v>5326.3904188995739</v>
      </c>
      <c r="AR39" s="123">
        <v>3058.3477226369118</v>
      </c>
      <c r="AS39" s="123">
        <v>3778.0439770032635</v>
      </c>
      <c r="AT39" s="123">
        <v>5363.8541727468864</v>
      </c>
      <c r="AU39" s="123">
        <v>6431.2844453874795</v>
      </c>
      <c r="AV39" s="123">
        <v>9344.486136809488</v>
      </c>
      <c r="AW39" s="123">
        <v>9762.5029786669784</v>
      </c>
      <c r="AX39" s="123">
        <v>8012.9063476544161</v>
      </c>
      <c r="AY39" s="123">
        <v>10565.783870630479</v>
      </c>
      <c r="AZ39" s="123">
        <v>16515.194700705179</v>
      </c>
      <c r="BA39" s="123">
        <v>23895.906391325923</v>
      </c>
      <c r="BB39" s="123">
        <v>28506.911859083717</v>
      </c>
      <c r="BC39" s="123">
        <v>28657.558674620894</v>
      </c>
      <c r="BD39" s="123">
        <v>38576.037994305123</v>
      </c>
      <c r="BE39" s="123">
        <v>53860.184302081732</v>
      </c>
      <c r="BF39" s="123">
        <v>78792.654930392571</v>
      </c>
      <c r="BG39" s="123">
        <v>85640.368533275439</v>
      </c>
      <c r="BH39" s="123">
        <v>82124.899504574889</v>
      </c>
      <c r="BI39" s="123">
        <v>95097.958158543115</v>
      </c>
      <c r="BJ39" s="123">
        <v>94993.341463092511</v>
      </c>
      <c r="BK39" s="123">
        <v>89327.254600965098</v>
      </c>
      <c r="BL39" s="123">
        <v>88333.176411474735</v>
      </c>
      <c r="BM39" s="123">
        <v>85682.186685442954</v>
      </c>
      <c r="BN39" s="123">
        <v>76097.382703844283</v>
      </c>
      <c r="BO39" s="123">
        <v>70476.711021552532</v>
      </c>
      <c r="BP39" s="123">
        <v>78861.768219421836</v>
      </c>
      <c r="BQ39" s="123">
        <v>80960.059211141503</v>
      </c>
      <c r="BR39" s="123"/>
      <c r="BS39" s="123"/>
    </row>
    <row r="40" spans="1:71">
      <c r="A40" s="120" t="s">
        <v>170</v>
      </c>
      <c r="B40" s="126">
        <v>202.74475831145782</v>
      </c>
      <c r="C40" s="126">
        <v>182.6984206846839</v>
      </c>
      <c r="D40" s="126">
        <v>166.70770420338346</v>
      </c>
      <c r="E40" s="126">
        <v>158.10636122065779</v>
      </c>
      <c r="F40" s="126">
        <v>157.3013769790189</v>
      </c>
      <c r="G40" s="126">
        <v>158.67411622888747</v>
      </c>
      <c r="H40" s="126">
        <v>157.25242727394846</v>
      </c>
      <c r="I40" s="126">
        <v>154.52227064638691</v>
      </c>
      <c r="J40" s="126">
        <v>156.11194849462058</v>
      </c>
      <c r="K40" s="126">
        <v>151.75144436606982</v>
      </c>
      <c r="L40" s="126">
        <v>145.95205046408793</v>
      </c>
      <c r="M40" s="126">
        <v>142.66026198335834</v>
      </c>
      <c r="N40" s="126">
        <v>138.79200270587833</v>
      </c>
      <c r="O40" s="126">
        <v>161.08751957363717</v>
      </c>
      <c r="P40" s="126">
        <v>185.30314552502745</v>
      </c>
      <c r="Q40" s="126">
        <v>216.08232520334391</v>
      </c>
      <c r="R40" s="126">
        <v>243.28309899265241</v>
      </c>
      <c r="S40" s="126">
        <v>265.40922722432009</v>
      </c>
      <c r="T40" s="126">
        <v>270.53930130064106</v>
      </c>
      <c r="U40" s="126">
        <v>272.32576908746717</v>
      </c>
      <c r="V40" s="126">
        <v>269.52445901113663</v>
      </c>
      <c r="W40" s="126">
        <v>262.99470513154654</v>
      </c>
      <c r="X40" s="126">
        <v>249.88584862525803</v>
      </c>
      <c r="Y40" s="126">
        <v>246.70155692691773</v>
      </c>
      <c r="Z40" s="126">
        <v>245.28203539318315</v>
      </c>
      <c r="AA40" s="126">
        <v>238.23123203807526</v>
      </c>
      <c r="AB40" s="126">
        <v>239.82114322230447</v>
      </c>
      <c r="AC40" s="126">
        <v>243.29544319904835</v>
      </c>
      <c r="AD40" s="126">
        <v>236.38447349878518</v>
      </c>
      <c r="AE40" s="126">
        <v>228.06504723858933</v>
      </c>
      <c r="AF40" s="126">
        <v>215.81211149330969</v>
      </c>
      <c r="AG40" s="126">
        <v>200.93599526374504</v>
      </c>
      <c r="AH40" s="126"/>
      <c r="AI40" s="126"/>
      <c r="AJ40" s="123"/>
      <c r="AK40" s="123"/>
      <c r="AL40" s="123">
        <v>1294.061703138912</v>
      </c>
      <c r="AM40" s="123">
        <v>855.50806802088414</v>
      </c>
      <c r="AN40" s="123">
        <v>459.96488241838222</v>
      </c>
      <c r="AO40" s="123">
        <v>172.3426025038749</v>
      </c>
      <c r="AP40" s="123">
        <v>164.39036618036948</v>
      </c>
      <c r="AQ40" s="123">
        <v>63.934567001003877</v>
      </c>
      <c r="AR40" s="123">
        <v>0.55282606897714581</v>
      </c>
      <c r="AS40" s="123">
        <v>27.601686331178595</v>
      </c>
      <c r="AT40" s="123">
        <v>189.66705913670063</v>
      </c>
      <c r="AU40" s="123">
        <v>491.91564691183345</v>
      </c>
      <c r="AV40" s="123">
        <v>804.26158379223216</v>
      </c>
      <c r="AW40" s="123">
        <v>942.43188513667144</v>
      </c>
      <c r="AX40" s="123">
        <v>1163.0521079875687</v>
      </c>
      <c r="AY40" s="123">
        <v>87.662188456877828</v>
      </c>
      <c r="AZ40" s="123">
        <v>232.65674017517716</v>
      </c>
      <c r="BA40" s="123">
        <v>1817.0581682977722</v>
      </c>
      <c r="BB40" s="123">
        <v>4738.6731051260986</v>
      </c>
      <c r="BC40" s="123">
        <v>7321.2742061560357</v>
      </c>
      <c r="BD40" s="123">
        <v>7338.2670672874719</v>
      </c>
      <c r="BE40" s="123">
        <v>6610.7533489914285</v>
      </c>
      <c r="BF40" s="123">
        <v>5098.1917541797084</v>
      </c>
      <c r="BG40" s="123">
        <v>3616.5692460620471</v>
      </c>
      <c r="BH40" s="123">
        <v>2146.4815755578402</v>
      </c>
      <c r="BI40" s="123">
        <v>1215.5627557881842</v>
      </c>
      <c r="BJ40" s="123">
        <v>439.80098551866416</v>
      </c>
      <c r="BK40" s="123">
        <v>38.627083057569443</v>
      </c>
      <c r="BL40" s="123">
        <v>4.1677735203109449</v>
      </c>
      <c r="BM40" s="123">
        <v>21.476432087802337</v>
      </c>
      <c r="BN40" s="123">
        <v>100.66654325733963</v>
      </c>
      <c r="BO40" s="123">
        <v>133.47711510688785</v>
      </c>
      <c r="BP40" s="123">
        <v>93.247707488885325</v>
      </c>
      <c r="BQ40" s="123">
        <v>137.35170814911319</v>
      </c>
      <c r="BR40" s="123"/>
      <c r="BS40" s="123"/>
    </row>
    <row r="41" spans="1:71">
      <c r="A41" s="120" t="s">
        <v>158</v>
      </c>
      <c r="B41" s="126">
        <v>275.42426845175919</v>
      </c>
      <c r="C41" s="126">
        <v>253.87012114250527</v>
      </c>
      <c r="D41" s="126">
        <v>253.60180606286201</v>
      </c>
      <c r="E41" s="126">
        <v>253.82313402484434</v>
      </c>
      <c r="F41" s="126">
        <v>248.63438640144139</v>
      </c>
      <c r="G41" s="126">
        <v>262.95528087175808</v>
      </c>
      <c r="H41" s="126">
        <v>270.65554718126197</v>
      </c>
      <c r="I41" s="126">
        <v>266.18450953514673</v>
      </c>
      <c r="J41" s="126">
        <v>284.64706644618423</v>
      </c>
      <c r="K41" s="126">
        <v>292.04939782891734</v>
      </c>
      <c r="L41" s="126">
        <v>291.4060737971721</v>
      </c>
      <c r="M41" s="126">
        <v>294.90421613762123</v>
      </c>
      <c r="N41" s="126">
        <v>300.67508983437159</v>
      </c>
      <c r="O41" s="126">
        <v>296.02496973205376</v>
      </c>
      <c r="P41" s="126">
        <v>314.22944262502739</v>
      </c>
      <c r="Q41" s="126">
        <v>326.05801236498775</v>
      </c>
      <c r="R41" s="126">
        <v>332.56489831513284</v>
      </c>
      <c r="S41" s="126">
        <v>349.22224569164445</v>
      </c>
      <c r="T41" s="126">
        <v>359.04098364051151</v>
      </c>
      <c r="U41" s="126">
        <v>373.59377425091537</v>
      </c>
      <c r="V41" s="126">
        <v>379.11765954804781</v>
      </c>
      <c r="W41" s="126">
        <v>384.25162773086589</v>
      </c>
      <c r="X41" s="126">
        <v>394.15468504384444</v>
      </c>
      <c r="Y41" s="126">
        <v>415.84314660564382</v>
      </c>
      <c r="Z41" s="126">
        <v>443.19274441647877</v>
      </c>
      <c r="AA41" s="126">
        <v>452.84424996346127</v>
      </c>
      <c r="AB41" s="126">
        <v>465.15637859332469</v>
      </c>
      <c r="AC41" s="126">
        <v>482.11961977631438</v>
      </c>
      <c r="AD41" s="126">
        <v>491.22587422143528</v>
      </c>
      <c r="AE41" s="126">
        <v>488.15036355241409</v>
      </c>
      <c r="AF41" s="126">
        <v>458.50645542764556</v>
      </c>
      <c r="AG41" s="126">
        <v>434.40569163839535</v>
      </c>
      <c r="AH41" s="126"/>
      <c r="AI41" s="126"/>
      <c r="AJ41" s="123"/>
      <c r="AK41" s="123"/>
      <c r="AL41" s="123">
        <v>11805.382983620922</v>
      </c>
      <c r="AM41" s="123">
        <v>10084.331043745648</v>
      </c>
      <c r="AN41" s="123">
        <v>11737.749258665208</v>
      </c>
      <c r="AO41" s="123">
        <v>11847.16979630583</v>
      </c>
      <c r="AP41" s="123">
        <v>10848.15780323778</v>
      </c>
      <c r="AQ41" s="123">
        <v>12606.141353774667</v>
      </c>
      <c r="AR41" s="123">
        <v>13029.456028279865</v>
      </c>
      <c r="AS41" s="123">
        <v>11322.770613680234</v>
      </c>
      <c r="AT41" s="123">
        <v>13170.580948930879</v>
      </c>
      <c r="AU41" s="123">
        <v>13952.046660452846</v>
      </c>
      <c r="AV41" s="123">
        <v>13711.125976138941</v>
      </c>
      <c r="AW41" s="123">
        <v>14773.16287766453</v>
      </c>
      <c r="AX41" s="123">
        <v>16327.610163531364</v>
      </c>
      <c r="AY41" s="123">
        <v>15768.990554554612</v>
      </c>
      <c r="AZ41" s="123">
        <v>20787.695528671997</v>
      </c>
      <c r="BA41" s="123">
        <v>23287.569529774475</v>
      </c>
      <c r="BB41" s="123">
        <v>25001.877509742404</v>
      </c>
      <c r="BC41" s="123">
        <v>28688.725047480562</v>
      </c>
      <c r="BD41" s="123">
        <v>30333.57546427035</v>
      </c>
      <c r="BE41" s="123">
        <v>33333.464322073756</v>
      </c>
      <c r="BF41" s="123">
        <v>32759.126114573155</v>
      </c>
      <c r="BG41" s="123">
        <v>32904.088391169753</v>
      </c>
      <c r="BH41" s="123">
        <v>36327.968590544173</v>
      </c>
      <c r="BI41" s="123">
        <v>41618.656630155921</v>
      </c>
      <c r="BJ41" s="123">
        <v>47909.391923920848</v>
      </c>
      <c r="BK41" s="123">
        <v>48765.043988727433</v>
      </c>
      <c r="BL41" s="123">
        <v>49860.086648152996</v>
      </c>
      <c r="BM41" s="123">
        <v>54844.913674001873</v>
      </c>
      <c r="BN41" s="123">
        <v>59931.019980639147</v>
      </c>
      <c r="BO41" s="123">
        <v>61768.1981066109</v>
      </c>
      <c r="BP41" s="123">
        <v>54306.643577636474</v>
      </c>
      <c r="BQ41" s="123">
        <v>49173.054457858088</v>
      </c>
      <c r="BR41" s="123"/>
      <c r="BS41" s="123"/>
    </row>
    <row r="42" spans="1:71">
      <c r="A42" s="120" t="s">
        <v>98</v>
      </c>
      <c r="B42" s="126">
        <v>142.11368242306656</v>
      </c>
      <c r="C42" s="126">
        <v>136.4380075515744</v>
      </c>
      <c r="D42" s="126">
        <v>128.22757754484519</v>
      </c>
      <c r="E42" s="126">
        <v>127.52881725055147</v>
      </c>
      <c r="F42" s="126">
        <v>125.4674103920381</v>
      </c>
      <c r="G42" s="126">
        <v>121.90373616841836</v>
      </c>
      <c r="H42" s="126">
        <v>117.67719696287813</v>
      </c>
      <c r="I42" s="126">
        <v>112.36603516123944</v>
      </c>
      <c r="J42" s="126">
        <v>112.54040911946512</v>
      </c>
      <c r="K42" s="126">
        <v>112.04787211811089</v>
      </c>
      <c r="L42" s="126">
        <v>117.0130148410795</v>
      </c>
      <c r="M42" s="126">
        <v>121.50501763041441</v>
      </c>
      <c r="N42" s="126">
        <v>118.03520785402472</v>
      </c>
      <c r="O42" s="126">
        <v>111.22091360167344</v>
      </c>
      <c r="P42" s="126">
        <v>107.12244469692307</v>
      </c>
      <c r="Q42" s="126">
        <v>107.68363741411903</v>
      </c>
      <c r="R42" s="126">
        <v>107.63031222002806</v>
      </c>
      <c r="S42" s="126">
        <v>111.71404597575726</v>
      </c>
      <c r="T42" s="126">
        <v>115.93556323085501</v>
      </c>
      <c r="U42" s="126">
        <v>117.79875077016382</v>
      </c>
      <c r="V42" s="126">
        <v>120.78630902925336</v>
      </c>
      <c r="W42" s="126">
        <v>125.94267629852315</v>
      </c>
      <c r="X42" s="126">
        <v>124.64986527688906</v>
      </c>
      <c r="Y42" s="126">
        <v>125.70667109450706</v>
      </c>
      <c r="Z42" s="126">
        <v>130.48032314408491</v>
      </c>
      <c r="AA42" s="126">
        <v>137.73908104660603</v>
      </c>
      <c r="AB42" s="126">
        <v>145.43521669182977</v>
      </c>
      <c r="AC42" s="126">
        <v>147.75593359062327</v>
      </c>
      <c r="AD42" s="126">
        <v>144.75404994061881</v>
      </c>
      <c r="AE42" s="126">
        <v>138.02422572403657</v>
      </c>
      <c r="AF42" s="126">
        <v>129.6886415364487</v>
      </c>
      <c r="AG42" s="126">
        <v>121.34661719459693</v>
      </c>
      <c r="AH42" s="126"/>
      <c r="AI42" s="126"/>
      <c r="AJ42" s="123"/>
      <c r="AK42" s="123"/>
      <c r="AL42" s="123">
        <v>608.01729694923677</v>
      </c>
      <c r="AM42" s="123">
        <v>289.38581138655155</v>
      </c>
      <c r="AN42" s="123">
        <v>290.13449330102742</v>
      </c>
      <c r="AO42" s="123">
        <v>304.48895271377035</v>
      </c>
      <c r="AP42" s="123">
        <v>361.47462132291645</v>
      </c>
      <c r="AQ42" s="123">
        <v>827.97016226523533</v>
      </c>
      <c r="AR42" s="123">
        <v>1507.901512672034</v>
      </c>
      <c r="AS42" s="123">
        <v>2247.7048942458491</v>
      </c>
      <c r="AT42" s="123">
        <v>3288.2776571417326</v>
      </c>
      <c r="AU42" s="123">
        <v>3829.4739695496805</v>
      </c>
      <c r="AV42" s="123">
        <v>3283.122878645991</v>
      </c>
      <c r="AW42" s="123">
        <v>2688.8682047083744</v>
      </c>
      <c r="AX42" s="123">
        <v>3009.6574137541338</v>
      </c>
      <c r="AY42" s="123">
        <v>3508.123573163507</v>
      </c>
      <c r="AZ42" s="123">
        <v>3959.8842638297847</v>
      </c>
      <c r="BA42" s="123">
        <v>4325.9194828867176</v>
      </c>
      <c r="BB42" s="123">
        <v>4464.2129544371837</v>
      </c>
      <c r="BC42" s="123">
        <v>4641.7972552153406</v>
      </c>
      <c r="BD42" s="123">
        <v>4752.7308049920684</v>
      </c>
      <c r="BE42" s="123">
        <v>5361.2385330704719</v>
      </c>
      <c r="BF42" s="123">
        <v>5980.9384195424391</v>
      </c>
      <c r="BG42" s="123">
        <v>5915.7803625019787</v>
      </c>
      <c r="BH42" s="123">
        <v>6226.1326201089278</v>
      </c>
      <c r="BI42" s="123">
        <v>7418.3707445706004</v>
      </c>
      <c r="BJ42" s="123">
        <v>8804.121378033271</v>
      </c>
      <c r="BK42" s="123">
        <v>8888.1681830193484</v>
      </c>
      <c r="BL42" s="123">
        <v>9298.2510089649732</v>
      </c>
      <c r="BM42" s="123">
        <v>10034.785551564937</v>
      </c>
      <c r="BN42" s="123">
        <v>10335.506956357158</v>
      </c>
      <c r="BO42" s="123">
        <v>10321.351229926289</v>
      </c>
      <c r="BP42" s="123">
        <v>9173.7998204739069</v>
      </c>
      <c r="BQ42" s="123">
        <v>8337.3503872628862</v>
      </c>
      <c r="BR42" s="123"/>
      <c r="BS42" s="123"/>
    </row>
    <row r="43" spans="1:71">
      <c r="A43" s="120" t="s">
        <v>172</v>
      </c>
      <c r="B43" s="126">
        <v>143.96521107040323</v>
      </c>
      <c r="C43" s="126">
        <v>129.7851631084263</v>
      </c>
      <c r="D43" s="126">
        <v>120.9537407394342</v>
      </c>
      <c r="E43" s="126">
        <v>122.06204592517506</v>
      </c>
      <c r="F43" s="126">
        <v>124.29482386347257</v>
      </c>
      <c r="G43" s="126">
        <v>128.99317012083924</v>
      </c>
      <c r="H43" s="126">
        <v>131.53302256194965</v>
      </c>
      <c r="I43" s="126">
        <v>134.33174153767916</v>
      </c>
      <c r="J43" s="126">
        <v>134.45826184471204</v>
      </c>
      <c r="K43" s="126">
        <v>137.86538848241966</v>
      </c>
      <c r="L43" s="126">
        <v>140.48730440354203</v>
      </c>
      <c r="M43" s="126">
        <v>141.53427216345503</v>
      </c>
      <c r="N43" s="126">
        <v>143.8448411650574</v>
      </c>
      <c r="O43" s="126">
        <v>143.64520369354284</v>
      </c>
      <c r="P43" s="126">
        <v>141.17854500092292</v>
      </c>
      <c r="Q43" s="126">
        <v>146.2731427749161</v>
      </c>
      <c r="R43" s="126">
        <v>146.77609102089721</v>
      </c>
      <c r="S43" s="126">
        <v>149.40535706618874</v>
      </c>
      <c r="T43" s="126">
        <v>151.48859764363337</v>
      </c>
      <c r="U43" s="126">
        <v>157.19346023264933</v>
      </c>
      <c r="V43" s="126">
        <v>161.84274640357404</v>
      </c>
      <c r="W43" s="126">
        <v>163.18276642350261</v>
      </c>
      <c r="X43" s="126">
        <v>160.86462514070107</v>
      </c>
      <c r="Y43" s="126">
        <v>166.31635194102432</v>
      </c>
      <c r="Z43" s="126">
        <v>168.60998346970729</v>
      </c>
      <c r="AA43" s="126">
        <v>170.68654185754568</v>
      </c>
      <c r="AB43" s="126">
        <v>172.63600562405071</v>
      </c>
      <c r="AC43" s="126">
        <v>176.91801686099939</v>
      </c>
      <c r="AD43" s="126">
        <v>172.27477612745582</v>
      </c>
      <c r="AE43" s="126">
        <v>168.83758719499062</v>
      </c>
      <c r="AF43" s="126">
        <v>159.35234372336984</v>
      </c>
      <c r="AG43" s="126">
        <v>150.95739117204653</v>
      </c>
      <c r="AH43" s="126"/>
      <c r="AI43" s="126"/>
      <c r="AJ43" s="123"/>
      <c r="AK43" s="123"/>
      <c r="AL43" s="123">
        <v>520.13544350848326</v>
      </c>
      <c r="AM43" s="123">
        <v>559.99379617172224</v>
      </c>
      <c r="AN43" s="123">
        <v>590.83858987393796</v>
      </c>
      <c r="AO43" s="123">
        <v>525.16061652490396</v>
      </c>
      <c r="AP43" s="123">
        <v>407.43715024721882</v>
      </c>
      <c r="AQ43" s="123">
        <v>470.24081738739761</v>
      </c>
      <c r="AR43" s="123">
        <v>623.79468014216127</v>
      </c>
      <c r="AS43" s="123">
        <v>647.41035751840661</v>
      </c>
      <c r="AT43" s="123">
        <v>1254.9768955918144</v>
      </c>
      <c r="AU43" s="123">
        <v>1300.7006237715548</v>
      </c>
      <c r="AV43" s="123">
        <v>1144.0800313055986</v>
      </c>
      <c r="AW43" s="123">
        <v>1012.8333816303534</v>
      </c>
      <c r="AX43" s="123">
        <v>843.94382857842743</v>
      </c>
      <c r="AY43" s="123">
        <v>718.51470863305565</v>
      </c>
      <c r="AZ43" s="123">
        <v>833.56414714898233</v>
      </c>
      <c r="BA43" s="123">
        <v>738.87292954080692</v>
      </c>
      <c r="BB43" s="123">
        <v>765.5728521297342</v>
      </c>
      <c r="BC43" s="123">
        <v>926.55861889962546</v>
      </c>
      <c r="BD43" s="123">
        <v>1114.6929604306965</v>
      </c>
      <c r="BE43" s="123">
        <v>1144.1826792988202</v>
      </c>
      <c r="BF43" s="123">
        <v>1316.2449084642687</v>
      </c>
      <c r="BG43" s="123">
        <v>1574.0278764669572</v>
      </c>
      <c r="BH43" s="123">
        <v>1822.528882629829</v>
      </c>
      <c r="BI43" s="123">
        <v>2072.0962026471998</v>
      </c>
      <c r="BJ43" s="123">
        <v>3102.5589924282817</v>
      </c>
      <c r="BK43" s="123">
        <v>3761.3224303697511</v>
      </c>
      <c r="BL43" s="123">
        <v>4792.3290917152599</v>
      </c>
      <c r="BM43" s="123">
        <v>5042.6606131168119</v>
      </c>
      <c r="BN43" s="123">
        <v>5497.1798793486951</v>
      </c>
      <c r="BO43" s="123">
        <v>5009.9060320388044</v>
      </c>
      <c r="BP43" s="123">
        <v>4371.3589141184812</v>
      </c>
      <c r="BQ43" s="123">
        <v>3806.6825180303645</v>
      </c>
      <c r="BR43" s="123"/>
      <c r="BS43" s="123"/>
    </row>
    <row r="44" spans="1:71">
      <c r="A44" s="120" t="s">
        <v>174</v>
      </c>
      <c r="B44" s="126">
        <v>194.94460559333692</v>
      </c>
      <c r="C44" s="126">
        <v>166.98508015503162</v>
      </c>
      <c r="D44" s="126">
        <v>160.15075607227547</v>
      </c>
      <c r="E44" s="126">
        <v>148.33349819707297</v>
      </c>
      <c r="F44" s="126">
        <v>148.87682859300043</v>
      </c>
      <c r="G44" s="126">
        <v>151.2706505680548</v>
      </c>
      <c r="H44" s="126">
        <v>152.14702989339676</v>
      </c>
      <c r="I44" s="126">
        <v>145.39689660399725</v>
      </c>
      <c r="J44" s="126">
        <v>145.92781990716534</v>
      </c>
      <c r="K44" s="126">
        <v>148.53628364964786</v>
      </c>
      <c r="L44" s="126">
        <v>152.07209969423351</v>
      </c>
      <c r="M44" s="126">
        <v>150.3288001126873</v>
      </c>
      <c r="N44" s="126">
        <v>148.11055092716546</v>
      </c>
      <c r="O44" s="126">
        <v>143.75990212116918</v>
      </c>
      <c r="P44" s="126">
        <v>138.23391365116569</v>
      </c>
      <c r="Q44" s="126">
        <v>147.56321386999559</v>
      </c>
      <c r="R44" s="126">
        <v>147.66598307716956</v>
      </c>
      <c r="S44" s="126">
        <v>147.00992601744278</v>
      </c>
      <c r="T44" s="126">
        <v>144.72131388328802</v>
      </c>
      <c r="U44" s="126">
        <v>147.06385517643739</v>
      </c>
      <c r="V44" s="126">
        <v>149.7448723397861</v>
      </c>
      <c r="W44" s="126">
        <v>156.39334188664026</v>
      </c>
      <c r="X44" s="126">
        <v>156.02747016374127</v>
      </c>
      <c r="Y44" s="126">
        <v>162.04285653931387</v>
      </c>
      <c r="Z44" s="126">
        <v>168.80773654163897</v>
      </c>
      <c r="AA44" s="126">
        <v>167.40988053481991</v>
      </c>
      <c r="AB44" s="126">
        <v>170.10611036482516</v>
      </c>
      <c r="AC44" s="126">
        <v>175.29427021390163</v>
      </c>
      <c r="AD44" s="126">
        <v>175.52706063053998</v>
      </c>
      <c r="AE44" s="126">
        <v>170.38527494308136</v>
      </c>
      <c r="AF44" s="126">
        <v>161.50801198577403</v>
      </c>
      <c r="AG44" s="126">
        <v>160.27654781656545</v>
      </c>
      <c r="AH44" s="126"/>
      <c r="AI44" s="126"/>
      <c r="AJ44" s="123"/>
      <c r="AK44" s="123"/>
      <c r="AL44" s="123">
        <v>793.71321954791233</v>
      </c>
      <c r="AM44" s="123">
        <v>183.21595940893417</v>
      </c>
      <c r="AN44" s="123">
        <v>221.70744719574387</v>
      </c>
      <c r="AO44" s="123">
        <v>11.256488835068851</v>
      </c>
      <c r="AP44" s="123">
        <v>19.333013375895227</v>
      </c>
      <c r="AQ44" s="123">
        <v>0.35098957429791805</v>
      </c>
      <c r="AR44" s="123">
        <v>19.025950355952428</v>
      </c>
      <c r="AS44" s="123">
        <v>206.75865336519325</v>
      </c>
      <c r="AT44" s="123">
        <v>573.89448811597083</v>
      </c>
      <c r="AU44" s="123">
        <v>644.87210698386957</v>
      </c>
      <c r="AV44" s="123">
        <v>494.59343994976717</v>
      </c>
      <c r="AW44" s="123">
        <v>530.40463774418799</v>
      </c>
      <c r="AX44" s="123">
        <v>614.29630254929293</v>
      </c>
      <c r="AY44" s="123">
        <v>712.37885305815007</v>
      </c>
      <c r="AZ44" s="123">
        <v>1012.2669137179172</v>
      </c>
      <c r="BA44" s="123">
        <v>670.40322766372708</v>
      </c>
      <c r="BB44" s="123">
        <v>717.11993619028556</v>
      </c>
      <c r="BC44" s="123">
        <v>1078.1277982443276</v>
      </c>
      <c r="BD44" s="123">
        <v>1612.3679372306497</v>
      </c>
      <c r="BE44" s="123">
        <v>1932.0749485196716</v>
      </c>
      <c r="BF44" s="123">
        <v>2340.4273776959872</v>
      </c>
      <c r="BG44" s="123">
        <v>2158.8516940480217</v>
      </c>
      <c r="BH44" s="123">
        <v>2258.9337557934341</v>
      </c>
      <c r="BI44" s="123">
        <v>2479.4204093564385</v>
      </c>
      <c r="BJ44" s="123">
        <v>3080.5681615484068</v>
      </c>
      <c r="BK44" s="123">
        <v>4173.9717349111061</v>
      </c>
      <c r="BL44" s="123">
        <v>5149.0018098175005</v>
      </c>
      <c r="BM44" s="123">
        <v>5275.9071647272876</v>
      </c>
      <c r="BN44" s="123">
        <v>5025.4891744612669</v>
      </c>
      <c r="BO44" s="123">
        <v>4793.2085569559886</v>
      </c>
      <c r="BP44" s="123">
        <v>4090.956403224146</v>
      </c>
      <c r="BQ44" s="123">
        <v>2743.5766071273238</v>
      </c>
      <c r="BR44" s="123"/>
      <c r="BS44" s="123"/>
    </row>
    <row r="45" spans="1:71">
      <c r="A45" s="120" t="s">
        <v>103</v>
      </c>
      <c r="B45" s="126">
        <v>191.8406860849434</v>
      </c>
      <c r="C45" s="126">
        <v>190.91474904291576</v>
      </c>
      <c r="D45" s="126">
        <v>186.23430808092138</v>
      </c>
      <c r="E45" s="126">
        <v>189.17518363447897</v>
      </c>
      <c r="F45" s="126">
        <v>190.26435942856182</v>
      </c>
      <c r="G45" s="126">
        <v>214.24146845736993</v>
      </c>
      <c r="H45" s="126">
        <v>222.67194185046117</v>
      </c>
      <c r="I45" s="126">
        <v>213.69068241186019</v>
      </c>
      <c r="J45" s="126">
        <v>245.41586621733089</v>
      </c>
      <c r="K45" s="126">
        <v>267.24083535371761</v>
      </c>
      <c r="L45" s="126">
        <v>272.38766151339968</v>
      </c>
      <c r="M45" s="126">
        <v>274.58687498296882</v>
      </c>
      <c r="N45" s="126">
        <v>274.84554026754728</v>
      </c>
      <c r="O45" s="126">
        <v>270.04239070126619</v>
      </c>
      <c r="P45" s="126">
        <v>270.95130260421422</v>
      </c>
      <c r="Q45" s="126">
        <v>278.18063752559578</v>
      </c>
      <c r="R45" s="126">
        <v>291.66051495595912</v>
      </c>
      <c r="S45" s="126">
        <v>292.60718039431686</v>
      </c>
      <c r="T45" s="126">
        <v>300.66754881382053</v>
      </c>
      <c r="U45" s="126">
        <v>307.73691590904417</v>
      </c>
      <c r="V45" s="126">
        <v>321.11299752893785</v>
      </c>
      <c r="W45" s="126">
        <v>330.4761291086644</v>
      </c>
      <c r="X45" s="126">
        <v>326.24535128472212</v>
      </c>
      <c r="Y45" s="126">
        <v>330.77637755097834</v>
      </c>
      <c r="Z45" s="126">
        <v>337.56391966382688</v>
      </c>
      <c r="AA45" s="126">
        <v>339.4833528436522</v>
      </c>
      <c r="AB45" s="126">
        <v>349.13364022390937</v>
      </c>
      <c r="AC45" s="126">
        <v>357.12766618453423</v>
      </c>
      <c r="AD45" s="126">
        <v>362.48355366070189</v>
      </c>
      <c r="AE45" s="126">
        <v>351.60332579830748</v>
      </c>
      <c r="AF45" s="126">
        <v>342.95102159511021</v>
      </c>
      <c r="AG45" s="126">
        <v>325.43797129998677</v>
      </c>
      <c r="AH45" s="126"/>
      <c r="AI45" s="126"/>
      <c r="AJ45" s="123"/>
      <c r="AK45" s="123"/>
      <c r="AL45" s="123">
        <v>628.45460610039584</v>
      </c>
      <c r="AM45" s="123">
        <v>1403.6560384753509</v>
      </c>
      <c r="AN45" s="123">
        <v>1678.8191608100535</v>
      </c>
      <c r="AO45" s="123">
        <v>1953.3531138698499</v>
      </c>
      <c r="AP45" s="123">
        <v>2096.2170617492202</v>
      </c>
      <c r="AQ45" s="123">
        <v>4040.288227801545</v>
      </c>
      <c r="AR45" s="123">
        <v>4377.5475073093194</v>
      </c>
      <c r="AS45" s="123">
        <v>2906.7928337446106</v>
      </c>
      <c r="AT45" s="123">
        <v>5705.0756672489697</v>
      </c>
      <c r="AU45" s="123">
        <v>8706.7970672050069</v>
      </c>
      <c r="AV45" s="123">
        <v>9618.9223704795131</v>
      </c>
      <c r="AW45" s="123">
        <v>10247.018804420808</v>
      </c>
      <c r="AX45" s="123">
        <v>10393.800007514687</v>
      </c>
      <c r="AY45" s="123">
        <v>9918.578880462459</v>
      </c>
      <c r="AZ45" s="123">
        <v>10181.061567056273</v>
      </c>
      <c r="BA45" s="123">
        <v>10967.383767186917</v>
      </c>
      <c r="BB45" s="123">
        <v>13739.458611295999</v>
      </c>
      <c r="BC45" s="123">
        <v>12715.358385695934</v>
      </c>
      <c r="BD45" s="123">
        <v>13407.771823710544</v>
      </c>
      <c r="BE45" s="123">
        <v>13623.01827661371</v>
      </c>
      <c r="BF45" s="123">
        <v>15126.579808032937</v>
      </c>
      <c r="BG45" s="123">
        <v>16286.696583946239</v>
      </c>
      <c r="BH45" s="123">
        <v>15052.747629769412</v>
      </c>
      <c r="BI45" s="123">
        <v>14146.662272186408</v>
      </c>
      <c r="BJ45" s="123">
        <v>12826.313783403051</v>
      </c>
      <c r="BK45" s="123">
        <v>11549.19689132719</v>
      </c>
      <c r="BL45" s="123">
        <v>11507.064103718751</v>
      </c>
      <c r="BM45" s="123">
        <v>11924.19355699381</v>
      </c>
      <c r="BN45" s="123">
        <v>13471.271867874873</v>
      </c>
      <c r="BO45" s="123">
        <v>12540.651181626174</v>
      </c>
      <c r="BP45" s="123">
        <v>13802.120147776426</v>
      </c>
      <c r="BQ45" s="123">
        <v>12719.838515423873</v>
      </c>
      <c r="BR45" s="123"/>
      <c r="BS45" s="123"/>
    </row>
    <row r="46" spans="1:71">
      <c r="A46" s="120" t="s">
        <v>175</v>
      </c>
      <c r="B46" s="126">
        <v>315.64957765111751</v>
      </c>
      <c r="C46" s="126">
        <v>283.77472445585471</v>
      </c>
      <c r="D46" s="126">
        <v>270.50847949839027</v>
      </c>
      <c r="E46" s="126">
        <v>267.06859064873908</v>
      </c>
      <c r="F46" s="126">
        <v>271.84789133787245</v>
      </c>
      <c r="G46" s="126">
        <v>285.77733233632722</v>
      </c>
      <c r="H46" s="126">
        <v>278.77565127195521</v>
      </c>
      <c r="I46" s="126">
        <v>295.196615667439</v>
      </c>
      <c r="J46" s="126">
        <v>301.37458868098241</v>
      </c>
      <c r="K46" s="126">
        <v>314.51989370785179</v>
      </c>
      <c r="L46" s="126">
        <v>314.85997584531458</v>
      </c>
      <c r="M46" s="126">
        <v>320.19896447689473</v>
      </c>
      <c r="N46" s="126">
        <v>340.58937899754829</v>
      </c>
      <c r="O46" s="126">
        <v>334.25069737104809</v>
      </c>
      <c r="P46" s="126">
        <v>343.60485462594499</v>
      </c>
      <c r="Q46" s="126">
        <v>340.68340213582206</v>
      </c>
      <c r="R46" s="126">
        <v>352.56546489768976</v>
      </c>
      <c r="S46" s="126">
        <v>355.73846006239404</v>
      </c>
      <c r="T46" s="126">
        <v>357.78912796369031</v>
      </c>
      <c r="U46" s="126">
        <v>352.98590415167587</v>
      </c>
      <c r="V46" s="126">
        <v>365.2374470078484</v>
      </c>
      <c r="W46" s="126">
        <v>364.83283454272714</v>
      </c>
      <c r="X46" s="126">
        <v>342.60008197600558</v>
      </c>
      <c r="Y46" s="126">
        <v>339.56264981892747</v>
      </c>
      <c r="Z46" s="126">
        <v>372.97889269893994</v>
      </c>
      <c r="AA46" s="126">
        <v>371.73373498042213</v>
      </c>
      <c r="AB46" s="126">
        <v>374.08457521290723</v>
      </c>
      <c r="AC46" s="126">
        <v>373.29900572528459</v>
      </c>
      <c r="AD46" s="126">
        <v>382.40277828831722</v>
      </c>
      <c r="AE46" s="126">
        <v>374.70741021744197</v>
      </c>
      <c r="AF46" s="126">
        <v>359.56085899716254</v>
      </c>
      <c r="AG46" s="126">
        <v>349.90885484326742</v>
      </c>
      <c r="AH46" s="126"/>
      <c r="AI46" s="126"/>
      <c r="AJ46" s="123"/>
      <c r="AK46" s="123"/>
      <c r="AL46" s="123">
        <v>22164.625677283333</v>
      </c>
      <c r="AM46" s="123">
        <v>16984.702924530517</v>
      </c>
      <c r="AN46" s="123">
        <v>15686.953086028001</v>
      </c>
      <c r="AO46" s="123">
        <v>14906.007553872498</v>
      </c>
      <c r="AP46" s="123">
        <v>16222.606153787734</v>
      </c>
      <c r="AQ46" s="123">
        <v>18251.773710644607</v>
      </c>
      <c r="AR46" s="123">
        <v>14949.157358566817</v>
      </c>
      <c r="AS46" s="123">
        <v>18338.7427814658</v>
      </c>
      <c r="AT46" s="123">
        <v>17289.797286929403</v>
      </c>
      <c r="AU46" s="123">
        <v>19765.345053674377</v>
      </c>
      <c r="AV46" s="123">
        <v>19753.858174562374</v>
      </c>
      <c r="AW46" s="123">
        <v>21561.882519698014</v>
      </c>
      <c r="AX46" s="123">
        <v>28121.219448205258</v>
      </c>
      <c r="AY46" s="123">
        <v>26830.560886635492</v>
      </c>
      <c r="AZ46" s="123">
        <v>30121.268127419888</v>
      </c>
      <c r="BA46" s="123">
        <v>27965.218099532831</v>
      </c>
      <c r="BB46" s="123">
        <v>31726.872153392313</v>
      </c>
      <c r="BC46" s="123">
        <v>30938.585817061223</v>
      </c>
      <c r="BD46" s="123">
        <v>29899.082797247083</v>
      </c>
      <c r="BE46" s="123">
        <v>26233.203636571994</v>
      </c>
      <c r="BF46" s="123">
        <v>27927.293178496686</v>
      </c>
      <c r="BG46" s="123">
        <v>26236.240109178485</v>
      </c>
      <c r="BH46" s="123">
        <v>19333.336869571067</v>
      </c>
      <c r="BI46" s="123">
        <v>16313.934769272219</v>
      </c>
      <c r="BJ46" s="123">
        <v>22102.260425078202</v>
      </c>
      <c r="BK46" s="123">
        <v>19520.999918070578</v>
      </c>
      <c r="BL46" s="123">
        <v>17482.635978711172</v>
      </c>
      <c r="BM46" s="123">
        <v>15717.460221233972</v>
      </c>
      <c r="BN46" s="123">
        <v>18491.929193848082</v>
      </c>
      <c r="BO46" s="123">
        <v>18249.073946332188</v>
      </c>
      <c r="BP46" s="123">
        <v>17980.734794892196</v>
      </c>
      <c r="BQ46" s="123">
        <v>18838.425832023342</v>
      </c>
      <c r="BR46" s="123"/>
      <c r="BS46" s="123"/>
    </row>
    <row r="47" spans="1:71">
      <c r="A47" s="120" t="s">
        <v>177</v>
      </c>
      <c r="B47" s="126">
        <v>273.34828466522362</v>
      </c>
      <c r="C47" s="126">
        <v>253.1003985116632</v>
      </c>
      <c r="D47" s="126">
        <v>230.06394716975063</v>
      </c>
      <c r="E47" s="126">
        <v>236.56125079245567</v>
      </c>
      <c r="F47" s="126">
        <v>240.41944049401263</v>
      </c>
      <c r="G47" s="126">
        <v>249.15391141067201</v>
      </c>
      <c r="H47" s="126">
        <v>267.53332923658309</v>
      </c>
      <c r="I47" s="126">
        <v>278.18663491549643</v>
      </c>
      <c r="J47" s="126">
        <v>280.06252602428503</v>
      </c>
      <c r="K47" s="126">
        <v>276.77506291816707</v>
      </c>
      <c r="L47" s="126">
        <v>261.98173520531702</v>
      </c>
      <c r="M47" s="126">
        <v>250.52940268341578</v>
      </c>
      <c r="N47" s="126">
        <v>245.23520916811742</v>
      </c>
      <c r="O47" s="126">
        <v>233.89734261306469</v>
      </c>
      <c r="P47" s="126">
        <v>236.37317191493378</v>
      </c>
      <c r="Q47" s="126">
        <v>235.54132993639064</v>
      </c>
      <c r="R47" s="126">
        <v>233.18620172848745</v>
      </c>
      <c r="S47" s="126">
        <v>232.12725898384016</v>
      </c>
      <c r="T47" s="126">
        <v>233.56332774941546</v>
      </c>
      <c r="U47" s="126">
        <v>241.07372382805599</v>
      </c>
      <c r="V47" s="126">
        <v>251.37017929321311</v>
      </c>
      <c r="W47" s="126">
        <v>270.27219159679663</v>
      </c>
      <c r="X47" s="126">
        <v>270.06928334913624</v>
      </c>
      <c r="Y47" s="126">
        <v>274.64733935649144</v>
      </c>
      <c r="Z47" s="126">
        <v>291.02642179617624</v>
      </c>
      <c r="AA47" s="126">
        <v>295.91777567733214</v>
      </c>
      <c r="AB47" s="126">
        <v>304.04124983659125</v>
      </c>
      <c r="AC47" s="126">
        <v>311.16154670324431</v>
      </c>
      <c r="AD47" s="126">
        <v>322.65747596710912</v>
      </c>
      <c r="AE47" s="126">
        <v>343.2707561777662</v>
      </c>
      <c r="AF47" s="126">
        <v>352.7491181055579</v>
      </c>
      <c r="AG47" s="126">
        <v>335.54199243859671</v>
      </c>
      <c r="AH47" s="126"/>
      <c r="AI47" s="126"/>
      <c r="AJ47" s="123"/>
      <c r="AK47" s="123"/>
      <c r="AL47" s="123">
        <v>11358.57070641278</v>
      </c>
      <c r="AM47" s="123">
        <v>9930.3312381508622</v>
      </c>
      <c r="AN47" s="123">
        <v>7191.5547210297918</v>
      </c>
      <c r="AO47" s="123">
        <v>8387.4132343094534</v>
      </c>
      <c r="AP47" s="123">
        <v>9204.396135500012</v>
      </c>
      <c r="AQ47" s="123">
        <v>9697.4643912531646</v>
      </c>
      <c r="AR47" s="123">
        <v>12326.422881160226</v>
      </c>
      <c r="AS47" s="123">
        <v>14021.078140816742</v>
      </c>
      <c r="AT47" s="123">
        <v>12139.326345549918</v>
      </c>
      <c r="AU47" s="123">
        <v>10576.98029647471</v>
      </c>
      <c r="AV47" s="123">
        <v>7686.0602305394568</v>
      </c>
      <c r="AW47" s="123">
        <v>5955.2223601215182</v>
      </c>
      <c r="AX47" s="123">
        <v>5233.0259280756218</v>
      </c>
      <c r="AY47" s="123">
        <v>4025.5236170398207</v>
      </c>
      <c r="AZ47" s="123">
        <v>4398.7557051730664</v>
      </c>
      <c r="BA47" s="123">
        <v>3854.6676714638888</v>
      </c>
      <c r="BB47" s="123">
        <v>3450.5195920889423</v>
      </c>
      <c r="BC47" s="123">
        <v>2733.4573504452646</v>
      </c>
      <c r="BD47" s="123">
        <v>2370.4933254098623</v>
      </c>
      <c r="BE47" s="123">
        <v>2505.4523835395285</v>
      </c>
      <c r="BF47" s="123">
        <v>2835.2795570131866</v>
      </c>
      <c r="BG47" s="123">
        <v>4544.8368317286095</v>
      </c>
      <c r="BH47" s="123">
        <v>4424.0551963612024</v>
      </c>
      <c r="BI47" s="123">
        <v>3945.1845363922898</v>
      </c>
      <c r="BJ47" s="123">
        <v>4451.0005059473979</v>
      </c>
      <c r="BK47" s="123">
        <v>4083.4161018335649</v>
      </c>
      <c r="BL47" s="123">
        <v>3866.1775589432259</v>
      </c>
      <c r="BM47" s="123">
        <v>3998.2651277655273</v>
      </c>
      <c r="BN47" s="123">
        <v>5812.4965305194446</v>
      </c>
      <c r="BO47" s="123">
        <v>10743.836464935253</v>
      </c>
      <c r="BP47" s="123">
        <v>16200.331116856229</v>
      </c>
      <c r="BQ47" s="123">
        <v>15101.038467676452</v>
      </c>
      <c r="BR47" s="123"/>
      <c r="BS47" s="123"/>
    </row>
    <row r="48" spans="1:71">
      <c r="A48" s="120" t="s">
        <v>171</v>
      </c>
      <c r="B48" s="126">
        <v>257.47385997733363</v>
      </c>
      <c r="C48" s="126">
        <v>243.50152781494114</v>
      </c>
      <c r="D48" s="126">
        <v>241.64190327746181</v>
      </c>
      <c r="E48" s="126">
        <v>253.88168555792478</v>
      </c>
      <c r="F48" s="126">
        <v>239.0721515736212</v>
      </c>
      <c r="G48" s="126">
        <v>250.14949505341775</v>
      </c>
      <c r="H48" s="126">
        <v>246.35712579653153</v>
      </c>
      <c r="I48" s="126">
        <v>240.33707208520414</v>
      </c>
      <c r="J48" s="126">
        <v>240.40561694660755</v>
      </c>
      <c r="K48" s="126">
        <v>241.36312350350047</v>
      </c>
      <c r="L48" s="126">
        <v>228.95138745433317</v>
      </c>
      <c r="M48" s="126">
        <v>246.11961872764076</v>
      </c>
      <c r="N48" s="126">
        <v>261.17444978176798</v>
      </c>
      <c r="O48" s="126">
        <v>282.59000890642358</v>
      </c>
      <c r="P48" s="126">
        <v>295.94423793462653</v>
      </c>
      <c r="Q48" s="126">
        <v>332.38130448209796</v>
      </c>
      <c r="R48" s="126">
        <v>344.23974363366705</v>
      </c>
      <c r="S48" s="126">
        <v>362.7503914251339</v>
      </c>
      <c r="T48" s="126">
        <v>378.58554883951052</v>
      </c>
      <c r="U48" s="126">
        <v>394.87296051918491</v>
      </c>
      <c r="V48" s="126">
        <v>407.96384959859932</v>
      </c>
      <c r="W48" s="126">
        <v>447.38886318190686</v>
      </c>
      <c r="X48" s="126">
        <v>472.06290885234921</v>
      </c>
      <c r="Y48" s="126">
        <v>508.40250249594072</v>
      </c>
      <c r="Z48" s="126">
        <v>517.01519133268516</v>
      </c>
      <c r="AA48" s="126">
        <v>543.86920164823209</v>
      </c>
      <c r="AB48" s="126">
        <v>579.92791956616634</v>
      </c>
      <c r="AC48" s="126">
        <v>593.97271543731699</v>
      </c>
      <c r="AD48" s="126">
        <v>601.58659671621979</v>
      </c>
      <c r="AE48" s="126">
        <v>597.31822691671948</v>
      </c>
      <c r="AF48" s="126">
        <v>573.3782679459091</v>
      </c>
      <c r="AG48" s="126">
        <v>555.58141629106592</v>
      </c>
      <c r="AH48" s="126"/>
      <c r="AI48" s="126"/>
      <c r="AJ48" s="123"/>
      <c r="AK48" s="123"/>
      <c r="AL48" s="123">
        <v>8226.8837883629585</v>
      </c>
      <c r="AM48" s="123">
        <v>8109.3945201729357</v>
      </c>
      <c r="AN48" s="123">
        <v>9289.2954194218346</v>
      </c>
      <c r="AO48" s="123">
        <v>11859.919273273232</v>
      </c>
      <c r="AP48" s="123">
        <v>8947.6947531603964</v>
      </c>
      <c r="AQ48" s="123">
        <v>9894.5371794054045</v>
      </c>
      <c r="AR48" s="123">
        <v>8072.7028645431228</v>
      </c>
      <c r="AS48" s="123">
        <v>6490.0861176178068</v>
      </c>
      <c r="AT48" s="123">
        <v>4973.3104571652775</v>
      </c>
      <c r="AU48" s="123">
        <v>4547.143090876998</v>
      </c>
      <c r="AV48" s="123">
        <v>2985.5111244228474</v>
      </c>
      <c r="AW48" s="123">
        <v>5294.061729762293</v>
      </c>
      <c r="AX48" s="123">
        <v>7793.1637067670636</v>
      </c>
      <c r="AY48" s="123">
        <v>12575.3079520133</v>
      </c>
      <c r="AZ48" s="123">
        <v>15849.345045951844</v>
      </c>
      <c r="BA48" s="123">
        <v>25257.455851339946</v>
      </c>
      <c r="BB48" s="123">
        <v>28830.228405972972</v>
      </c>
      <c r="BC48" s="123">
        <v>33454.461787335873</v>
      </c>
      <c r="BD48" s="123">
        <v>37523.538279681146</v>
      </c>
      <c r="BE48" s="123">
        <v>41556.343573478087</v>
      </c>
      <c r="BF48" s="123">
        <v>44033.250945636064</v>
      </c>
      <c r="BG48" s="123">
        <v>59795.936480530014</v>
      </c>
      <c r="BH48" s="123">
        <v>72096.114853323234</v>
      </c>
      <c r="BI48" s="123">
        <v>87951.313549419283</v>
      </c>
      <c r="BJ48" s="123">
        <v>85675.976155182201</v>
      </c>
      <c r="BK48" s="123">
        <v>97252.317709596115</v>
      </c>
      <c r="BL48" s="123">
        <v>114288.12257929337</v>
      </c>
      <c r="BM48" s="123">
        <v>119745.76136527518</v>
      </c>
      <c r="BN48" s="123">
        <v>126144.91300851885</v>
      </c>
      <c r="BO48" s="123">
        <v>127949.2542575188</v>
      </c>
      <c r="BP48" s="123">
        <v>121041.1393125028</v>
      </c>
      <c r="BQ48" s="123">
        <v>117598.04019177283</v>
      </c>
      <c r="BR48" s="123"/>
      <c r="BS48" s="123"/>
    </row>
    <row r="49" spans="1:71">
      <c r="A49" s="120" t="s">
        <v>179</v>
      </c>
      <c r="B49" s="126">
        <v>238.55349680082347</v>
      </c>
      <c r="C49" s="126">
        <v>235.8178629110995</v>
      </c>
      <c r="D49" s="126">
        <v>215.3887627235834</v>
      </c>
      <c r="E49" s="126">
        <v>217.35766423267864</v>
      </c>
      <c r="F49" s="126">
        <v>234.14978497695239</v>
      </c>
      <c r="G49" s="126">
        <v>257.07017645390107</v>
      </c>
      <c r="H49" s="126">
        <v>262.11424674029257</v>
      </c>
      <c r="I49" s="126">
        <v>278.09629917774555</v>
      </c>
      <c r="J49" s="126">
        <v>273.34492014319949</v>
      </c>
      <c r="K49" s="126">
        <v>286.4796055854577</v>
      </c>
      <c r="L49" s="126">
        <v>275.12965977168295</v>
      </c>
      <c r="M49" s="126">
        <v>270.35265742449616</v>
      </c>
      <c r="N49" s="126">
        <v>271.93460517917259</v>
      </c>
      <c r="O49" s="126">
        <v>263.87876624938082</v>
      </c>
      <c r="P49" s="126">
        <v>264.14373687749998</v>
      </c>
      <c r="Q49" s="126">
        <v>275.092857527972</v>
      </c>
      <c r="R49" s="126">
        <v>267.869632877681</v>
      </c>
      <c r="S49" s="126">
        <v>261.89762718533223</v>
      </c>
      <c r="T49" s="126">
        <v>263.37876042644257</v>
      </c>
      <c r="U49" s="126">
        <v>279.71724080003281</v>
      </c>
      <c r="V49" s="126">
        <v>294.18079515227595</v>
      </c>
      <c r="W49" s="126">
        <v>327.9912459455519</v>
      </c>
      <c r="X49" s="126">
        <v>324.90016692392493</v>
      </c>
      <c r="Y49" s="126">
        <v>340.3863567324841</v>
      </c>
      <c r="Z49" s="126">
        <v>378.24114044619608</v>
      </c>
      <c r="AA49" s="126">
        <v>439.77204976627087</v>
      </c>
      <c r="AB49" s="126">
        <v>521.34514065124256</v>
      </c>
      <c r="AC49" s="126">
        <v>577.58272218133538</v>
      </c>
      <c r="AD49" s="126">
        <v>590.05618334359485</v>
      </c>
      <c r="AE49" s="126">
        <v>628.89742357563273</v>
      </c>
      <c r="AF49" s="126">
        <v>613.93923865130091</v>
      </c>
      <c r="AG49" s="126">
        <v>559.87778307411054</v>
      </c>
      <c r="AH49" s="126"/>
      <c r="AI49" s="126"/>
      <c r="AJ49" s="123"/>
      <c r="AK49" s="123"/>
      <c r="AL49" s="123">
        <v>5152.6279061156101</v>
      </c>
      <c r="AM49" s="123">
        <v>6784.5717279814462</v>
      </c>
      <c r="AN49" s="123">
        <v>4917.9154033038722</v>
      </c>
      <c r="AO49" s="123">
        <v>5238.7536824674917</v>
      </c>
      <c r="AP49" s="123">
        <v>8040.6889309863409</v>
      </c>
      <c r="AQ49" s="123">
        <v>11319.251198933391</v>
      </c>
      <c r="AR49" s="123">
        <v>11152.488303098549</v>
      </c>
      <c r="AS49" s="123">
        <v>13999.692877481311</v>
      </c>
      <c r="AT49" s="123">
        <v>10704.179602434051</v>
      </c>
      <c r="AU49" s="123">
        <v>12667.275094540664</v>
      </c>
      <c r="AV49" s="123">
        <v>10164.289943064658</v>
      </c>
      <c r="AW49" s="123">
        <v>9407.7083829931908</v>
      </c>
      <c r="AX49" s="123">
        <v>9808.7339572506989</v>
      </c>
      <c r="AY49" s="123">
        <v>8728.8730055828946</v>
      </c>
      <c r="AZ49" s="123">
        <v>8853.6207817965533</v>
      </c>
      <c r="BA49" s="123">
        <v>10330.180917698568</v>
      </c>
      <c r="BB49" s="123">
        <v>8728.147414655301</v>
      </c>
      <c r="BC49" s="123">
        <v>6732.6693259176845</v>
      </c>
      <c r="BD49" s="123">
        <v>6162.7437654832584</v>
      </c>
      <c r="BE49" s="123">
        <v>7867.3371750931929</v>
      </c>
      <c r="BF49" s="123">
        <v>9227.1314970674939</v>
      </c>
      <c r="BG49" s="123">
        <v>15658.632917274825</v>
      </c>
      <c r="BH49" s="123">
        <v>14724.47678227864</v>
      </c>
      <c r="BI49" s="123">
        <v>16525.030864651497</v>
      </c>
      <c r="BJ49" s="123">
        <v>23694.610423777474</v>
      </c>
      <c r="BK49" s="123">
        <v>43162.508483015277</v>
      </c>
      <c r="BL49" s="123">
        <v>78110.459350203746</v>
      </c>
      <c r="BM49" s="123">
        <v>108671.10820510202</v>
      </c>
      <c r="BN49" s="123">
        <v>118087.37609349679</v>
      </c>
      <c r="BO49" s="123">
        <v>151538.25405343724</v>
      </c>
      <c r="BP49" s="123">
        <v>150909.43962016591</v>
      </c>
      <c r="BQ49" s="123">
        <v>120563.16818839069</v>
      </c>
      <c r="BR49" s="123"/>
      <c r="BS49" s="123"/>
    </row>
    <row r="50" spans="1:71">
      <c r="A50" s="120" t="s">
        <v>181</v>
      </c>
      <c r="B50" s="126">
        <v>189.43121242817597</v>
      </c>
      <c r="C50" s="126">
        <v>181.98144858352649</v>
      </c>
      <c r="D50" s="126">
        <v>174.06991435096606</v>
      </c>
      <c r="E50" s="126">
        <v>175.63581545805874</v>
      </c>
      <c r="F50" s="126">
        <v>180.93229349020763</v>
      </c>
      <c r="G50" s="126">
        <v>189.08419529295676</v>
      </c>
      <c r="H50" s="126">
        <v>187.5497360348802</v>
      </c>
      <c r="I50" s="126">
        <v>190.05714495061179</v>
      </c>
      <c r="J50" s="126">
        <v>191.87392356852095</v>
      </c>
      <c r="K50" s="126">
        <v>193.84846168239622</v>
      </c>
      <c r="L50" s="126">
        <v>188.71542947548565</v>
      </c>
      <c r="M50" s="126">
        <v>187.27162282437823</v>
      </c>
      <c r="N50" s="126">
        <v>195.95243903617302</v>
      </c>
      <c r="O50" s="126">
        <v>201.24741624894116</v>
      </c>
      <c r="P50" s="126">
        <v>213.55398046358036</v>
      </c>
      <c r="Q50" s="126">
        <v>209.87745234302389</v>
      </c>
      <c r="R50" s="126">
        <v>203.10457482023492</v>
      </c>
      <c r="S50" s="126">
        <v>213.91431705076809</v>
      </c>
      <c r="T50" s="126">
        <v>216.25249307235995</v>
      </c>
      <c r="U50" s="126">
        <v>223.10079279835549</v>
      </c>
      <c r="V50" s="126">
        <v>245.20968865099647</v>
      </c>
      <c r="W50" s="126">
        <v>258.11016752374701</v>
      </c>
      <c r="X50" s="126">
        <v>262.57457589118303</v>
      </c>
      <c r="Y50" s="126">
        <v>271.04991816617843</v>
      </c>
      <c r="Z50" s="126">
        <v>296.44871815603574</v>
      </c>
      <c r="AA50" s="126">
        <v>309.47436450289234</v>
      </c>
      <c r="AB50" s="126">
        <v>307.59830012439693</v>
      </c>
      <c r="AC50" s="126">
        <v>310.94154389392969</v>
      </c>
      <c r="AD50" s="126">
        <v>321.32336725598731</v>
      </c>
      <c r="AE50" s="126">
        <v>312.88891270588357</v>
      </c>
      <c r="AF50" s="126">
        <v>294.29462647060757</v>
      </c>
      <c r="AG50" s="126">
        <v>281.36054731747743</v>
      </c>
      <c r="AH50" s="126"/>
      <c r="AI50" s="126"/>
      <c r="AJ50" s="123"/>
      <c r="AK50" s="123"/>
      <c r="AL50" s="123">
        <v>513.45399408801734</v>
      </c>
      <c r="AM50" s="123">
        <v>814.08058334765235</v>
      </c>
      <c r="AN50" s="123">
        <v>829.95859846244002</v>
      </c>
      <c r="AO50" s="123">
        <v>939.8753400337032</v>
      </c>
      <c r="AP50" s="123">
        <v>1328.777259144023</v>
      </c>
      <c r="AQ50" s="123">
        <v>1475.0199492681791</v>
      </c>
      <c r="AR50" s="123">
        <v>963.5332204395711</v>
      </c>
      <c r="AS50" s="123">
        <v>916.94765761624978</v>
      </c>
      <c r="AT50" s="123">
        <v>483.56048049787131</v>
      </c>
      <c r="AU50" s="123">
        <v>396.72058332310769</v>
      </c>
      <c r="AV50" s="123">
        <v>207.47155608886163</v>
      </c>
      <c r="AW50" s="123">
        <v>193.55229584973034</v>
      </c>
      <c r="AX50" s="123">
        <v>531.62001712906067</v>
      </c>
      <c r="AY50" s="123">
        <v>948.46062215337645</v>
      </c>
      <c r="AZ50" s="123">
        <v>1892.5914440656793</v>
      </c>
      <c r="BA50" s="123">
        <v>1326.5688156428014</v>
      </c>
      <c r="BB50" s="123">
        <v>821.36674589095458</v>
      </c>
      <c r="BC50" s="123">
        <v>1160.7331865664544</v>
      </c>
      <c r="BD50" s="123">
        <v>984.50844704668509</v>
      </c>
      <c r="BE50" s="123">
        <v>1029.2266915541322</v>
      </c>
      <c r="BF50" s="123">
        <v>2217.1716830508385</v>
      </c>
      <c r="BG50" s="123">
        <v>3052.9361041984757</v>
      </c>
      <c r="BH50" s="123">
        <v>3483.22631518771</v>
      </c>
      <c r="BI50" s="123">
        <v>3506.2128605500557</v>
      </c>
      <c r="BJ50" s="123">
        <v>5203.907688868976</v>
      </c>
      <c r="BK50" s="123">
        <v>5999.7729789351197</v>
      </c>
      <c r="BL50" s="123">
        <v>4321.1749374669889</v>
      </c>
      <c r="BM50" s="123">
        <v>3970.4911657328767</v>
      </c>
      <c r="BN50" s="123">
        <v>5610.8521989686842</v>
      </c>
      <c r="BO50" s="123">
        <v>5368.5860745847231</v>
      </c>
      <c r="BP50" s="123">
        <v>4737.0223672715329</v>
      </c>
      <c r="BQ50" s="123">
        <v>4720.3547021849654</v>
      </c>
      <c r="BR50" s="123"/>
      <c r="BS50" s="123"/>
    </row>
    <row r="51" spans="1:71">
      <c r="A51" s="120" t="s">
        <v>183</v>
      </c>
      <c r="B51" s="126">
        <v>350.98938555065172</v>
      </c>
      <c r="C51" s="126">
        <v>315.23924638962558</v>
      </c>
      <c r="D51" s="126">
        <v>300.61387052013845</v>
      </c>
      <c r="E51" s="126">
        <v>302.77303741432428</v>
      </c>
      <c r="F51" s="126">
        <v>310.73831028482249</v>
      </c>
      <c r="G51" s="126">
        <v>305.40319741358428</v>
      </c>
      <c r="H51" s="126">
        <v>298.52797234402556</v>
      </c>
      <c r="I51" s="126">
        <v>296.77345630193912</v>
      </c>
      <c r="J51" s="126">
        <v>300.0948898475948</v>
      </c>
      <c r="K51" s="126">
        <v>300.46610037277253</v>
      </c>
      <c r="L51" s="126">
        <v>301.76824242734949</v>
      </c>
      <c r="M51" s="126">
        <v>318.24134789396425</v>
      </c>
      <c r="N51" s="126">
        <v>301.16879580324235</v>
      </c>
      <c r="O51" s="126">
        <v>296.59680637536098</v>
      </c>
      <c r="P51" s="126">
        <v>277.47728189612707</v>
      </c>
      <c r="Q51" s="126">
        <v>281.91691439148593</v>
      </c>
      <c r="R51" s="126">
        <v>302.68759778742987</v>
      </c>
      <c r="S51" s="126">
        <v>445.79305805080816</v>
      </c>
      <c r="T51" s="126">
        <v>543.50249840481024</v>
      </c>
      <c r="U51" s="126">
        <v>601.58094991179064</v>
      </c>
      <c r="V51" s="126">
        <v>629.55184651088609</v>
      </c>
      <c r="W51" s="126">
        <v>726.82431539330901</v>
      </c>
      <c r="X51" s="126">
        <v>746.73761387123557</v>
      </c>
      <c r="Y51" s="126">
        <v>781.02234791176318</v>
      </c>
      <c r="Z51" s="126">
        <v>781.15333298368694</v>
      </c>
      <c r="AA51" s="126">
        <v>767.67366530073775</v>
      </c>
      <c r="AB51" s="126">
        <v>783.82014381501938</v>
      </c>
      <c r="AC51" s="126">
        <v>794.00640140986877</v>
      </c>
      <c r="AD51" s="126">
        <v>780.53546012333481</v>
      </c>
      <c r="AE51" s="126">
        <v>740.35855063375857</v>
      </c>
      <c r="AF51" s="126">
        <v>682.44688353109166</v>
      </c>
      <c r="AG51" s="126">
        <v>648.65571461687387</v>
      </c>
      <c r="AH51" s="126"/>
      <c r="AI51" s="126"/>
      <c r="AJ51" s="123"/>
      <c r="AK51" s="123"/>
      <c r="AL51" s="123">
        <v>33936.159658169643</v>
      </c>
      <c r="AM51" s="123">
        <v>26175.970198198003</v>
      </c>
      <c r="AN51" s="123">
        <v>24134.541623918714</v>
      </c>
      <c r="AO51" s="123">
        <v>24899.138421956941</v>
      </c>
      <c r="AP51" s="123">
        <v>27641.860212681928</v>
      </c>
      <c r="AQ51" s="123">
        <v>23939.822708880161</v>
      </c>
      <c r="AR51" s="123">
        <v>20169.415622422599</v>
      </c>
      <c r="AS51" s="123">
        <v>18768.302662654292</v>
      </c>
      <c r="AT51" s="123">
        <v>16954.89799239911</v>
      </c>
      <c r="AU51" s="123">
        <v>16011.2288479869</v>
      </c>
      <c r="AV51" s="123">
        <v>16245.20678222893</v>
      </c>
      <c r="AW51" s="123">
        <v>20990.803318538867</v>
      </c>
      <c r="AX51" s="123">
        <v>16454.024949686398</v>
      </c>
      <c r="AY51" s="123">
        <v>15912.933914509342</v>
      </c>
      <c r="AZ51" s="123">
        <v>11540.608864559255</v>
      </c>
      <c r="BA51" s="123">
        <v>11763.908795903937</v>
      </c>
      <c r="BB51" s="123">
        <v>16446.143827294025</v>
      </c>
      <c r="BC51" s="123">
        <v>70728.485284532711</v>
      </c>
      <c r="BD51" s="123">
        <v>128613.24115180223</v>
      </c>
      <c r="BE51" s="123">
        <v>168560.92611248355</v>
      </c>
      <c r="BF51" s="123">
        <v>186130.99102312289</v>
      </c>
      <c r="BG51" s="123">
        <v>274541.97123634623</v>
      </c>
      <c r="BH51" s="123">
        <v>295046.57870619564</v>
      </c>
      <c r="BI51" s="123">
        <v>323972.37537176633</v>
      </c>
      <c r="BJ51" s="123">
        <v>310073.82617191743</v>
      </c>
      <c r="BK51" s="123">
        <v>286928.95976326737</v>
      </c>
      <c r="BL51" s="123">
        <v>293717.91883800272</v>
      </c>
      <c r="BM51" s="123">
        <v>298199.75251165882</v>
      </c>
      <c r="BN51" s="123">
        <v>285281.73327637435</v>
      </c>
      <c r="BO51" s="123">
        <v>250740.82176073498</v>
      </c>
      <c r="BP51" s="123">
        <v>208829.15459050759</v>
      </c>
      <c r="BQ51" s="123">
        <v>190096.00422494911</v>
      </c>
      <c r="BR51" s="123"/>
      <c r="BS51" s="123"/>
    </row>
    <row r="52" spans="1:71">
      <c r="A52" s="120" t="s">
        <v>184</v>
      </c>
      <c r="B52" s="126">
        <v>438.56593153554451</v>
      </c>
      <c r="C52" s="126">
        <v>400.10099047477354</v>
      </c>
      <c r="D52" s="126">
        <v>395.57312756151532</v>
      </c>
      <c r="E52" s="126">
        <v>378.95349872726166</v>
      </c>
      <c r="F52" s="126">
        <v>397.6584553584625</v>
      </c>
      <c r="G52" s="126">
        <v>447.41007056890157</v>
      </c>
      <c r="H52" s="126">
        <v>447.76711846792438</v>
      </c>
      <c r="I52" s="126">
        <v>451.93492155395182</v>
      </c>
      <c r="J52" s="126">
        <v>435.42362362112732</v>
      </c>
      <c r="K52" s="126">
        <v>449.02743587880451</v>
      </c>
      <c r="L52" s="126">
        <v>439.39980959248993</v>
      </c>
      <c r="M52" s="126">
        <v>434.34705363576347</v>
      </c>
      <c r="N52" s="126">
        <v>418.51517267347538</v>
      </c>
      <c r="O52" s="126">
        <v>421.72415103902028</v>
      </c>
      <c r="P52" s="126">
        <v>523.73418673952267</v>
      </c>
      <c r="Q52" s="126">
        <v>554.27588651735346</v>
      </c>
      <c r="R52" s="126">
        <v>576.05336496211646</v>
      </c>
      <c r="S52" s="126">
        <v>569.46792139827892</v>
      </c>
      <c r="T52" s="126">
        <v>557.49592942473589</v>
      </c>
      <c r="U52" s="126">
        <v>551.86846605668427</v>
      </c>
      <c r="V52" s="126">
        <v>573.86714884274488</v>
      </c>
      <c r="W52" s="126">
        <v>577.12336289306381</v>
      </c>
      <c r="X52" s="126">
        <v>566.26892262632839</v>
      </c>
      <c r="Y52" s="126">
        <v>612.85857353819085</v>
      </c>
      <c r="Z52" s="126">
        <v>661.94447205078745</v>
      </c>
      <c r="AA52" s="126">
        <v>653.04328362924082</v>
      </c>
      <c r="AB52" s="126">
        <v>664.04690695229215</v>
      </c>
      <c r="AC52" s="126">
        <v>698.18486516758423</v>
      </c>
      <c r="AD52" s="126">
        <v>709.30083973474052</v>
      </c>
      <c r="AE52" s="126">
        <v>700.31904023898915</v>
      </c>
      <c r="AF52" s="126">
        <v>683.09215487281676</v>
      </c>
      <c r="AG52" s="126">
        <v>677.82485402612531</v>
      </c>
      <c r="AH52" s="126"/>
      <c r="AI52" s="126"/>
      <c r="AJ52" s="123"/>
      <c r="AK52" s="123"/>
      <c r="AL52" s="123">
        <v>73872.110180663789</v>
      </c>
      <c r="AM52" s="123">
        <v>60837.031176337034</v>
      </c>
      <c r="AN52" s="123">
        <v>62656.205102957123</v>
      </c>
      <c r="AO52" s="123">
        <v>54744.333220257839</v>
      </c>
      <c r="AP52" s="123">
        <v>64099.382754635415</v>
      </c>
      <c r="AQ52" s="123">
        <v>88049.79895372357</v>
      </c>
      <c r="AR52" s="123">
        <v>84831.347185607941</v>
      </c>
      <c r="AS52" s="123">
        <v>85356.834653343743</v>
      </c>
      <c r="AT52" s="123">
        <v>70511.336898719936</v>
      </c>
      <c r="AU52" s="123">
        <v>75678.260399904844</v>
      </c>
      <c r="AV52" s="123">
        <v>70271.781916492415</v>
      </c>
      <c r="AW52" s="123">
        <v>68114.599471512483</v>
      </c>
      <c r="AX52" s="123">
        <v>60328.997818286043</v>
      </c>
      <c r="AY52" s="123">
        <v>63138.533961395966</v>
      </c>
      <c r="AZ52" s="123">
        <v>125092.46433967717</v>
      </c>
      <c r="BA52" s="123">
        <v>145024.27346922306</v>
      </c>
      <c r="BB52" s="123">
        <v>161289.21598711383</v>
      </c>
      <c r="BC52" s="123">
        <v>151806.19038851137</v>
      </c>
      <c r="BD52" s="123">
        <v>138845.89835953215</v>
      </c>
      <c r="BE52" s="123">
        <v>130212.17138730481</v>
      </c>
      <c r="BF52" s="123">
        <v>141183.78855765233</v>
      </c>
      <c r="BG52" s="123">
        <v>140075.47013483121</v>
      </c>
      <c r="BH52" s="123">
        <v>131560.87328689039</v>
      </c>
      <c r="BI52" s="123">
        <v>160818.59489928241</v>
      </c>
      <c r="BJ52" s="123">
        <v>191523.40352602134</v>
      </c>
      <c r="BK52" s="123">
        <v>177263.83629922045</v>
      </c>
      <c r="BL52" s="123">
        <v>178239.54193851241</v>
      </c>
      <c r="BM52" s="123">
        <v>202729.70443384</v>
      </c>
      <c r="BN52" s="123">
        <v>214260.75910331804</v>
      </c>
      <c r="BO52" s="123">
        <v>212245.19336116163</v>
      </c>
      <c r="BP52" s="123">
        <v>209419.3209501146</v>
      </c>
      <c r="BQ52" s="123">
        <v>216382.33276634896</v>
      </c>
      <c r="BR52" s="123"/>
      <c r="BS52" s="123"/>
    </row>
    <row r="53" spans="1:71">
      <c r="A53" s="120" t="s">
        <v>186</v>
      </c>
      <c r="B53" s="126">
        <v>119.77736624673474</v>
      </c>
      <c r="C53" s="126">
        <v>109.01391790521077</v>
      </c>
      <c r="D53" s="126">
        <v>105.30858821431022</v>
      </c>
      <c r="E53" s="126">
        <v>103.76658957955134</v>
      </c>
      <c r="F53" s="126">
        <v>114.7632070889982</v>
      </c>
      <c r="G53" s="126">
        <v>129.00811566129977</v>
      </c>
      <c r="H53" s="126">
        <v>132.58655602326007</v>
      </c>
      <c r="I53" s="126">
        <v>129.40013556610663</v>
      </c>
      <c r="J53" s="126">
        <v>136.20612865676148</v>
      </c>
      <c r="K53" s="126">
        <v>140.92131867478031</v>
      </c>
      <c r="L53" s="126">
        <v>133.68049372927061</v>
      </c>
      <c r="M53" s="126">
        <v>130.41559502439793</v>
      </c>
      <c r="N53" s="126">
        <v>133.17467629107102</v>
      </c>
      <c r="O53" s="126">
        <v>136.0066238862409</v>
      </c>
      <c r="P53" s="126">
        <v>133.60026719400898</v>
      </c>
      <c r="Q53" s="126">
        <v>137.52633505942987</v>
      </c>
      <c r="R53" s="126">
        <v>141.05954547680042</v>
      </c>
      <c r="S53" s="126">
        <v>150.04566069923516</v>
      </c>
      <c r="T53" s="126">
        <v>155.17367415906912</v>
      </c>
      <c r="U53" s="126">
        <v>158.68859202328127</v>
      </c>
      <c r="V53" s="126">
        <v>162.35179303405454</v>
      </c>
      <c r="W53" s="126">
        <v>171.21438502606949</v>
      </c>
      <c r="X53" s="126">
        <v>177.79394419483344</v>
      </c>
      <c r="Y53" s="126">
        <v>189.83177659880207</v>
      </c>
      <c r="Z53" s="126">
        <v>206.70019838760521</v>
      </c>
      <c r="AA53" s="126">
        <v>213.8958448849223</v>
      </c>
      <c r="AB53" s="126">
        <v>229.04288611202745</v>
      </c>
      <c r="AC53" s="126">
        <v>238.61821127290446</v>
      </c>
      <c r="AD53" s="126">
        <v>250.99193512772129</v>
      </c>
      <c r="AE53" s="126">
        <v>248.2656152769523</v>
      </c>
      <c r="AF53" s="126">
        <v>242.1891462634633</v>
      </c>
      <c r="AG53" s="126">
        <v>228.98872202815161</v>
      </c>
      <c r="AH53" s="126"/>
      <c r="AI53" s="126"/>
      <c r="AJ53" s="123"/>
      <c r="AK53" s="123"/>
      <c r="AL53" s="123">
        <v>2208.4663874305065</v>
      </c>
      <c r="AM53" s="123">
        <v>1974.5077285999375</v>
      </c>
      <c r="AN53" s="123">
        <v>1596.1882008327914</v>
      </c>
      <c r="AO53" s="123">
        <v>1698.4157143384421</v>
      </c>
      <c r="AP53" s="123">
        <v>883.08161910509477</v>
      </c>
      <c r="AQ53" s="123">
        <v>469.59285156931406</v>
      </c>
      <c r="AR53" s="123">
        <v>572.27875813556216</v>
      </c>
      <c r="AS53" s="123">
        <v>922.69322226617885</v>
      </c>
      <c r="AT53" s="123">
        <v>1134.19328738433</v>
      </c>
      <c r="AU53" s="123">
        <v>1089.6136988087235</v>
      </c>
      <c r="AV53" s="123">
        <v>1650.883263585743</v>
      </c>
      <c r="AW53" s="123">
        <v>1844.1631259352182</v>
      </c>
      <c r="AX53" s="123">
        <v>1577.7480061381827</v>
      </c>
      <c r="AY53" s="123">
        <v>1186.3687781952822</v>
      </c>
      <c r="AZ53" s="123">
        <v>1328.5871037225338</v>
      </c>
      <c r="BA53" s="123">
        <v>1290.8948282487436</v>
      </c>
      <c r="BB53" s="123">
        <v>1114.5937959507301</v>
      </c>
      <c r="BC53" s="123">
        <v>887.98765829461286</v>
      </c>
      <c r="BD53" s="123">
        <v>882.20531860996346</v>
      </c>
      <c r="BE53" s="123">
        <v>1045.2701318573038</v>
      </c>
      <c r="BF53" s="123">
        <v>1279.5675221081081</v>
      </c>
      <c r="BG53" s="123">
        <v>1001.2415769685638</v>
      </c>
      <c r="BH53" s="123">
        <v>663.66867163798304</v>
      </c>
      <c r="BI53" s="123">
        <v>484.21380915021905</v>
      </c>
      <c r="BJ53" s="123">
        <v>310.12634314130821</v>
      </c>
      <c r="BK53" s="123">
        <v>328.34592885538933</v>
      </c>
      <c r="BL53" s="123">
        <v>164.34649432154794</v>
      </c>
      <c r="BM53" s="123">
        <v>86.70401518614608</v>
      </c>
      <c r="BN53" s="123">
        <v>20.923212479599528</v>
      </c>
      <c r="BO53" s="123">
        <v>74.776461381556032</v>
      </c>
      <c r="BP53" s="123">
        <v>279.57677607337462</v>
      </c>
      <c r="BQ53" s="123">
        <v>266.76728936780535</v>
      </c>
      <c r="BR53" s="123"/>
      <c r="BS53" s="123"/>
    </row>
    <row r="54" spans="1:71">
      <c r="A54" s="120" t="s">
        <v>188</v>
      </c>
      <c r="B54" s="126">
        <v>285.1508344686539</v>
      </c>
      <c r="C54" s="126">
        <v>282.34458137832621</v>
      </c>
      <c r="D54" s="126">
        <v>266.59271991835345</v>
      </c>
      <c r="E54" s="126">
        <v>258.61147627419427</v>
      </c>
      <c r="F54" s="126">
        <v>257.90029742714182</v>
      </c>
      <c r="G54" s="126">
        <v>267.51851145482237</v>
      </c>
      <c r="H54" s="126">
        <v>288.77480440543701</v>
      </c>
      <c r="I54" s="126">
        <v>291.52152061727492</v>
      </c>
      <c r="J54" s="126">
        <v>308.83743776686867</v>
      </c>
      <c r="K54" s="126">
        <v>324.62949307631288</v>
      </c>
      <c r="L54" s="126">
        <v>324.10996903371438</v>
      </c>
      <c r="M54" s="126">
        <v>369.83012058259146</v>
      </c>
      <c r="N54" s="126">
        <v>427.0582496892161</v>
      </c>
      <c r="O54" s="126">
        <v>461.0182245298991</v>
      </c>
      <c r="P54" s="126">
        <v>458.74878761293593</v>
      </c>
      <c r="Q54" s="126">
        <v>476.56518509926042</v>
      </c>
      <c r="R54" s="126">
        <v>469.51261115184758</v>
      </c>
      <c r="S54" s="126">
        <v>453.76919930016584</v>
      </c>
      <c r="T54" s="126">
        <v>446.70055457788146</v>
      </c>
      <c r="U54" s="126">
        <v>443.73023423743768</v>
      </c>
      <c r="V54" s="126">
        <v>463.95539712138759</v>
      </c>
      <c r="W54" s="126">
        <v>459.98303192461213</v>
      </c>
      <c r="X54" s="126">
        <v>450.2627047530346</v>
      </c>
      <c r="Y54" s="126">
        <v>455.0138592736422</v>
      </c>
      <c r="Z54" s="126">
        <v>488.38203777776408</v>
      </c>
      <c r="AA54" s="126">
        <v>509.97790485891193</v>
      </c>
      <c r="AB54" s="126">
        <v>536.76034763678717</v>
      </c>
      <c r="AC54" s="126">
        <v>552.23968674325954</v>
      </c>
      <c r="AD54" s="126">
        <v>647.42187114542867</v>
      </c>
      <c r="AE54" s="126">
        <v>714.89119173580013</v>
      </c>
      <c r="AF54" s="126">
        <v>711.41948940846578</v>
      </c>
      <c r="AG54" s="126">
        <v>712.66876513868158</v>
      </c>
      <c r="AH54" s="126"/>
      <c r="AI54" s="126"/>
      <c r="AJ54" s="123"/>
      <c r="AK54" s="123"/>
      <c r="AL54" s="123">
        <v>14013.622040596003</v>
      </c>
      <c r="AM54" s="123">
        <v>16613.980372863854</v>
      </c>
      <c r="AN54" s="123">
        <v>14721.407536946368</v>
      </c>
      <c r="AO54" s="123">
        <v>12912.469416491707</v>
      </c>
      <c r="AP54" s="123">
        <v>12864.18738633871</v>
      </c>
      <c r="AQ54" s="123">
        <v>13651.656783152348</v>
      </c>
      <c r="AR54" s="123">
        <v>17494.268269540436</v>
      </c>
      <c r="AS54" s="123">
        <v>17356.88184637469</v>
      </c>
      <c r="AT54" s="123">
        <v>19308.08151241365</v>
      </c>
      <c r="AU54" s="123">
        <v>22710.151602718892</v>
      </c>
      <c r="AV54" s="123">
        <v>22439.564391328287</v>
      </c>
      <c r="AW54" s="123">
        <v>38600.777260559604</v>
      </c>
      <c r="AX54" s="123">
        <v>64598.676646764317</v>
      </c>
      <c r="AY54" s="123">
        <v>84429.702281904843</v>
      </c>
      <c r="AZ54" s="123">
        <v>83346.957637126368</v>
      </c>
      <c r="BA54" s="123">
        <v>91875.566113306981</v>
      </c>
      <c r="BB54" s="123">
        <v>87064.848995759123</v>
      </c>
      <c r="BC54" s="123">
        <v>75034.586135877529</v>
      </c>
      <c r="BD54" s="123">
        <v>68552.298730277762</v>
      </c>
      <c r="BE54" s="123">
        <v>63862.851819995289</v>
      </c>
      <c r="BF54" s="123">
        <v>70666.950498577542</v>
      </c>
      <c r="BG54" s="123">
        <v>66113.90603796122</v>
      </c>
      <c r="BH54" s="123">
        <v>60864.340357608249</v>
      </c>
      <c r="BI54" s="123">
        <v>59135.162229793677</v>
      </c>
      <c r="BJ54" s="123">
        <v>69733.722777615199</v>
      </c>
      <c r="BK54" s="123">
        <v>77262.729933194118</v>
      </c>
      <c r="BL54" s="123">
        <v>86964.648662882042</v>
      </c>
      <c r="BM54" s="123">
        <v>92604.561728433502</v>
      </c>
      <c r="BN54" s="123">
        <v>160804.30893625211</v>
      </c>
      <c r="BO54" s="123">
        <v>225884.34359718577</v>
      </c>
      <c r="BP54" s="123">
        <v>236148.27007675706</v>
      </c>
      <c r="BQ54" s="123">
        <v>250013.05553737542</v>
      </c>
      <c r="BR54" s="123"/>
      <c r="BS54" s="123"/>
    </row>
    <row r="55" spans="1:71">
      <c r="A55" s="120" t="s">
        <v>190</v>
      </c>
      <c r="B55" s="126">
        <v>179.38573124848551</v>
      </c>
      <c r="C55" s="126">
        <v>191.2816105190384</v>
      </c>
      <c r="D55" s="126">
        <v>190.24342190062379</v>
      </c>
      <c r="E55" s="126">
        <v>198.85125988375773</v>
      </c>
      <c r="F55" s="126">
        <v>207.96126986501272</v>
      </c>
      <c r="G55" s="126">
        <v>215.35953206407069</v>
      </c>
      <c r="H55" s="126">
        <v>230.80992898672716</v>
      </c>
      <c r="I55" s="126">
        <v>239.54007257724751</v>
      </c>
      <c r="J55" s="126">
        <v>239.86114660287609</v>
      </c>
      <c r="K55" s="126">
        <v>239.52859737529135</v>
      </c>
      <c r="L55" s="126">
        <v>245.00100999393396</v>
      </c>
      <c r="M55" s="126">
        <v>239.39781240577605</v>
      </c>
      <c r="N55" s="126">
        <v>247.38869874657635</v>
      </c>
      <c r="O55" s="126">
        <v>237.99742601272393</v>
      </c>
      <c r="P55" s="126">
        <v>234.41135435305657</v>
      </c>
      <c r="Q55" s="126">
        <v>262.38665766178877</v>
      </c>
      <c r="R55" s="126">
        <v>280.22162409685683</v>
      </c>
      <c r="S55" s="126">
        <v>291.09768373967563</v>
      </c>
      <c r="T55" s="126">
        <v>290.42569581847323</v>
      </c>
      <c r="U55" s="126">
        <v>288.42561386157502</v>
      </c>
      <c r="V55" s="126">
        <v>293.50895257424321</v>
      </c>
      <c r="W55" s="126">
        <v>298.63467857229205</v>
      </c>
      <c r="X55" s="126">
        <v>296.85850988509299</v>
      </c>
      <c r="Y55" s="126">
        <v>304.23258310235082</v>
      </c>
      <c r="Z55" s="126">
        <v>333.1751801203356</v>
      </c>
      <c r="AA55" s="126">
        <v>380.25136088503433</v>
      </c>
      <c r="AB55" s="126">
        <v>438.65394145406219</v>
      </c>
      <c r="AC55" s="126">
        <v>468.60370368826756</v>
      </c>
      <c r="AD55" s="126">
        <v>470.38437781388228</v>
      </c>
      <c r="AE55" s="126">
        <v>461.16729211433631</v>
      </c>
      <c r="AF55" s="126">
        <v>425.03193548801693</v>
      </c>
      <c r="AG55" s="126">
        <v>401.63222242255961</v>
      </c>
      <c r="AH55" s="126"/>
      <c r="AI55" s="126"/>
      <c r="AJ55" s="123"/>
      <c r="AK55" s="123"/>
      <c r="AL55" s="123">
        <v>159.11405744657881</v>
      </c>
      <c r="AM55" s="123">
        <v>1431.2798481592224</v>
      </c>
      <c r="AN55" s="123">
        <v>2023.4261688614163</v>
      </c>
      <c r="AO55" s="123">
        <v>2902.2818996891488</v>
      </c>
      <c r="AP55" s="123">
        <v>4029.8847866206438</v>
      </c>
      <c r="AQ55" s="123">
        <v>4183.6738331117258</v>
      </c>
      <c r="AR55" s="123">
        <v>5520.6422351401416</v>
      </c>
      <c r="AS55" s="123">
        <v>6362.307058364463</v>
      </c>
      <c r="AT55" s="123">
        <v>4896.8129544312078</v>
      </c>
      <c r="AU55" s="123">
        <v>4303.0951825637476</v>
      </c>
      <c r="AV55" s="123">
        <v>4996.9988323015968</v>
      </c>
      <c r="AW55" s="123">
        <v>4361.0830771901965</v>
      </c>
      <c r="AX55" s="123">
        <v>5549.2288389644846</v>
      </c>
      <c r="AY55" s="123">
        <v>4562.6104006798014</v>
      </c>
      <c r="AZ55" s="123">
        <v>4142.3767261834791</v>
      </c>
      <c r="BA55" s="123">
        <v>7908.7757160157662</v>
      </c>
      <c r="BB55" s="123">
        <v>11188.677659528776</v>
      </c>
      <c r="BC55" s="123">
        <v>12377.208040973426</v>
      </c>
      <c r="BD55" s="123">
        <v>11140.819458115082</v>
      </c>
      <c r="BE55" s="123">
        <v>9488.0036776195211</v>
      </c>
      <c r="BF55" s="123">
        <v>9098.511215818211</v>
      </c>
      <c r="BG55" s="123">
        <v>9173.4045918586744</v>
      </c>
      <c r="BH55" s="123">
        <v>8705.4121250917542</v>
      </c>
      <c r="BI55" s="123">
        <v>8537.0111589974895</v>
      </c>
      <c r="BJ55" s="123">
        <v>11851.496197773644</v>
      </c>
      <c r="BK55" s="123">
        <v>21973.673889857437</v>
      </c>
      <c r="BL55" s="123">
        <v>38726.810117531597</v>
      </c>
      <c r="BM55" s="123">
        <v>48697.011332933405</v>
      </c>
      <c r="BN55" s="123">
        <v>50161.052474691052</v>
      </c>
      <c r="BO55" s="123">
        <v>49083.966152076646</v>
      </c>
      <c r="BP55" s="123">
        <v>39825.52616875618</v>
      </c>
      <c r="BQ55" s="123">
        <v>35712.122333662068</v>
      </c>
      <c r="BR55" s="123"/>
      <c r="BS55" s="123"/>
    </row>
    <row r="56" spans="1:71">
      <c r="A56" s="120" t="s">
        <v>191</v>
      </c>
      <c r="B56" s="126">
        <v>205.17177414939363</v>
      </c>
      <c r="C56" s="126">
        <v>186.77915954019659</v>
      </c>
      <c r="D56" s="126">
        <v>180.66667167693237</v>
      </c>
      <c r="E56" s="126">
        <v>205.11090178883367</v>
      </c>
      <c r="F56" s="126">
        <v>238.86372609020125</v>
      </c>
      <c r="G56" s="126">
        <v>280.33907847121708</v>
      </c>
      <c r="H56" s="126">
        <v>308.63982977034891</v>
      </c>
      <c r="I56" s="126">
        <v>312.20470757173882</v>
      </c>
      <c r="J56" s="126">
        <v>330.77157098995451</v>
      </c>
      <c r="K56" s="126">
        <v>331.19285885218409</v>
      </c>
      <c r="L56" s="126">
        <v>323.90131938062609</v>
      </c>
      <c r="M56" s="126">
        <v>330.83314172556766</v>
      </c>
      <c r="N56" s="126">
        <v>324.49996956728091</v>
      </c>
      <c r="O56" s="126">
        <v>312.12188150018892</v>
      </c>
      <c r="P56" s="126">
        <v>298.35588932112228</v>
      </c>
      <c r="Q56" s="126">
        <v>276.10554261613987</v>
      </c>
      <c r="R56" s="126">
        <v>270.98673897696625</v>
      </c>
      <c r="S56" s="126">
        <v>263.98545905561656</v>
      </c>
      <c r="T56" s="126">
        <v>264.94526845396041</v>
      </c>
      <c r="U56" s="126">
        <v>269.63821960601433</v>
      </c>
      <c r="V56" s="126">
        <v>287.22896619647537</v>
      </c>
      <c r="W56" s="126">
        <v>289.27102770936028</v>
      </c>
      <c r="X56" s="126">
        <v>281.78778991334474</v>
      </c>
      <c r="Y56" s="126">
        <v>285.5123437435376</v>
      </c>
      <c r="Z56" s="126">
        <v>290.96104819068319</v>
      </c>
      <c r="AA56" s="126">
        <v>290.87866636943022</v>
      </c>
      <c r="AB56" s="126">
        <v>293.72029350450549</v>
      </c>
      <c r="AC56" s="126">
        <v>296.3946535087905</v>
      </c>
      <c r="AD56" s="126">
        <v>298.10749077611996</v>
      </c>
      <c r="AE56" s="126">
        <v>297.70510527383857</v>
      </c>
      <c r="AF56" s="126">
        <v>269.19012266328923</v>
      </c>
      <c r="AG56" s="126">
        <v>256.24312251337147</v>
      </c>
      <c r="AH56" s="126"/>
      <c r="AI56" s="126"/>
      <c r="AJ56" s="123"/>
      <c r="AK56" s="123"/>
      <c r="AL56" s="123">
        <v>1474.5665260860594</v>
      </c>
      <c r="AM56" s="123">
        <v>1110.8761266162862</v>
      </c>
      <c r="AN56" s="123">
        <v>1253.567796184501</v>
      </c>
      <c r="AO56" s="123">
        <v>3615.914275059582</v>
      </c>
      <c r="AP56" s="123">
        <v>8908.3073212862728</v>
      </c>
      <c r="AQ56" s="123">
        <v>16811.941632908103</v>
      </c>
      <c r="AR56" s="123">
        <v>23143.818414118075</v>
      </c>
      <c r="AS56" s="123">
        <v>23234.510479705161</v>
      </c>
      <c r="AT56" s="123">
        <v>25884.837876677866</v>
      </c>
      <c r="AU56" s="123">
        <v>24731.413079762824</v>
      </c>
      <c r="AV56" s="123">
        <v>22377.097152398117</v>
      </c>
      <c r="AW56" s="123">
        <v>24798.005954742915</v>
      </c>
      <c r="AX56" s="123">
        <v>22983.899276855354</v>
      </c>
      <c r="AY56" s="123">
        <v>20070.828967838694</v>
      </c>
      <c r="AZ56" s="123">
        <v>16462.38686520906</v>
      </c>
      <c r="BA56" s="123">
        <v>10537.060005215912</v>
      </c>
      <c r="BB56" s="123">
        <v>9320.2922634381302</v>
      </c>
      <c r="BC56" s="123">
        <v>7079.6534563255827</v>
      </c>
      <c r="BD56" s="123">
        <v>6411.1493263516004</v>
      </c>
      <c r="BE56" s="123">
        <v>6180.9455756073148</v>
      </c>
      <c r="BF56" s="123">
        <v>7939.9024205647756</v>
      </c>
      <c r="BG56" s="123">
        <v>7467.4210675917084</v>
      </c>
      <c r="BH56" s="123">
        <v>6120.2580413913938</v>
      </c>
      <c r="BI56" s="123">
        <v>5428.1100056488331</v>
      </c>
      <c r="BJ56" s="123">
        <v>4442.2818723917053</v>
      </c>
      <c r="BK56" s="123">
        <v>3464.7943020593266</v>
      </c>
      <c r="BL56" s="123">
        <v>2689.2145904401668</v>
      </c>
      <c r="BM56" s="123">
        <v>2348.8507147425416</v>
      </c>
      <c r="BN56" s="123">
        <v>2671.8297862511808</v>
      </c>
      <c r="BO56" s="123">
        <v>3374.07963305778</v>
      </c>
      <c r="BP56" s="123">
        <v>1911.5718282941446</v>
      </c>
      <c r="BQ56" s="123">
        <v>1899.8625495085728</v>
      </c>
      <c r="BR56" s="123"/>
      <c r="BS56" s="123"/>
    </row>
    <row r="57" spans="1:71">
      <c r="A57" s="120" t="s">
        <v>185</v>
      </c>
      <c r="B57" s="126">
        <v>277.13647094178901</v>
      </c>
      <c r="C57" s="126">
        <v>271.34743067278129</v>
      </c>
      <c r="D57" s="126">
        <v>267.80798681928468</v>
      </c>
      <c r="E57" s="126">
        <v>265.71541491452126</v>
      </c>
      <c r="F57" s="126">
        <v>254.2208861215818</v>
      </c>
      <c r="G57" s="126">
        <v>304.68688726930412</v>
      </c>
      <c r="H57" s="126">
        <v>352.73972840709632</v>
      </c>
      <c r="I57" s="126">
        <v>406.06651219382553</v>
      </c>
      <c r="J57" s="126">
        <v>428.40193620477595</v>
      </c>
      <c r="K57" s="126">
        <v>431.70191058545925</v>
      </c>
      <c r="L57" s="126">
        <v>450.90192124611355</v>
      </c>
      <c r="M57" s="126">
        <v>412.94263419003028</v>
      </c>
      <c r="N57" s="126">
        <v>423.23327752350332</v>
      </c>
      <c r="O57" s="126">
        <v>437.02633980832434</v>
      </c>
      <c r="P57" s="126">
        <v>449.75510224033604</v>
      </c>
      <c r="Q57" s="126">
        <v>486.48855419186594</v>
      </c>
      <c r="R57" s="126">
        <v>471.89118046973056</v>
      </c>
      <c r="S57" s="126">
        <v>470.46039008429557</v>
      </c>
      <c r="T57" s="126">
        <v>480.75015619047474</v>
      </c>
      <c r="U57" s="126">
        <v>502.88125025186974</v>
      </c>
      <c r="V57" s="126">
        <v>640.56031216306985</v>
      </c>
      <c r="W57" s="126">
        <v>720.62263056793779</v>
      </c>
      <c r="X57" s="126">
        <v>735.96119353262236</v>
      </c>
      <c r="Y57" s="126">
        <v>894.76223577962287</v>
      </c>
      <c r="Z57" s="126">
        <v>1074.790008790917</v>
      </c>
      <c r="AA57" s="126">
        <v>1122.4651078163192</v>
      </c>
      <c r="AB57" s="126">
        <v>1113.1386311466833</v>
      </c>
      <c r="AC57" s="126">
        <v>1103.5504692586242</v>
      </c>
      <c r="AD57" s="126">
        <v>1078.44250660893</v>
      </c>
      <c r="AE57" s="126">
        <v>1058.6861901891298</v>
      </c>
      <c r="AF57" s="126">
        <v>965.21068266374755</v>
      </c>
      <c r="AG57" s="126">
        <v>901.41415094241881</v>
      </c>
      <c r="AH57" s="126"/>
      <c r="AI57" s="126"/>
      <c r="AJ57" s="123"/>
      <c r="AK57" s="123"/>
      <c r="AL57" s="123">
        <v>12180.385054561471</v>
      </c>
      <c r="AM57" s="123">
        <v>13899.957152645266</v>
      </c>
      <c r="AN57" s="123">
        <v>15017.785470214392</v>
      </c>
      <c r="AO57" s="123">
        <v>14577.419750375</v>
      </c>
      <c r="AP57" s="123">
        <v>12043.084841695998</v>
      </c>
      <c r="AQ57" s="123">
        <v>23718.673648455846</v>
      </c>
      <c r="AR57" s="123">
        <v>38506.536239011184</v>
      </c>
      <c r="AS57" s="123">
        <v>60659.015730536259</v>
      </c>
      <c r="AT57" s="123">
        <v>66831.567330592879</v>
      </c>
      <c r="AU57" s="123">
        <v>66446.040398913101</v>
      </c>
      <c r="AV57" s="123">
        <v>76502.22985876938</v>
      </c>
      <c r="AW57" s="123">
        <v>57400.166607647232</v>
      </c>
      <c r="AX57" s="123">
        <v>62668.976574146101</v>
      </c>
      <c r="AY57" s="123">
        <v>71062.7698772234</v>
      </c>
      <c r="AZ57" s="123">
        <v>78234.912894448076</v>
      </c>
      <c r="BA57" s="123">
        <v>97989.78070892721</v>
      </c>
      <c r="BB57" s="123">
        <v>88474.18374887183</v>
      </c>
      <c r="BC57" s="123">
        <v>84457.431389165286</v>
      </c>
      <c r="BD57" s="123">
        <v>87541.743836869529</v>
      </c>
      <c r="BE57" s="123">
        <v>97257.919869697434</v>
      </c>
      <c r="BF57" s="123">
        <v>195750.92022404057</v>
      </c>
      <c r="BG57" s="123">
        <v>268081.46918633225</v>
      </c>
      <c r="BH57" s="123">
        <v>283455.59694804152</v>
      </c>
      <c r="BI57" s="123">
        <v>466387.37570695218</v>
      </c>
      <c r="BJ57" s="123">
        <v>723315.22003527428</v>
      </c>
      <c r="BK57" s="123">
        <v>792899.32331153413</v>
      </c>
      <c r="BL57" s="123">
        <v>759121.82525241061</v>
      </c>
      <c r="BM57" s="123">
        <v>732086.88306403137</v>
      </c>
      <c r="BN57" s="123">
        <v>692265.2034129143</v>
      </c>
      <c r="BO57" s="123">
        <v>670872.2466154279</v>
      </c>
      <c r="BP57" s="123">
        <v>547218.35367384495</v>
      </c>
      <c r="BQ57" s="123">
        <v>474388.19028385135</v>
      </c>
      <c r="BR57" s="123"/>
      <c r="BS57" s="123"/>
    </row>
    <row r="58" spans="1:71">
      <c r="A58" s="120" t="s">
        <v>192</v>
      </c>
      <c r="B58" s="126">
        <v>309.51526674220258</v>
      </c>
      <c r="C58" s="126">
        <v>318.63300866520353</v>
      </c>
      <c r="D58" s="126">
        <v>327.40241442581214</v>
      </c>
      <c r="E58" s="126">
        <v>306.45335391044313</v>
      </c>
      <c r="F58" s="126">
        <v>286.06844189950135</v>
      </c>
      <c r="G58" s="126">
        <v>316.00157956675861</v>
      </c>
      <c r="H58" s="126">
        <v>329.60951410514872</v>
      </c>
      <c r="I58" s="126">
        <v>327.11316755251545</v>
      </c>
      <c r="J58" s="126">
        <v>349.01378865913739</v>
      </c>
      <c r="K58" s="126">
        <v>364.45710717755884</v>
      </c>
      <c r="L58" s="126">
        <v>355.19552336217004</v>
      </c>
      <c r="M58" s="126">
        <v>376.09710437644804</v>
      </c>
      <c r="N58" s="126">
        <v>365.64320523494627</v>
      </c>
      <c r="O58" s="126">
        <v>377.21530632948037</v>
      </c>
      <c r="P58" s="126">
        <v>423.90021496909537</v>
      </c>
      <c r="Q58" s="126">
        <v>457.26992150955067</v>
      </c>
      <c r="R58" s="126">
        <v>479.60800299581086</v>
      </c>
      <c r="S58" s="126">
        <v>509.41231888780771</v>
      </c>
      <c r="T58" s="126">
        <v>493.2785254473846</v>
      </c>
      <c r="U58" s="126">
        <v>478.93923533698506</v>
      </c>
      <c r="V58" s="126">
        <v>442.63007987261449</v>
      </c>
      <c r="W58" s="126">
        <v>427.18812186162279</v>
      </c>
      <c r="X58" s="126">
        <v>389.38336851556602</v>
      </c>
      <c r="Y58" s="126">
        <v>367.9420093628994</v>
      </c>
      <c r="Z58" s="126">
        <v>365.07014398000086</v>
      </c>
      <c r="AA58" s="126">
        <v>357.66720821155701</v>
      </c>
      <c r="AB58" s="126">
        <v>354.23613568342336</v>
      </c>
      <c r="AC58" s="126">
        <v>354.38748174328197</v>
      </c>
      <c r="AD58" s="126">
        <v>359.76348369112486</v>
      </c>
      <c r="AE58" s="126">
        <v>372.96533313076236</v>
      </c>
      <c r="AF58" s="126">
        <v>363.8453164057521</v>
      </c>
      <c r="AG58" s="126">
        <v>336.15651825328086</v>
      </c>
      <c r="AH58" s="126"/>
      <c r="AI58" s="126"/>
      <c r="AJ58" s="123"/>
      <c r="AK58" s="123"/>
      <c r="AL58" s="123">
        <v>20375.728936852774</v>
      </c>
      <c r="AM58" s="123">
        <v>27285.640706576651</v>
      </c>
      <c r="AN58" s="123">
        <v>33175.526792157536</v>
      </c>
      <c r="AO58" s="123">
        <v>26074.151351631437</v>
      </c>
      <c r="AP58" s="123">
        <v>20047.31623811234</v>
      </c>
      <c r="AQ58" s="123">
        <v>27331.817570695748</v>
      </c>
      <c r="AR58" s="123">
        <v>29963.821034870987</v>
      </c>
      <c r="AS58" s="123">
        <v>28001.72719188908</v>
      </c>
      <c r="AT58" s="123">
        <v>32087.511666905892</v>
      </c>
      <c r="AU58" s="123">
        <v>36300.343904477639</v>
      </c>
      <c r="AV58" s="123">
        <v>32719.009460196226</v>
      </c>
      <c r="AW58" s="123">
        <v>41102.611049612329</v>
      </c>
      <c r="AX58" s="123">
        <v>37151.657638067496</v>
      </c>
      <c r="AY58" s="123">
        <v>42751.756112800969</v>
      </c>
      <c r="AZ58" s="123">
        <v>64439.903210576762</v>
      </c>
      <c r="BA58" s="123">
        <v>80550.705363812929</v>
      </c>
      <c r="BB58" s="123">
        <v>93124.410663179748</v>
      </c>
      <c r="BC58" s="123">
        <v>108614.76106066072</v>
      </c>
      <c r="BD58" s="123">
        <v>95112.354872426469</v>
      </c>
      <c r="BE58" s="123">
        <v>82897.929652466526</v>
      </c>
      <c r="BF58" s="123">
        <v>59783.792256717607</v>
      </c>
      <c r="BG58" s="123">
        <v>50324.547983079407</v>
      </c>
      <c r="BH58" s="123">
        <v>34531.917989611647</v>
      </c>
      <c r="BI58" s="123">
        <v>24368.887792230751</v>
      </c>
      <c r="BJ58" s="123">
        <v>19813.248436615646</v>
      </c>
      <c r="BK58" s="123">
        <v>15788.185160927651</v>
      </c>
      <c r="BL58" s="123">
        <v>12627.79898576569</v>
      </c>
      <c r="BM58" s="123">
        <v>11333.257088613518</v>
      </c>
      <c r="BN58" s="123">
        <v>12847.256408940735</v>
      </c>
      <c r="BO58" s="123">
        <v>17781.437411208917</v>
      </c>
      <c r="BP58" s="123">
        <v>19148.116543027547</v>
      </c>
      <c r="BQ58" s="123">
        <v>15252.449695592069</v>
      </c>
      <c r="BR58" s="123"/>
      <c r="BS58" s="123"/>
    </row>
    <row r="59" spans="1:71">
      <c r="A59" s="120" t="s">
        <v>178</v>
      </c>
      <c r="B59" s="126">
        <v>148.22072444516775</v>
      </c>
      <c r="C59" s="126">
        <v>147.45025658201001</v>
      </c>
      <c r="D59" s="126">
        <v>141.34693069249866</v>
      </c>
      <c r="E59" s="126">
        <v>165.23980666467298</v>
      </c>
      <c r="F59" s="126">
        <v>198.05801024745</v>
      </c>
      <c r="G59" s="126">
        <v>217.75927785387378</v>
      </c>
      <c r="H59" s="126">
        <v>248.26864829453794</v>
      </c>
      <c r="I59" s="126">
        <v>267.08073143483762</v>
      </c>
      <c r="J59" s="126">
        <v>303.54012099716442</v>
      </c>
      <c r="K59" s="126">
        <v>308.07938788902749</v>
      </c>
      <c r="L59" s="126">
        <v>296.77220664316195</v>
      </c>
      <c r="M59" s="126">
        <v>290.25676478296947</v>
      </c>
      <c r="N59" s="126">
        <v>281.88483759324185</v>
      </c>
      <c r="O59" s="126">
        <v>263.016309044183</v>
      </c>
      <c r="P59" s="126">
        <v>260.4164949590517</v>
      </c>
      <c r="Q59" s="126">
        <v>260.36477729658037</v>
      </c>
      <c r="R59" s="126">
        <v>243.65952566509921</v>
      </c>
      <c r="S59" s="126">
        <v>242.28937470101414</v>
      </c>
      <c r="T59" s="126">
        <v>251.23815864113692</v>
      </c>
      <c r="U59" s="126">
        <v>272.46283754435694</v>
      </c>
      <c r="V59" s="126">
        <v>300.71900947339731</v>
      </c>
      <c r="W59" s="126">
        <v>285.32687560977161</v>
      </c>
      <c r="X59" s="126">
        <v>267.85231243364672</v>
      </c>
      <c r="Y59" s="126">
        <v>285.09658814998352</v>
      </c>
      <c r="Z59" s="126">
        <v>320.03491146578926</v>
      </c>
      <c r="AA59" s="126">
        <v>353.66015684141666</v>
      </c>
      <c r="AB59" s="126">
        <v>368.73837038571975</v>
      </c>
      <c r="AC59" s="126">
        <v>388.89714691921927</v>
      </c>
      <c r="AD59" s="126">
        <v>388.17002694520812</v>
      </c>
      <c r="AE59" s="126">
        <v>381.27971108931553</v>
      </c>
      <c r="AF59" s="126">
        <v>356.8354785984406</v>
      </c>
      <c r="AG59" s="126">
        <v>333.00346337997837</v>
      </c>
      <c r="AH59" s="126"/>
      <c r="AI59" s="126"/>
      <c r="AJ59" s="123"/>
      <c r="AK59" s="123"/>
      <c r="AL59" s="123">
        <v>344.13829238554371</v>
      </c>
      <c r="AM59" s="123">
        <v>35.98913576364906</v>
      </c>
      <c r="AN59" s="123">
        <v>15.319252120336342</v>
      </c>
      <c r="AO59" s="123">
        <v>410.52342195921756</v>
      </c>
      <c r="AP59" s="123">
        <v>2870.6142915663795</v>
      </c>
      <c r="AQ59" s="123">
        <v>4499.8700887518171</v>
      </c>
      <c r="AR59" s="123">
        <v>8419.8505755125661</v>
      </c>
      <c r="AS59" s="123">
        <v>11514.305098067369</v>
      </c>
      <c r="AT59" s="123">
        <v>17863.981423767116</v>
      </c>
      <c r="AU59" s="123">
        <v>17995.893044428267</v>
      </c>
      <c r="AV59" s="123">
        <v>14996.610828341702</v>
      </c>
      <c r="AW59" s="123">
        <v>13665.013655265257</v>
      </c>
      <c r="AX59" s="123">
        <v>11878.664266965781</v>
      </c>
      <c r="AY59" s="123">
        <v>8568.460779165549</v>
      </c>
      <c r="AZ59" s="123">
        <v>8166.0932908312561</v>
      </c>
      <c r="BA59" s="123">
        <v>7553.2468267597224</v>
      </c>
      <c r="BB59" s="123">
        <v>4790.6397363671003</v>
      </c>
      <c r="BC59" s="123">
        <v>3899.3270989275102</v>
      </c>
      <c r="BD59" s="123">
        <v>4403.98713396933</v>
      </c>
      <c r="BE59" s="123">
        <v>6633.0612605341566</v>
      </c>
      <c r="BF59" s="123">
        <v>10525.974790627912</v>
      </c>
      <c r="BG59" s="123">
        <v>6801.3155823151819</v>
      </c>
      <c r="BH59" s="123">
        <v>4134.052849310483</v>
      </c>
      <c r="BI59" s="123">
        <v>5367.0206826243184</v>
      </c>
      <c r="BJ59" s="123">
        <v>9163.1432718631622</v>
      </c>
      <c r="BK59" s="123">
        <v>14797.261235919852</v>
      </c>
      <c r="BL59" s="123">
        <v>16097.446956893369</v>
      </c>
      <c r="BM59" s="123">
        <v>19871.818171028772</v>
      </c>
      <c r="BN59" s="123">
        <v>20093.70934851014</v>
      </c>
      <c r="BO59" s="123">
        <v>20067.961942734157</v>
      </c>
      <c r="BP59" s="123">
        <v>17257.257646905819</v>
      </c>
      <c r="BQ59" s="123">
        <v>14483.58179854714</v>
      </c>
      <c r="BR59" s="123"/>
      <c r="BS59" s="123"/>
    </row>
    <row r="60" spans="1:71">
      <c r="A60" s="120" t="s">
        <v>152</v>
      </c>
      <c r="B60" s="126">
        <v>127.37747179925799</v>
      </c>
      <c r="C60" s="126">
        <v>113.96132686827023</v>
      </c>
      <c r="D60" s="126">
        <v>103.79717719560129</v>
      </c>
      <c r="E60" s="126">
        <v>101.39316253559747</v>
      </c>
      <c r="F60" s="126">
        <v>97.20257767237608</v>
      </c>
      <c r="G60" s="126">
        <v>101.36082736202641</v>
      </c>
      <c r="H60" s="126">
        <v>104.76354806530091</v>
      </c>
      <c r="I60" s="126">
        <v>109.30955318610052</v>
      </c>
      <c r="J60" s="126">
        <v>115.61633011511682</v>
      </c>
      <c r="K60" s="126">
        <v>115.43349082615309</v>
      </c>
      <c r="L60" s="126">
        <v>112.44641521527153</v>
      </c>
      <c r="M60" s="126">
        <v>111.24738004591619</v>
      </c>
      <c r="N60" s="126">
        <v>111.18615267983542</v>
      </c>
      <c r="O60" s="126">
        <v>109.24178914437188</v>
      </c>
      <c r="P60" s="126">
        <v>107.80286480184742</v>
      </c>
      <c r="Q60" s="126">
        <v>107.96855805191001</v>
      </c>
      <c r="R60" s="126">
        <v>107.95546187989025</v>
      </c>
      <c r="S60" s="126">
        <v>109.74707336741436</v>
      </c>
      <c r="T60" s="126">
        <v>114.36045967542177</v>
      </c>
      <c r="U60" s="126">
        <v>120.0903276904066</v>
      </c>
      <c r="V60" s="126">
        <v>131.52143944052602</v>
      </c>
      <c r="W60" s="126">
        <v>139.80594825613451</v>
      </c>
      <c r="X60" s="126">
        <v>146.29284589991613</v>
      </c>
      <c r="Y60" s="126">
        <v>163.78233625786729</v>
      </c>
      <c r="Z60" s="126">
        <v>189.06025999082212</v>
      </c>
      <c r="AA60" s="126">
        <v>197.7168459731941</v>
      </c>
      <c r="AB60" s="126">
        <v>209.46000140436709</v>
      </c>
      <c r="AC60" s="126">
        <v>211.59120821175409</v>
      </c>
      <c r="AD60" s="126">
        <v>206.65944928305993</v>
      </c>
      <c r="AE60" s="126">
        <v>195.99835334396269</v>
      </c>
      <c r="AF60" s="126">
        <v>182.46857615488085</v>
      </c>
      <c r="AG60" s="126">
        <v>168.50275004590455</v>
      </c>
      <c r="AH60" s="126"/>
      <c r="AI60" s="126"/>
      <c r="AJ60" s="123"/>
      <c r="AK60" s="123"/>
      <c r="AL60" s="123">
        <v>1551.9043626006301</v>
      </c>
      <c r="AM60" s="123">
        <v>1559.3040625167685</v>
      </c>
      <c r="AN60" s="123">
        <v>1719.2413298298047</v>
      </c>
      <c r="AO60" s="123">
        <v>1899.6754590355977</v>
      </c>
      <c r="AP60" s="123">
        <v>2235.144858911724</v>
      </c>
      <c r="AQ60" s="123">
        <v>2432.2039182925491</v>
      </c>
      <c r="AR60" s="123">
        <v>2677.5819157834549</v>
      </c>
      <c r="AS60" s="123">
        <v>2546.8623905205809</v>
      </c>
      <c r="AT60" s="123">
        <v>2944.9707602199451</v>
      </c>
      <c r="AU60" s="123">
        <v>3421.9136339409815</v>
      </c>
      <c r="AV60" s="123">
        <v>3827.295708778187</v>
      </c>
      <c r="AW60" s="123">
        <v>3857.8925224512727</v>
      </c>
      <c r="AX60" s="123">
        <v>3808.0500251288845</v>
      </c>
      <c r="AY60" s="123">
        <v>3746.485273479087</v>
      </c>
      <c r="AZ60" s="123">
        <v>3874.7128115832179</v>
      </c>
      <c r="BA60" s="123">
        <v>4288.5212204001018</v>
      </c>
      <c r="BB60" s="123">
        <v>4420.8690798669759</v>
      </c>
      <c r="BC60" s="123">
        <v>4913.688821397177</v>
      </c>
      <c r="BD60" s="123">
        <v>4972.3871990412135</v>
      </c>
      <c r="BE60" s="123">
        <v>5030.9091386938471</v>
      </c>
      <c r="BF60" s="123">
        <v>4435.7460371459792</v>
      </c>
      <c r="BG60" s="123">
        <v>3975.408215072564</v>
      </c>
      <c r="BH60" s="123">
        <v>3279.0358144148827</v>
      </c>
      <c r="BI60" s="123">
        <v>2309.2156623063129</v>
      </c>
      <c r="BJ60" s="123">
        <v>1242.5866673102719</v>
      </c>
      <c r="BK60" s="123">
        <v>1176.44314900463</v>
      </c>
      <c r="BL60" s="123">
        <v>1049.9320105404147</v>
      </c>
      <c r="BM60" s="123">
        <v>1320.4867381328563</v>
      </c>
      <c r="BN60" s="123">
        <v>1580.7221030435528</v>
      </c>
      <c r="BO60" s="123">
        <v>1902.6977291376534</v>
      </c>
      <c r="BP60" s="123">
        <v>1849.0017710747256</v>
      </c>
      <c r="BQ60" s="123">
        <v>1949.4838525520222</v>
      </c>
      <c r="BR60" s="123"/>
      <c r="BS60" s="123"/>
    </row>
    <row r="61" spans="1:71">
      <c r="A61" s="120" t="s">
        <v>173</v>
      </c>
      <c r="B61" s="126">
        <v>220.40177810270612</v>
      </c>
      <c r="C61" s="126">
        <v>193.97116685215954</v>
      </c>
      <c r="D61" s="126">
        <v>178.01126877901507</v>
      </c>
      <c r="E61" s="126">
        <v>169.07296230035257</v>
      </c>
      <c r="F61" s="126">
        <v>162.15342670189486</v>
      </c>
      <c r="G61" s="126">
        <v>149.70439381289953</v>
      </c>
      <c r="H61" s="126">
        <v>154.75519713867109</v>
      </c>
      <c r="I61" s="126">
        <v>153.76952415647546</v>
      </c>
      <c r="J61" s="126">
        <v>165.73858799337845</v>
      </c>
      <c r="K61" s="126">
        <v>173.12768124587899</v>
      </c>
      <c r="L61" s="126">
        <v>175.94359010414999</v>
      </c>
      <c r="M61" s="126">
        <v>171.40281716756874</v>
      </c>
      <c r="N61" s="126">
        <v>165.38382582595924</v>
      </c>
      <c r="O61" s="126">
        <v>157.35016714602753</v>
      </c>
      <c r="P61" s="126">
        <v>156.33427392645925</v>
      </c>
      <c r="Q61" s="126">
        <v>156.81139943291544</v>
      </c>
      <c r="R61" s="126">
        <v>151.31917185790536</v>
      </c>
      <c r="S61" s="126">
        <v>147.7426389310946</v>
      </c>
      <c r="T61" s="126">
        <v>147.88268422383584</v>
      </c>
      <c r="U61" s="126">
        <v>151.52128679987436</v>
      </c>
      <c r="V61" s="126">
        <v>160.22378199876769</v>
      </c>
      <c r="W61" s="126">
        <v>164.09127755556199</v>
      </c>
      <c r="X61" s="126">
        <v>168.18733029374272</v>
      </c>
      <c r="Y61" s="126">
        <v>188.35131705694474</v>
      </c>
      <c r="Z61" s="126">
        <v>223.57263065183312</v>
      </c>
      <c r="AA61" s="126">
        <v>247.85903481871645</v>
      </c>
      <c r="AB61" s="126">
        <v>281.87674530678254</v>
      </c>
      <c r="AC61" s="126">
        <v>292.73695980691224</v>
      </c>
      <c r="AD61" s="126">
        <v>293.27385595708142</v>
      </c>
      <c r="AE61" s="126">
        <v>279.84481735789137</v>
      </c>
      <c r="AF61" s="126">
        <v>262.19755084695015</v>
      </c>
      <c r="AG61" s="126">
        <v>242.57685043745423</v>
      </c>
      <c r="AH61" s="126"/>
      <c r="AI61" s="126"/>
      <c r="AJ61" s="123"/>
      <c r="AK61" s="123"/>
      <c r="AL61" s="123">
        <v>2876.186438457084</v>
      </c>
      <c r="AM61" s="123">
        <v>1642.0175469354438</v>
      </c>
      <c r="AN61" s="123">
        <v>1072.5858486952854</v>
      </c>
      <c r="AO61" s="123">
        <v>580.54653149973365</v>
      </c>
      <c r="AP61" s="123">
        <v>312.35367600919983</v>
      </c>
      <c r="AQ61" s="123">
        <v>0.94831180618421884</v>
      </c>
      <c r="AR61" s="123">
        <v>3.0754896186271439</v>
      </c>
      <c r="AS61" s="123">
        <v>36.077768305017344</v>
      </c>
      <c r="AT61" s="123">
        <v>17.183735302965609</v>
      </c>
      <c r="AU61" s="123">
        <v>0.64470394946992216</v>
      </c>
      <c r="AV61" s="123">
        <v>2.6635336165178929</v>
      </c>
      <c r="AW61" s="123">
        <v>3.8278856176762752</v>
      </c>
      <c r="AX61" s="123">
        <v>56.426037499380506</v>
      </c>
      <c r="AY61" s="123">
        <v>171.61422395363519</v>
      </c>
      <c r="AZ61" s="123">
        <v>188.12267778394602</v>
      </c>
      <c r="BA61" s="123">
        <v>277.02142107423219</v>
      </c>
      <c r="BB61" s="123">
        <v>534.80754465516372</v>
      </c>
      <c r="BC61" s="123">
        <v>1030.5476197771252</v>
      </c>
      <c r="BD61" s="123">
        <v>1368.4769633940039</v>
      </c>
      <c r="BE61" s="123">
        <v>1560.0874924546881</v>
      </c>
      <c r="BF61" s="123">
        <v>1436.3383018554175</v>
      </c>
      <c r="BG61" s="123">
        <v>1502.7646909876485</v>
      </c>
      <c r="BH61" s="123">
        <v>1250.9224124251639</v>
      </c>
      <c r="BI61" s="123">
        <v>551.56017584913263</v>
      </c>
      <c r="BJ61" s="123">
        <v>0.54460287358538795</v>
      </c>
      <c r="BK61" s="123">
        <v>250.99658723365638</v>
      </c>
      <c r="BL61" s="123">
        <v>1601.1273607145536</v>
      </c>
      <c r="BM61" s="123">
        <v>2007.6896033001813</v>
      </c>
      <c r="BN61" s="123">
        <v>2195.4951048799021</v>
      </c>
      <c r="BO61" s="123">
        <v>1618.1745589596896</v>
      </c>
      <c r="BP61" s="123">
        <v>1349.0160691463657</v>
      </c>
      <c r="BQ61" s="123">
        <v>895.27465873693245</v>
      </c>
      <c r="BR61" s="123"/>
      <c r="BS61" s="123"/>
    </row>
    <row r="62" spans="1:71">
      <c r="A62" s="120" t="s">
        <v>189</v>
      </c>
      <c r="B62" s="126">
        <v>238.74431397595711</v>
      </c>
      <c r="C62" s="126">
        <v>226.53092024813213</v>
      </c>
      <c r="D62" s="126">
        <v>215.92827747445958</v>
      </c>
      <c r="E62" s="126">
        <v>206.69954719558086</v>
      </c>
      <c r="F62" s="126">
        <v>204.28982798503915</v>
      </c>
      <c r="G62" s="126">
        <v>205.17789224622734</v>
      </c>
      <c r="H62" s="126">
        <v>213.70858640820109</v>
      </c>
      <c r="I62" s="126">
        <v>211.67525177699619</v>
      </c>
      <c r="J62" s="126">
        <v>228.39848618544502</v>
      </c>
      <c r="K62" s="126">
        <v>245.08049042406194</v>
      </c>
      <c r="L62" s="126">
        <v>249.19599960015074</v>
      </c>
      <c r="M62" s="126">
        <v>241.39627236585758</v>
      </c>
      <c r="N62" s="126">
        <v>236.35767756139788</v>
      </c>
      <c r="O62" s="126">
        <v>251.20707726496829</v>
      </c>
      <c r="P62" s="126">
        <v>248.15906712075594</v>
      </c>
      <c r="Q62" s="126">
        <v>262.94235502481854</v>
      </c>
      <c r="R62" s="126">
        <v>268.35215918170218</v>
      </c>
      <c r="S62" s="126">
        <v>286.46250707666633</v>
      </c>
      <c r="T62" s="126">
        <v>307.25297423781268</v>
      </c>
      <c r="U62" s="126">
        <v>320.52190018965632</v>
      </c>
      <c r="V62" s="126">
        <v>345.30313556221341</v>
      </c>
      <c r="W62" s="126">
        <v>331.61086367222657</v>
      </c>
      <c r="X62" s="126">
        <v>323.38074848017123</v>
      </c>
      <c r="Y62" s="126">
        <v>333.55265752789325</v>
      </c>
      <c r="Z62" s="126">
        <v>330.42736600330772</v>
      </c>
      <c r="AA62" s="126">
        <v>334.76103621627215</v>
      </c>
      <c r="AB62" s="126">
        <v>339.02631451932598</v>
      </c>
      <c r="AC62" s="126">
        <v>339.03713461502622</v>
      </c>
      <c r="AD62" s="126">
        <v>333.02822931699052</v>
      </c>
      <c r="AE62" s="126">
        <v>324.03930485257325</v>
      </c>
      <c r="AF62" s="126">
        <v>303.54527891049167</v>
      </c>
      <c r="AG62" s="126">
        <v>301.50637644291129</v>
      </c>
      <c r="AH62" s="126"/>
      <c r="AI62" s="126"/>
      <c r="AJ62" s="123"/>
      <c r="AK62" s="123"/>
      <c r="AL62" s="123">
        <v>5180.0587208244542</v>
      </c>
      <c r="AM62" s="123">
        <v>5340.9157402862147</v>
      </c>
      <c r="AN62" s="123">
        <v>4993.8764989585088</v>
      </c>
      <c r="AO62" s="123">
        <v>3809.4964224443556</v>
      </c>
      <c r="AP62" s="123">
        <v>3577.2279252671324</v>
      </c>
      <c r="AQ62" s="123">
        <v>2970.2157096892729</v>
      </c>
      <c r="AR62" s="123">
        <v>3271.8036068295846</v>
      </c>
      <c r="AS62" s="123">
        <v>2693.5321946361942</v>
      </c>
      <c r="AT62" s="123">
        <v>3423.9550507403228</v>
      </c>
      <c r="AU62" s="123">
        <v>5062.3046544767203</v>
      </c>
      <c r="AV62" s="123">
        <v>5607.6798152740394</v>
      </c>
      <c r="AW62" s="123">
        <v>4629.0275032919972</v>
      </c>
      <c r="AX62" s="123">
        <v>4027.4413183739757</v>
      </c>
      <c r="AY62" s="123">
        <v>6521.6524929506932</v>
      </c>
      <c r="AZ62" s="123">
        <v>6101.0176188598525</v>
      </c>
      <c r="BA62" s="123">
        <v>8007.9222908542579</v>
      </c>
      <c r="BB62" s="123">
        <v>8818.5398564255865</v>
      </c>
      <c r="BC62" s="123">
        <v>11367.339200353957</v>
      </c>
      <c r="BD62" s="123">
        <v>14976.217934981201</v>
      </c>
      <c r="BE62" s="123">
        <v>16770.941666860388</v>
      </c>
      <c r="BF62" s="123">
        <v>21662.040549447851</v>
      </c>
      <c r="BG62" s="123">
        <v>16577.612364337554</v>
      </c>
      <c r="BH62" s="123">
        <v>14358.039408448987</v>
      </c>
      <c r="BI62" s="123">
        <v>14814.790052098793</v>
      </c>
      <c r="BJ62" s="123">
        <v>11260.767435318608</v>
      </c>
      <c r="BK62" s="123">
        <v>10556.508970732188</v>
      </c>
      <c r="BL62" s="123">
        <v>9440.7765797510583</v>
      </c>
      <c r="BM62" s="123">
        <v>8300.5627550001427</v>
      </c>
      <c r="BN62" s="123">
        <v>7501.3759397557787</v>
      </c>
      <c r="BO62" s="123">
        <v>7126.9099642403435</v>
      </c>
      <c r="BP62" s="123">
        <v>6095.9682973828076</v>
      </c>
      <c r="BQ62" s="123">
        <v>7894.440967910029</v>
      </c>
      <c r="BR62" s="123"/>
      <c r="BS62" s="123"/>
    </row>
    <row r="63" spans="1:71">
      <c r="A63" s="120" t="s">
        <v>169</v>
      </c>
      <c r="B63" s="126">
        <v>290.68154023135827</v>
      </c>
      <c r="C63" s="126">
        <v>253.38125771067212</v>
      </c>
      <c r="D63" s="126">
        <v>250.98592691574265</v>
      </c>
      <c r="E63" s="126">
        <v>235.70968788668972</v>
      </c>
      <c r="F63" s="126">
        <v>218.81006956624233</v>
      </c>
      <c r="G63" s="126">
        <v>220.62816019930688</v>
      </c>
      <c r="H63" s="126">
        <v>213.86889035197538</v>
      </c>
      <c r="I63" s="126">
        <v>207.83372984182347</v>
      </c>
      <c r="J63" s="126">
        <v>222.09529421988583</v>
      </c>
      <c r="K63" s="126">
        <v>228.24275399289488</v>
      </c>
      <c r="L63" s="126">
        <v>236.3763453272469</v>
      </c>
      <c r="M63" s="126">
        <v>239.81521142251836</v>
      </c>
      <c r="N63" s="126">
        <v>241.34365915149885</v>
      </c>
      <c r="O63" s="126">
        <v>245.75160548488932</v>
      </c>
      <c r="P63" s="126">
        <v>242.65425534311211</v>
      </c>
      <c r="Q63" s="126">
        <v>241.111670756726</v>
      </c>
      <c r="R63" s="126">
        <v>244.47455159573306</v>
      </c>
      <c r="S63" s="126">
        <v>258.06166182835693</v>
      </c>
      <c r="T63" s="126">
        <v>260.05927141347837</v>
      </c>
      <c r="U63" s="126">
        <v>259.32053571450257</v>
      </c>
      <c r="V63" s="126">
        <v>276.18325028943519</v>
      </c>
      <c r="W63" s="126">
        <v>275.8079795675053</v>
      </c>
      <c r="X63" s="126">
        <v>266.87021942122664</v>
      </c>
      <c r="Y63" s="126">
        <v>267.54303513439521</v>
      </c>
      <c r="Z63" s="126">
        <v>277.21074395792249</v>
      </c>
      <c r="AA63" s="126">
        <v>274.34609446226386</v>
      </c>
      <c r="AB63" s="126">
        <v>284.99044396591273</v>
      </c>
      <c r="AC63" s="126">
        <v>291.48212521829032</v>
      </c>
      <c r="AD63" s="126">
        <v>290.84182842761311</v>
      </c>
      <c r="AE63" s="126">
        <v>280.47104235865874</v>
      </c>
      <c r="AF63" s="126">
        <v>258.93083634406429</v>
      </c>
      <c r="AG63" s="126">
        <v>238.97306723669999</v>
      </c>
      <c r="AH63" s="126"/>
      <c r="AI63" s="126"/>
      <c r="AJ63" s="123"/>
      <c r="AK63" s="123"/>
      <c r="AL63" s="123">
        <v>15353.651188955415</v>
      </c>
      <c r="AM63" s="123">
        <v>9986.3859467193324</v>
      </c>
      <c r="AN63" s="123">
        <v>11177.778712892932</v>
      </c>
      <c r="AO63" s="123">
        <v>8232.161326126632</v>
      </c>
      <c r="AP63" s="123">
        <v>5524.974654183181</v>
      </c>
      <c r="AQ63" s="123">
        <v>4892.9959753690455</v>
      </c>
      <c r="AR63" s="123">
        <v>3290.1679733590095</v>
      </c>
      <c r="AS63" s="123">
        <v>2309.5452675642982</v>
      </c>
      <c r="AT63" s="123">
        <v>2726.0281287190865</v>
      </c>
      <c r="AU63" s="123">
        <v>2949.8083516162096</v>
      </c>
      <c r="AV63" s="123">
        <v>3852.0380095635924</v>
      </c>
      <c r="AW63" s="123">
        <v>4416.3861065034516</v>
      </c>
      <c r="AX63" s="123">
        <v>4685.1433053241426</v>
      </c>
      <c r="AY63" s="123">
        <v>5670.2823359406011</v>
      </c>
      <c r="AZ63" s="123">
        <v>5271.3697628097316</v>
      </c>
      <c r="BA63" s="123">
        <v>4577.3763944967104</v>
      </c>
      <c r="BB63" s="123">
        <v>4904.1271425337682</v>
      </c>
      <c r="BC63" s="123">
        <v>6117.8802165971883</v>
      </c>
      <c r="BD63" s="123">
        <v>5652.5821185669829</v>
      </c>
      <c r="BE63" s="123">
        <v>4665.0684048203802</v>
      </c>
      <c r="BF63" s="123">
        <v>6093.4282632463965</v>
      </c>
      <c r="BG63" s="123">
        <v>5321.8765562982016</v>
      </c>
      <c r="BH63" s="123">
        <v>4008.7268716431963</v>
      </c>
      <c r="BI63" s="123">
        <v>3103.2029756982888</v>
      </c>
      <c r="BJ63" s="123">
        <v>2798.424935810152</v>
      </c>
      <c r="BK63" s="123">
        <v>1791.8230969837623</v>
      </c>
      <c r="BL63" s="123">
        <v>1860.0061138705892</v>
      </c>
      <c r="BM63" s="123">
        <v>1896.8128402825239</v>
      </c>
      <c r="BN63" s="123">
        <v>1973.4991607537193</v>
      </c>
      <c r="BO63" s="123">
        <v>1668.9484473967309</v>
      </c>
      <c r="BP63" s="123">
        <v>1119.7214787330095</v>
      </c>
      <c r="BQ63" s="123">
        <v>692.60330393802337</v>
      </c>
      <c r="BR63" s="123"/>
      <c r="BS63" s="123"/>
    </row>
    <row r="64" spans="1:71">
      <c r="A64" s="120" t="s">
        <v>165</v>
      </c>
      <c r="B64" s="126">
        <v>108.32966701459877</v>
      </c>
      <c r="C64" s="126">
        <v>106.05433744531463</v>
      </c>
      <c r="D64" s="126">
        <v>102.64016030245021</v>
      </c>
      <c r="E64" s="126">
        <v>107.99141639796672</v>
      </c>
      <c r="F64" s="126">
        <v>110.07693346575464</v>
      </c>
      <c r="G64" s="126">
        <v>109.09865879676073</v>
      </c>
      <c r="H64" s="126">
        <v>108.50737051631141</v>
      </c>
      <c r="I64" s="126">
        <v>108.8387526041558</v>
      </c>
      <c r="J64" s="126">
        <v>113.78332114594834</v>
      </c>
      <c r="K64" s="126">
        <v>115.85977615507278</v>
      </c>
      <c r="L64" s="126">
        <v>116.26676075102982</v>
      </c>
      <c r="M64" s="126">
        <v>107.97333885637583</v>
      </c>
      <c r="N64" s="126">
        <v>106.08100227433883</v>
      </c>
      <c r="O64" s="126">
        <v>101.14535356378867</v>
      </c>
      <c r="P64" s="126">
        <v>103.44951262450618</v>
      </c>
      <c r="Q64" s="126">
        <v>111.42852174963073</v>
      </c>
      <c r="R64" s="126">
        <v>108.0123409658961</v>
      </c>
      <c r="S64" s="126">
        <v>111.95132626503104</v>
      </c>
      <c r="T64" s="126">
        <v>112.47221769181401</v>
      </c>
      <c r="U64" s="126">
        <v>117.13730556268739</v>
      </c>
      <c r="V64" s="126">
        <v>124.93606136817375</v>
      </c>
      <c r="W64" s="126">
        <v>137.6950579615478</v>
      </c>
      <c r="X64" s="126">
        <v>147.36943339514264</v>
      </c>
      <c r="Y64" s="126">
        <v>157.34910263828269</v>
      </c>
      <c r="Z64" s="126">
        <v>170.85583580070124</v>
      </c>
      <c r="AA64" s="126">
        <v>185.91069130735511</v>
      </c>
      <c r="AB64" s="126">
        <v>205.54054104052315</v>
      </c>
      <c r="AC64" s="126">
        <v>220.7538354452723</v>
      </c>
      <c r="AD64" s="126">
        <v>221.9534559422585</v>
      </c>
      <c r="AE64" s="126">
        <v>214.38201146972605</v>
      </c>
      <c r="AF64" s="126">
        <v>202.30198090001883</v>
      </c>
      <c r="AG64" s="126">
        <v>187.90926271967885</v>
      </c>
      <c r="AH64" s="126"/>
      <c r="AI64" s="126"/>
      <c r="AJ64" s="123"/>
      <c r="AK64" s="123"/>
      <c r="AL64" s="123">
        <v>3415.4699541277209</v>
      </c>
      <c r="AM64" s="123">
        <v>2246.2873250782609</v>
      </c>
      <c r="AN64" s="123">
        <v>1816.528501887223</v>
      </c>
      <c r="AO64" s="123">
        <v>1368.0391065375129</v>
      </c>
      <c r="AP64" s="123">
        <v>1183.5638534436653</v>
      </c>
      <c r="AQ64" s="123">
        <v>1728.8588152423715</v>
      </c>
      <c r="AR64" s="123">
        <v>2304.1472677829606</v>
      </c>
      <c r="AS64" s="123">
        <v>2594.603310039282</v>
      </c>
      <c r="AT64" s="123">
        <v>3147.2766214545986</v>
      </c>
      <c r="AU64" s="123">
        <v>3372.2224207747495</v>
      </c>
      <c r="AV64" s="123">
        <v>3369.198315977957</v>
      </c>
      <c r="AW64" s="123">
        <v>4275.3259380602904</v>
      </c>
      <c r="AX64" s="123">
        <v>4464.1841207356438</v>
      </c>
      <c r="AY64" s="123">
        <v>4803.1795321466216</v>
      </c>
      <c r="AZ64" s="123">
        <v>4435.6323774015873</v>
      </c>
      <c r="BA64" s="123">
        <v>3847.3286548241017</v>
      </c>
      <c r="BB64" s="123">
        <v>4413.3085778858067</v>
      </c>
      <c r="BC64" s="123">
        <v>4609.5213954235523</v>
      </c>
      <c r="BD64" s="123">
        <v>5242.2520121955931</v>
      </c>
      <c r="BE64" s="123">
        <v>5458.538712572652</v>
      </c>
      <c r="BF64" s="123">
        <v>5356.3039958156351</v>
      </c>
      <c r="BG64" s="123">
        <v>4246.0508783330815</v>
      </c>
      <c r="BH64" s="123">
        <v>3156.8978842495435</v>
      </c>
      <c r="BI64" s="123">
        <v>2968.8912222238978</v>
      </c>
      <c r="BJ64" s="123">
        <v>2857.4121136538511</v>
      </c>
      <c r="BK64" s="123">
        <v>2125.7145206724335</v>
      </c>
      <c r="BL64" s="123">
        <v>1319.2960190958122</v>
      </c>
      <c r="BM64" s="123">
        <v>738.52817719754046</v>
      </c>
      <c r="BN64" s="123">
        <v>598.50145431643386</v>
      </c>
      <c r="BO64" s="123">
        <v>636.86909176979884</v>
      </c>
      <c r="BP64" s="123">
        <v>536.69208988351977</v>
      </c>
      <c r="BQ64" s="123">
        <v>612.38664170090033</v>
      </c>
      <c r="BR64" s="123"/>
      <c r="BS64" s="123"/>
    </row>
    <row r="65" spans="1:71">
      <c r="A65" s="120" t="s">
        <v>193</v>
      </c>
      <c r="B65" s="126">
        <v>235.9681323003534</v>
      </c>
      <c r="C65" s="126">
        <v>205.7009060978402</v>
      </c>
      <c r="D65" s="126">
        <v>195.399632798601</v>
      </c>
      <c r="E65" s="126">
        <v>190.34793262046634</v>
      </c>
      <c r="F65" s="126">
        <v>176.83056075949423</v>
      </c>
      <c r="G65" s="126">
        <v>176.00548875650469</v>
      </c>
      <c r="H65" s="126">
        <v>174.77760772246896</v>
      </c>
      <c r="I65" s="126">
        <v>177.2306423092781</v>
      </c>
      <c r="J65" s="126">
        <v>186.33087810635996</v>
      </c>
      <c r="K65" s="126">
        <v>195.10695645462141</v>
      </c>
      <c r="L65" s="126">
        <v>205.74265212238393</v>
      </c>
      <c r="M65" s="126">
        <v>197.77067538714795</v>
      </c>
      <c r="N65" s="126">
        <v>196.98432114991923</v>
      </c>
      <c r="O65" s="126">
        <v>187.92325758332598</v>
      </c>
      <c r="P65" s="126">
        <v>189.65970538419609</v>
      </c>
      <c r="Q65" s="126">
        <v>192.36019551846564</v>
      </c>
      <c r="R65" s="126">
        <v>196.71510886439401</v>
      </c>
      <c r="S65" s="126">
        <v>205.10481696939766</v>
      </c>
      <c r="T65" s="126">
        <v>215.57741221781828</v>
      </c>
      <c r="U65" s="126">
        <v>228.79483099213425</v>
      </c>
      <c r="V65" s="126">
        <v>222.26013666982789</v>
      </c>
      <c r="W65" s="126">
        <v>218.78609113888123</v>
      </c>
      <c r="X65" s="126">
        <v>223.4117537758861</v>
      </c>
      <c r="Y65" s="126">
        <v>228.25602439871489</v>
      </c>
      <c r="Z65" s="126">
        <v>234.12309429620569</v>
      </c>
      <c r="AA65" s="126">
        <v>232.43944611036136</v>
      </c>
      <c r="AB65" s="126">
        <v>230.70159262567935</v>
      </c>
      <c r="AC65" s="126">
        <v>239.28250027799024</v>
      </c>
      <c r="AD65" s="126">
        <v>237.7966320659722</v>
      </c>
      <c r="AE65" s="126">
        <v>234.06121355784146</v>
      </c>
      <c r="AF65" s="126">
        <v>220.62847033813441</v>
      </c>
      <c r="AG65" s="126">
        <v>207.70154328633686</v>
      </c>
      <c r="AH65" s="126"/>
      <c r="AI65" s="126"/>
      <c r="AJ65" s="123"/>
      <c r="AK65" s="123"/>
      <c r="AL65" s="123">
        <v>4788.1477412820932</v>
      </c>
      <c r="AM65" s="123">
        <v>2730.2249933526264</v>
      </c>
      <c r="AN65" s="123">
        <v>2513.8912920009398</v>
      </c>
      <c r="AO65" s="123">
        <v>2058.3918522485114</v>
      </c>
      <c r="AP65" s="123">
        <v>1046.5654894011614</v>
      </c>
      <c r="AQ65" s="123">
        <v>641.47120942287768</v>
      </c>
      <c r="AR65" s="123">
        <v>333.74551629050757</v>
      </c>
      <c r="AS65" s="123">
        <v>304.66449093394544</v>
      </c>
      <c r="AT65" s="123">
        <v>270.50259815508224</v>
      </c>
      <c r="AU65" s="123">
        <v>448.43740216843469</v>
      </c>
      <c r="AV65" s="123">
        <v>987.91377070311466</v>
      </c>
      <c r="AW65" s="123">
        <v>595.91449287652415</v>
      </c>
      <c r="AX65" s="123">
        <v>580.26877547375966</v>
      </c>
      <c r="AY65" s="123">
        <v>305.30325548121408</v>
      </c>
      <c r="AZ65" s="123">
        <v>384.5383491211017</v>
      </c>
      <c r="BA65" s="123">
        <v>357.39280857498585</v>
      </c>
      <c r="BB65" s="123">
        <v>495.95426530016147</v>
      </c>
      <c r="BC65" s="123">
        <v>638.06934292284654</v>
      </c>
      <c r="BD65" s="123">
        <v>942.60032253964403</v>
      </c>
      <c r="BE65" s="123">
        <v>1426.9960538305183</v>
      </c>
      <c r="BF65" s="123">
        <v>582.6092787426237</v>
      </c>
      <c r="BG65" s="123">
        <v>253.74274329243764</v>
      </c>
      <c r="BH65" s="123">
        <v>394.26240179558192</v>
      </c>
      <c r="BI65" s="123">
        <v>269.5963363673996</v>
      </c>
      <c r="BJ65" s="123">
        <v>96.284989600913335</v>
      </c>
      <c r="BK65" s="123">
        <v>0.17916858535548449</v>
      </c>
      <c r="BL65" s="123">
        <v>124.56933071878328</v>
      </c>
      <c r="BM65" s="123">
        <v>74.774242144058988</v>
      </c>
      <c r="BN65" s="123">
        <v>74.323593583211519</v>
      </c>
      <c r="BO65" s="123">
        <v>30.880952747104121</v>
      </c>
      <c r="BP65" s="123">
        <v>23.426823670913599</v>
      </c>
      <c r="BQ65" s="123">
        <v>24.543765565178671</v>
      </c>
      <c r="BR65" s="123"/>
      <c r="BS65" s="123"/>
    </row>
    <row r="66" spans="1:71">
      <c r="A66" s="120" t="s">
        <v>156</v>
      </c>
      <c r="B66" s="126">
        <v>120.30387843265902</v>
      </c>
      <c r="C66" s="126">
        <v>113.5261015778953</v>
      </c>
      <c r="D66" s="126">
        <v>109.03605470913799</v>
      </c>
      <c r="E66" s="126">
        <v>108.03529028529874</v>
      </c>
      <c r="F66" s="126">
        <v>107.19640215959457</v>
      </c>
      <c r="G66" s="126">
        <v>114.26408306335838</v>
      </c>
      <c r="H66" s="126">
        <v>119.97898339474582</v>
      </c>
      <c r="I66" s="126">
        <v>128.31313052527264</v>
      </c>
      <c r="J66" s="126">
        <v>151.71133880871588</v>
      </c>
      <c r="K66" s="126">
        <v>164.92387873260864</v>
      </c>
      <c r="L66" s="126">
        <v>171.09104684227026</v>
      </c>
      <c r="M66" s="126">
        <v>180.83933133175992</v>
      </c>
      <c r="N66" s="126">
        <v>176.76915486889246</v>
      </c>
      <c r="O66" s="126">
        <v>171.95670290338728</v>
      </c>
      <c r="P66" s="126">
        <v>166.74454593420435</v>
      </c>
      <c r="Q66" s="126">
        <v>164.84606853693043</v>
      </c>
      <c r="R66" s="126">
        <v>158.82664743204438</v>
      </c>
      <c r="S66" s="126">
        <v>155.86316334904612</v>
      </c>
      <c r="T66" s="126">
        <v>156.12197092291225</v>
      </c>
      <c r="U66" s="126">
        <v>163.2155329824574</v>
      </c>
      <c r="V66" s="126">
        <v>170.13982580300663</v>
      </c>
      <c r="W66" s="126">
        <v>174.42178710702154</v>
      </c>
      <c r="X66" s="126">
        <v>177.29730744135051</v>
      </c>
      <c r="Y66" s="126">
        <v>187.70800337892416</v>
      </c>
      <c r="Z66" s="126">
        <v>208.71092067682287</v>
      </c>
      <c r="AA66" s="126">
        <v>217.87458139700652</v>
      </c>
      <c r="AB66" s="126">
        <v>223.57052181062181</v>
      </c>
      <c r="AC66" s="126">
        <v>228.60027996162464</v>
      </c>
      <c r="AD66" s="126">
        <v>224.4507986952211</v>
      </c>
      <c r="AE66" s="126">
        <v>214.4794415822214</v>
      </c>
      <c r="AF66" s="126">
        <v>200.50533325155033</v>
      </c>
      <c r="AG66" s="126">
        <v>190.87041092686849</v>
      </c>
      <c r="AH66" s="126"/>
      <c r="AI66" s="126"/>
      <c r="AJ66" s="123"/>
      <c r="AK66" s="123"/>
      <c r="AL66" s="123">
        <v>2159.2574351310718</v>
      </c>
      <c r="AM66" s="123">
        <v>1593.8658572481299</v>
      </c>
      <c r="AN66" s="123">
        <v>1312.2403083711567</v>
      </c>
      <c r="AO66" s="123">
        <v>1364.7955034018987</v>
      </c>
      <c r="AP66" s="123">
        <v>1390.058937126604</v>
      </c>
      <c r="AQ66" s="123">
        <v>1325.9884102124311</v>
      </c>
      <c r="AR66" s="123">
        <v>1334.4351382359075</v>
      </c>
      <c r="AS66" s="123">
        <v>989.91224068374629</v>
      </c>
      <c r="AT66" s="123">
        <v>330.24252240815173</v>
      </c>
      <c r="AU66" s="123">
        <v>81.121313176213334</v>
      </c>
      <c r="AV66" s="123">
        <v>10.371682590814638</v>
      </c>
      <c r="AW66" s="123">
        <v>55.95063725295482</v>
      </c>
      <c r="AX66" s="123">
        <v>15.004795377323497</v>
      </c>
      <c r="AY66" s="123">
        <v>2.2691642509864249</v>
      </c>
      <c r="AZ66" s="123">
        <v>10.926396769791564</v>
      </c>
      <c r="BA66" s="123">
        <v>74.119898314431367</v>
      </c>
      <c r="BB66" s="123">
        <v>243.93537999909529</v>
      </c>
      <c r="BC66" s="123">
        <v>575.118055651026</v>
      </c>
      <c r="BD66" s="123">
        <v>826.77207568121753</v>
      </c>
      <c r="BE66" s="123">
        <v>773.04555053677734</v>
      </c>
      <c r="BF66" s="123">
        <v>783.04886534608374</v>
      </c>
      <c r="BG66" s="123">
        <v>808.54919580864259</v>
      </c>
      <c r="BH66" s="123">
        <v>689.50380098654432</v>
      </c>
      <c r="BI66" s="123">
        <v>582.19088133296611</v>
      </c>
      <c r="BJ66" s="123">
        <v>243.35008196611622</v>
      </c>
      <c r="BK66" s="123">
        <v>199.98433043998156</v>
      </c>
      <c r="BL66" s="123">
        <v>334.60216512753749</v>
      </c>
      <c r="BM66" s="123">
        <v>373.62687939520049</v>
      </c>
      <c r="BN66" s="123">
        <v>482.54674361950651</v>
      </c>
      <c r="BO66" s="123">
        <v>631.96104004118854</v>
      </c>
      <c r="BP66" s="123">
        <v>623.16452443152434</v>
      </c>
      <c r="BQ66" s="123">
        <v>474.59924576074241</v>
      </c>
      <c r="BR66" s="123"/>
      <c r="BS66" s="123"/>
    </row>
    <row r="67" spans="1:71">
      <c r="A67" s="120" t="s">
        <v>196</v>
      </c>
      <c r="B67" s="126">
        <v>199.36161929709701</v>
      </c>
      <c r="C67" s="126">
        <v>191.75588956860375</v>
      </c>
      <c r="D67" s="126">
        <v>175.39396247630512</v>
      </c>
      <c r="E67" s="126">
        <v>169.19193646842919</v>
      </c>
      <c r="F67" s="126">
        <v>165.49597038320888</v>
      </c>
      <c r="G67" s="126">
        <v>168.47409932190658</v>
      </c>
      <c r="H67" s="126">
        <v>191.27231763850747</v>
      </c>
      <c r="I67" s="126">
        <v>208.4850292585898</v>
      </c>
      <c r="J67" s="126">
        <v>220.95126435506248</v>
      </c>
      <c r="K67" s="126">
        <v>224.42132810999917</v>
      </c>
      <c r="L67" s="126">
        <v>227.28763233164298</v>
      </c>
      <c r="M67" s="126">
        <v>213.31705639749316</v>
      </c>
      <c r="N67" s="126">
        <v>203.94130828613152</v>
      </c>
      <c r="O67" s="126">
        <v>195.03905801937418</v>
      </c>
      <c r="P67" s="126">
        <v>193.20506519065944</v>
      </c>
      <c r="Q67" s="126">
        <v>197.29030928882429</v>
      </c>
      <c r="R67" s="126">
        <v>209.32846529125368</v>
      </c>
      <c r="S67" s="126">
        <v>215.38864698712504</v>
      </c>
      <c r="T67" s="126">
        <v>217.18711697473401</v>
      </c>
      <c r="U67" s="126">
        <v>226.3832268582529</v>
      </c>
      <c r="V67" s="126">
        <v>227.36282283158508</v>
      </c>
      <c r="W67" s="126">
        <v>243.53995843248302</v>
      </c>
      <c r="X67" s="126">
        <v>240.1605308662611</v>
      </c>
      <c r="Y67" s="126">
        <v>241.97585323946944</v>
      </c>
      <c r="Z67" s="126">
        <v>247.34077718701593</v>
      </c>
      <c r="AA67" s="126">
        <v>247.24896844644334</v>
      </c>
      <c r="AB67" s="126">
        <v>257.26542363316889</v>
      </c>
      <c r="AC67" s="126">
        <v>282.21312712042555</v>
      </c>
      <c r="AD67" s="126">
        <v>273.40324201208688</v>
      </c>
      <c r="AE67" s="126">
        <v>268.83263076227138</v>
      </c>
      <c r="AF67" s="126">
        <v>251.02027564242368</v>
      </c>
      <c r="AG67" s="126">
        <v>237.79544867130468</v>
      </c>
      <c r="AH67" s="126"/>
      <c r="AI67" s="126"/>
      <c r="AJ67" s="123"/>
      <c r="AK67" s="123"/>
      <c r="AL67" s="123">
        <v>1062.1035454017035</v>
      </c>
      <c r="AM67" s="123">
        <v>1467.3908847988776</v>
      </c>
      <c r="AN67" s="123">
        <v>908.00071218495839</v>
      </c>
      <c r="AO67" s="123">
        <v>586.29394044451578</v>
      </c>
      <c r="AP67" s="123">
        <v>441.67536885124531</v>
      </c>
      <c r="AQ67" s="123">
        <v>316.69378932930141</v>
      </c>
      <c r="AR67" s="123">
        <v>1208.4948908689878</v>
      </c>
      <c r="AS67" s="123">
        <v>2372.5693995671468</v>
      </c>
      <c r="AT67" s="123">
        <v>2607.8741786382488</v>
      </c>
      <c r="AU67" s="123">
        <v>2549.3120263472038</v>
      </c>
      <c r="AV67" s="123">
        <v>2806.4646082946192</v>
      </c>
      <c r="AW67" s="123">
        <v>1596.6210598191235</v>
      </c>
      <c r="AX67" s="123">
        <v>963.83895285334836</v>
      </c>
      <c r="AY67" s="123">
        <v>604.60562603360972</v>
      </c>
      <c r="AZ67" s="123">
        <v>536.15445079664232</v>
      </c>
      <c r="BA67" s="123">
        <v>568.10481087224412</v>
      </c>
      <c r="BB67" s="123">
        <v>1216.8506941861924</v>
      </c>
      <c r="BC67" s="123">
        <v>1263.3663048287478</v>
      </c>
      <c r="BD67" s="123">
        <v>1044.0331284330505</v>
      </c>
      <c r="BE67" s="123">
        <v>1250.6122958029916</v>
      </c>
      <c r="BF67" s="123">
        <v>854.97682399592964</v>
      </c>
      <c r="BG67" s="123">
        <v>1655.1204708621756</v>
      </c>
      <c r="BH67" s="123">
        <v>1339.9127767489397</v>
      </c>
      <c r="BI67" s="123">
        <v>908.37245431771657</v>
      </c>
      <c r="BJ67" s="123">
        <v>530.38893285449751</v>
      </c>
      <c r="BK67" s="123">
        <v>232.03836154745107</v>
      </c>
      <c r="BL67" s="123">
        <v>237.2452575606257</v>
      </c>
      <c r="BM67" s="123">
        <v>1175.352665000376</v>
      </c>
      <c r="BN67" s="123">
        <v>728.21703220556697</v>
      </c>
      <c r="BO67" s="123">
        <v>853.47847286044555</v>
      </c>
      <c r="BP67" s="123">
        <v>652.88829428448537</v>
      </c>
      <c r="BQ67" s="123">
        <v>632.00647193784448</v>
      </c>
      <c r="BR67" s="123"/>
      <c r="BS67" s="123"/>
    </row>
    <row r="68" spans="1:71">
      <c r="A68" s="120" t="s">
        <v>194</v>
      </c>
      <c r="B68" s="126">
        <v>181.6636014773774</v>
      </c>
      <c r="C68" s="126">
        <v>182.23897797316573</v>
      </c>
      <c r="D68" s="126">
        <v>171.39617868470071</v>
      </c>
      <c r="E68" s="126">
        <v>162.59830878774946</v>
      </c>
      <c r="F68" s="126">
        <v>174.65390083851668</v>
      </c>
      <c r="G68" s="126">
        <v>195.76292561614702</v>
      </c>
      <c r="H68" s="126">
        <v>216.71883263787549</v>
      </c>
      <c r="I68" s="126">
        <v>232.98906350305543</v>
      </c>
      <c r="J68" s="126">
        <v>251.9495211106163</v>
      </c>
      <c r="K68" s="126">
        <v>264.21944499915963</v>
      </c>
      <c r="L68" s="126">
        <v>281.33868338026241</v>
      </c>
      <c r="M68" s="126">
        <v>300.67719800632449</v>
      </c>
      <c r="N68" s="126">
        <v>317.99981660902853</v>
      </c>
      <c r="O68" s="126">
        <v>315.20711622990848</v>
      </c>
      <c r="P68" s="126">
        <v>298.26149768246944</v>
      </c>
      <c r="Q68" s="126">
        <v>295.64563437326609</v>
      </c>
      <c r="R68" s="126">
        <v>286.21503716721139</v>
      </c>
      <c r="S68" s="126">
        <v>288.33121641345883</v>
      </c>
      <c r="T68" s="126">
        <v>292.67228700629414</v>
      </c>
      <c r="U68" s="126">
        <v>287.59219264851009</v>
      </c>
      <c r="V68" s="126">
        <v>317.75533076700498</v>
      </c>
      <c r="W68" s="126">
        <v>334.61628334864184</v>
      </c>
      <c r="X68" s="126">
        <v>341.1302967927486</v>
      </c>
      <c r="Y68" s="126">
        <v>356.14720924846046</v>
      </c>
      <c r="Z68" s="126">
        <v>370.34810503209718</v>
      </c>
      <c r="AA68" s="126">
        <v>373.32843492812719</v>
      </c>
      <c r="AB68" s="126">
        <v>417.77090447116211</v>
      </c>
      <c r="AC68" s="126">
        <v>418.70160396075175</v>
      </c>
      <c r="AD68" s="126">
        <v>439.96845665329403</v>
      </c>
      <c r="AE68" s="126">
        <v>439.33726972530047</v>
      </c>
      <c r="AF68" s="126">
        <v>415.1927279252638</v>
      </c>
      <c r="AG68" s="126">
        <v>389.249135403276</v>
      </c>
      <c r="AH68" s="126"/>
      <c r="AI68" s="126"/>
      <c r="AJ68" s="123"/>
      <c r="AK68" s="123"/>
      <c r="AL68" s="123">
        <v>221.769052039309</v>
      </c>
      <c r="AM68" s="123">
        <v>828.84261200305434</v>
      </c>
      <c r="AN68" s="123">
        <v>683.05214835504671</v>
      </c>
      <c r="AO68" s="123">
        <v>310.46016120299851</v>
      </c>
      <c r="AP68" s="123">
        <v>910.47054842641251</v>
      </c>
      <c r="AQ68" s="123">
        <v>2032.6318673819701</v>
      </c>
      <c r="AR68" s="123">
        <v>3625.2354426104616</v>
      </c>
      <c r="AS68" s="123">
        <v>5360.1524694774935</v>
      </c>
      <c r="AT68" s="123">
        <v>6734.763719940288</v>
      </c>
      <c r="AU68" s="123">
        <v>8152.0726723899625</v>
      </c>
      <c r="AV68" s="123">
        <v>11454.805883747895</v>
      </c>
      <c r="AW68" s="123">
        <v>16209.843212865664</v>
      </c>
      <c r="AX68" s="123">
        <v>21055.247465058874</v>
      </c>
      <c r="AY68" s="123">
        <v>20954.527633070371</v>
      </c>
      <c r="AZ68" s="123">
        <v>16438.173779277986</v>
      </c>
      <c r="BA68" s="123">
        <v>14930.463168185031</v>
      </c>
      <c r="BB68" s="123">
        <v>12492.523725058387</v>
      </c>
      <c r="BC68" s="123">
        <v>11769.306349820366</v>
      </c>
      <c r="BD68" s="123">
        <v>11620.122390776096</v>
      </c>
      <c r="BE68" s="123">
        <v>9326.3371748227783</v>
      </c>
      <c r="BF68" s="123">
        <v>14311.933779975452</v>
      </c>
      <c r="BG68" s="123">
        <v>17360.564985109791</v>
      </c>
      <c r="BH68" s="123">
        <v>18926.766427941318</v>
      </c>
      <c r="BI68" s="123">
        <v>20825.541735689229</v>
      </c>
      <c r="BJ68" s="123">
        <v>21326.952061728985</v>
      </c>
      <c r="BK68" s="123">
        <v>19969.158195431894</v>
      </c>
      <c r="BL68" s="123">
        <v>30943.711957843134</v>
      </c>
      <c r="BM68" s="123">
        <v>29163.039645138866</v>
      </c>
      <c r="BN68" s="123">
        <v>37461.877861116605</v>
      </c>
      <c r="BO68" s="123">
        <v>39887.676103837533</v>
      </c>
      <c r="BP68" s="123">
        <v>35995.245950676152</v>
      </c>
      <c r="BQ68" s="123">
        <v>31185.237976277738</v>
      </c>
      <c r="BR68" s="123"/>
      <c r="BS68" s="123"/>
    </row>
    <row r="69" spans="1:71">
      <c r="A69" s="120" t="s">
        <v>162</v>
      </c>
      <c r="B69" s="126">
        <v>178.48888502427087</v>
      </c>
      <c r="C69" s="126">
        <v>167.40986756647203</v>
      </c>
      <c r="D69" s="126">
        <v>159.7046144773706</v>
      </c>
      <c r="E69" s="126">
        <v>161.19108954119147</v>
      </c>
      <c r="F69" s="126">
        <v>154.16319585209368</v>
      </c>
      <c r="G69" s="126">
        <v>160.56947596495323</v>
      </c>
      <c r="H69" s="126">
        <v>160.63461021168393</v>
      </c>
      <c r="I69" s="126">
        <v>158.92155629121459</v>
      </c>
      <c r="J69" s="126">
        <v>167.96412825179354</v>
      </c>
      <c r="K69" s="126">
        <v>183.15720880280807</v>
      </c>
      <c r="L69" s="126">
        <v>187.37176704335056</v>
      </c>
      <c r="M69" s="126">
        <v>193.07655734522245</v>
      </c>
      <c r="N69" s="126">
        <v>197.53465681956578</v>
      </c>
      <c r="O69" s="126">
        <v>199.48279635557924</v>
      </c>
      <c r="P69" s="126">
        <v>202.03476893516188</v>
      </c>
      <c r="Q69" s="126">
        <v>209.427014558818</v>
      </c>
      <c r="R69" s="126">
        <v>210.0476820310532</v>
      </c>
      <c r="S69" s="126">
        <v>214.98178767023899</v>
      </c>
      <c r="T69" s="126">
        <v>227.01063871147701</v>
      </c>
      <c r="U69" s="126">
        <v>239.86417073631898</v>
      </c>
      <c r="V69" s="126">
        <v>246.37102917635076</v>
      </c>
      <c r="W69" s="126">
        <v>253.13850043078227</v>
      </c>
      <c r="X69" s="126">
        <v>251.16897810080101</v>
      </c>
      <c r="Y69" s="126">
        <v>260.19399545157199</v>
      </c>
      <c r="Z69" s="126">
        <v>271.72076875570031</v>
      </c>
      <c r="AA69" s="126">
        <v>284.90255099569697</v>
      </c>
      <c r="AB69" s="126">
        <v>313.03525131304116</v>
      </c>
      <c r="AC69" s="126">
        <v>325.62313680699549</v>
      </c>
      <c r="AD69" s="126">
        <v>321.28795228007698</v>
      </c>
      <c r="AE69" s="126">
        <v>318.37610318080493</v>
      </c>
      <c r="AF69" s="126">
        <v>300.09045252138145</v>
      </c>
      <c r="AG69" s="126">
        <v>283.81695758510466</v>
      </c>
      <c r="AH69" s="126"/>
      <c r="AI69" s="126"/>
      <c r="AJ69" s="123"/>
      <c r="AK69" s="123"/>
      <c r="AL69" s="123">
        <v>137.29267858402613</v>
      </c>
      <c r="AM69" s="123">
        <v>194.89601831680397</v>
      </c>
      <c r="AN69" s="123">
        <v>208.62053223255054</v>
      </c>
      <c r="AO69" s="123">
        <v>262.85035949436235</v>
      </c>
      <c r="AP69" s="123">
        <v>93.766289745753653</v>
      </c>
      <c r="AQ69" s="123">
        <v>97.837204958792043</v>
      </c>
      <c r="AR69" s="123">
        <v>17.021447361938339</v>
      </c>
      <c r="AS69" s="123">
        <v>0.73007636256362862</v>
      </c>
      <c r="AT69" s="123">
        <v>3.6855808395636234</v>
      </c>
      <c r="AU69" s="123">
        <v>85.130017850336912</v>
      </c>
      <c r="AV69" s="123">
        <v>170.5690988880242</v>
      </c>
      <c r="AW69" s="123">
        <v>388.76962706262867</v>
      </c>
      <c r="AX69" s="123">
        <v>607.08546208411326</v>
      </c>
      <c r="AY69" s="123">
        <v>842.88419764491812</v>
      </c>
      <c r="AZ69" s="123">
        <v>1023.0218617893717</v>
      </c>
      <c r="BA69" s="123">
        <v>1293.9599366361499</v>
      </c>
      <c r="BB69" s="123">
        <v>1267.5453987629546</v>
      </c>
      <c r="BC69" s="123">
        <v>1234.609134458434</v>
      </c>
      <c r="BD69" s="123">
        <v>1775.3601821809607</v>
      </c>
      <c r="BE69" s="123">
        <v>2385.8282659382553</v>
      </c>
      <c r="BF69" s="123">
        <v>2327.8881350217025</v>
      </c>
      <c r="BG69" s="123">
        <v>2528.2507463920406</v>
      </c>
      <c r="BH69" s="123">
        <v>2267.0231250672218</v>
      </c>
      <c r="BI69" s="123">
        <v>2338.4342749161915</v>
      </c>
      <c r="BJ69" s="123">
        <v>2247.7238370960226</v>
      </c>
      <c r="BK69" s="123">
        <v>2796.9700344615371</v>
      </c>
      <c r="BL69" s="123">
        <v>5065.5383550115857</v>
      </c>
      <c r="BM69" s="123">
        <v>6036.2685135989814</v>
      </c>
      <c r="BN69" s="123">
        <v>5605.5478915957419</v>
      </c>
      <c r="BO69" s="123">
        <v>6202.7952039023639</v>
      </c>
      <c r="BP69" s="123">
        <v>5568.4213589487117</v>
      </c>
      <c r="BQ69" s="123">
        <v>5063.9231903538475</v>
      </c>
      <c r="BR69" s="123"/>
      <c r="BS69" s="123"/>
    </row>
    <row r="70" spans="1:71">
      <c r="A70" s="120" t="s">
        <v>180</v>
      </c>
      <c r="B70" s="126">
        <v>214.82307872054557</v>
      </c>
      <c r="C70" s="126">
        <v>213.68976752736265</v>
      </c>
      <c r="D70" s="126">
        <v>208.22954741096018</v>
      </c>
      <c r="E70" s="126">
        <v>199.84658280924032</v>
      </c>
      <c r="F70" s="126">
        <v>210.89624954162187</v>
      </c>
      <c r="G70" s="126">
        <v>226.93761289065154</v>
      </c>
      <c r="H70" s="126">
        <v>236.68555782348329</v>
      </c>
      <c r="I70" s="126">
        <v>243.04835787541091</v>
      </c>
      <c r="J70" s="126">
        <v>257.64539207037109</v>
      </c>
      <c r="K70" s="126">
        <v>282.3121114065595</v>
      </c>
      <c r="L70" s="126">
        <v>305.34010839793427</v>
      </c>
      <c r="M70" s="126">
        <v>317.86762871225562</v>
      </c>
      <c r="N70" s="126">
        <v>343.19985912574691</v>
      </c>
      <c r="O70" s="126">
        <v>365.91484526797177</v>
      </c>
      <c r="P70" s="126">
        <v>412.10938886419825</v>
      </c>
      <c r="Q70" s="126">
        <v>424.41519943466523</v>
      </c>
      <c r="R70" s="126">
        <v>427.75489422277553</v>
      </c>
      <c r="S70" s="126">
        <v>430.58672870172626</v>
      </c>
      <c r="T70" s="126">
        <v>424.65790040661545</v>
      </c>
      <c r="U70" s="126">
        <v>419.59430112913316</v>
      </c>
      <c r="V70" s="126">
        <v>406.27643466157122</v>
      </c>
      <c r="W70" s="126">
        <v>425.07380918088109</v>
      </c>
      <c r="X70" s="126">
        <v>436.1008741722714</v>
      </c>
      <c r="Y70" s="126">
        <v>493.85873959198426</v>
      </c>
      <c r="Z70" s="126">
        <v>556.42507511828308</v>
      </c>
      <c r="AA70" s="126">
        <v>566.34038801662507</v>
      </c>
      <c r="AB70" s="126">
        <v>588.74968205735229</v>
      </c>
      <c r="AC70" s="126">
        <v>607.7506750972849</v>
      </c>
      <c r="AD70" s="126">
        <v>620.28894333420931</v>
      </c>
      <c r="AE70" s="126">
        <v>612.99433507907497</v>
      </c>
      <c r="AF70" s="126">
        <v>579.50134889476897</v>
      </c>
      <c r="AG70" s="126">
        <v>562.11316838104608</v>
      </c>
      <c r="AH70" s="126"/>
      <c r="AI70" s="126"/>
      <c r="AJ70" s="123"/>
      <c r="AK70" s="123"/>
      <c r="AL70" s="123">
        <v>2308.9360373145869</v>
      </c>
      <c r="AM70" s="123">
        <v>3628.9077640330797</v>
      </c>
      <c r="AN70" s="123">
        <v>3965.0490061851037</v>
      </c>
      <c r="AO70" s="123">
        <v>3010.5142945506254</v>
      </c>
      <c r="AP70" s="123">
        <v>4411.1319746934405</v>
      </c>
      <c r="AQ70" s="123">
        <v>5815.497011634051</v>
      </c>
      <c r="AR70" s="123">
        <v>6428.2957331502421</v>
      </c>
      <c r="AS70" s="123">
        <v>6934.2853608974383</v>
      </c>
      <c r="AT70" s="123">
        <v>7702.0768721572604</v>
      </c>
      <c r="AU70" s="123">
        <v>11746.548582994375</v>
      </c>
      <c r="AV70" s="123">
        <v>17168.481406965533</v>
      </c>
      <c r="AW70" s="123">
        <v>20882.65259536407</v>
      </c>
      <c r="AX70" s="123">
        <v>29003.556858135678</v>
      </c>
      <c r="AY70" s="123">
        <v>38206.377368252914</v>
      </c>
      <c r="AZ70" s="123">
        <v>58592.72062851231</v>
      </c>
      <c r="BA70" s="123">
        <v>62980.841043517947</v>
      </c>
      <c r="BB70" s="123">
        <v>64165.862887886047</v>
      </c>
      <c r="BC70" s="123">
        <v>62871.523600193876</v>
      </c>
      <c r="BD70" s="123">
        <v>57495.544161577491</v>
      </c>
      <c r="BE70" s="123">
        <v>52246.563283965814</v>
      </c>
      <c r="BF70" s="123">
        <v>43327.92059365235</v>
      </c>
      <c r="BG70" s="123">
        <v>49380.405127502068</v>
      </c>
      <c r="BH70" s="123">
        <v>54077.2525292477</v>
      </c>
      <c r="BI70" s="123">
        <v>79536.467274796043</v>
      </c>
      <c r="BJ70" s="123">
        <v>110300.02273130039</v>
      </c>
      <c r="BK70" s="123">
        <v>111772.68742810022</v>
      </c>
      <c r="BL70" s="123">
        <v>120330.60900004025</v>
      </c>
      <c r="BM70" s="123">
        <v>129471.12666689853</v>
      </c>
      <c r="BN70" s="123">
        <v>139779.67271132639</v>
      </c>
      <c r="BO70" s="123">
        <v>139409.68083758085</v>
      </c>
      <c r="BP70" s="123">
        <v>125339.18959207172</v>
      </c>
      <c r="BQ70" s="123">
        <v>122120.51537766874</v>
      </c>
      <c r="BR70" s="123"/>
      <c r="BS70" s="123"/>
    </row>
    <row r="71" spans="1:71">
      <c r="A71" s="120" t="s">
        <v>182</v>
      </c>
      <c r="B71" s="126">
        <v>237.33660013970481</v>
      </c>
      <c r="C71" s="126">
        <v>235.78784132840798</v>
      </c>
      <c r="D71" s="126">
        <v>227.39296935071945</v>
      </c>
      <c r="E71" s="126">
        <v>213.39480251100062</v>
      </c>
      <c r="F71" s="126">
        <v>214.9513028841944</v>
      </c>
      <c r="G71" s="126">
        <v>214.20904797442736</v>
      </c>
      <c r="H71" s="126">
        <v>215.02919068160935</v>
      </c>
      <c r="I71" s="126">
        <v>200.6479674631733</v>
      </c>
      <c r="J71" s="126">
        <v>203.12405400946429</v>
      </c>
      <c r="K71" s="126">
        <v>217.97103714698611</v>
      </c>
      <c r="L71" s="126">
        <v>241.04657430986555</v>
      </c>
      <c r="M71" s="126">
        <v>282.02092279757881</v>
      </c>
      <c r="N71" s="126">
        <v>341.1485398137728</v>
      </c>
      <c r="O71" s="126">
        <v>355.65323084282011</v>
      </c>
      <c r="P71" s="126">
        <v>361.25671214991758</v>
      </c>
      <c r="Q71" s="126">
        <v>362.15005209597143</v>
      </c>
      <c r="R71" s="126">
        <v>338.25762423813961</v>
      </c>
      <c r="S71" s="126">
        <v>321.4670591967618</v>
      </c>
      <c r="T71" s="126">
        <v>317.85070562363899</v>
      </c>
      <c r="U71" s="126">
        <v>320.38964784368392</v>
      </c>
      <c r="V71" s="126">
        <v>330.87345120517858</v>
      </c>
      <c r="W71" s="126">
        <v>345.52242522281028</v>
      </c>
      <c r="X71" s="126">
        <v>358.10566468947235</v>
      </c>
      <c r="Y71" s="126">
        <v>367.5645561731626</v>
      </c>
      <c r="Z71" s="126">
        <v>397.89252064268845</v>
      </c>
      <c r="AA71" s="126">
        <v>391.36653801577341</v>
      </c>
      <c r="AB71" s="126">
        <v>414.3000661941461</v>
      </c>
      <c r="AC71" s="126">
        <v>490.5982898843539</v>
      </c>
      <c r="AD71" s="126">
        <v>505.44915109194483</v>
      </c>
      <c r="AE71" s="126">
        <v>554.39178147635153</v>
      </c>
      <c r="AF71" s="126">
        <v>546.64332478697611</v>
      </c>
      <c r="AG71" s="126">
        <v>532.91584019637878</v>
      </c>
      <c r="AH71" s="126"/>
      <c r="AI71" s="126"/>
      <c r="AJ71" s="123"/>
      <c r="AK71" s="123"/>
      <c r="AL71" s="123">
        <v>4979.4066595401609</v>
      </c>
      <c r="AM71" s="123">
        <v>6779.6269631034875</v>
      </c>
      <c r="AN71" s="123">
        <v>6745.6747933581237</v>
      </c>
      <c r="AO71" s="123">
        <v>4680.80015456622</v>
      </c>
      <c r="AP71" s="123">
        <v>4966.2191425356368</v>
      </c>
      <c r="AQ71" s="123">
        <v>4036.1677756109939</v>
      </c>
      <c r="AR71" s="123">
        <v>3424.6238911252381</v>
      </c>
      <c r="AS71" s="123">
        <v>1670.5176137611827</v>
      </c>
      <c r="AT71" s="123">
        <v>1104.9068468922753</v>
      </c>
      <c r="AU71" s="123">
        <v>1939.5587096080314</v>
      </c>
      <c r="AV71" s="123">
        <v>4453.5625992797304</v>
      </c>
      <c r="AW71" s="123">
        <v>11807.344906443106</v>
      </c>
      <c r="AX71" s="123">
        <v>28309.067742833406</v>
      </c>
      <c r="AY71" s="123">
        <v>34300.115086342332</v>
      </c>
      <c r="AZ71" s="123">
        <v>36559.985357495403</v>
      </c>
      <c r="BA71" s="123">
        <v>35605.686851092381</v>
      </c>
      <c r="BB71" s="123">
        <v>26834.550235872055</v>
      </c>
      <c r="BC71" s="123">
        <v>20056.869265339261</v>
      </c>
      <c r="BD71" s="123">
        <v>17682.374597016875</v>
      </c>
      <c r="BE71" s="123">
        <v>16736.70509357654</v>
      </c>
      <c r="BF71" s="123">
        <v>17622.725810497534</v>
      </c>
      <c r="BG71" s="123">
        <v>20353.484445445669</v>
      </c>
      <c r="BH71" s="123">
        <v>23885.687929167078</v>
      </c>
      <c r="BI71" s="123">
        <v>24251.185320437151</v>
      </c>
      <c r="BJ71" s="123">
        <v>30130.682206152578</v>
      </c>
      <c r="BK71" s="123">
        <v>25392.542015347972</v>
      </c>
      <c r="BL71" s="123">
        <v>29734.660510583097</v>
      </c>
      <c r="BM71" s="123">
        <v>58888.039490005227</v>
      </c>
      <c r="BN71" s="123">
        <v>67097.269180863994</v>
      </c>
      <c r="BO71" s="123">
        <v>99082.359196966849</v>
      </c>
      <c r="BP71" s="123">
        <v>103153.20593041691</v>
      </c>
      <c r="BQ71" s="123">
        <v>102566.55113960103</v>
      </c>
      <c r="BR71" s="123"/>
      <c r="BS71" s="123"/>
    </row>
    <row r="72" spans="1:71">
      <c r="A72" s="120" t="s">
        <v>167</v>
      </c>
      <c r="B72" s="126">
        <v>167.96971449321265</v>
      </c>
      <c r="C72" s="126">
        <v>159.16139647127449</v>
      </c>
      <c r="D72" s="126">
        <v>153.23575304710062</v>
      </c>
      <c r="E72" s="126">
        <v>149.43846065705424</v>
      </c>
      <c r="F72" s="126">
        <v>148.91778216077051</v>
      </c>
      <c r="G72" s="126">
        <v>161.78246206314068</v>
      </c>
      <c r="H72" s="126">
        <v>175.5580707161414</v>
      </c>
      <c r="I72" s="126">
        <v>179.85678440585704</v>
      </c>
      <c r="J72" s="126">
        <v>194.59768358588113</v>
      </c>
      <c r="K72" s="126">
        <v>208.83886193414091</v>
      </c>
      <c r="L72" s="126">
        <v>217.96499122887323</v>
      </c>
      <c r="M72" s="126">
        <v>219.99111886038034</v>
      </c>
      <c r="N72" s="126">
        <v>220.36925649251279</v>
      </c>
      <c r="O72" s="126">
        <v>221.53087222254055</v>
      </c>
      <c r="P72" s="126">
        <v>217.40399442525305</v>
      </c>
      <c r="Q72" s="126">
        <v>223.9580594158214</v>
      </c>
      <c r="R72" s="126">
        <v>222.39738148787615</v>
      </c>
      <c r="S72" s="126">
        <v>232.82486002602806</v>
      </c>
      <c r="T72" s="126">
        <v>234.54067676936339</v>
      </c>
      <c r="U72" s="126">
        <v>237.31115080240554</v>
      </c>
      <c r="V72" s="126">
        <v>247.21142196921298</v>
      </c>
      <c r="W72" s="126">
        <v>248.08434794998152</v>
      </c>
      <c r="X72" s="126">
        <v>249.74948122996472</v>
      </c>
      <c r="Y72" s="126">
        <v>254.81559419967448</v>
      </c>
      <c r="Z72" s="126">
        <v>277.40701845389702</v>
      </c>
      <c r="AA72" s="126">
        <v>295.21155495188054</v>
      </c>
      <c r="AB72" s="126">
        <v>323.34752286399822</v>
      </c>
      <c r="AC72" s="126">
        <v>348.35741047779413</v>
      </c>
      <c r="AD72" s="126">
        <v>348.96866515881629</v>
      </c>
      <c r="AE72" s="126">
        <v>342.84672377599691</v>
      </c>
      <c r="AF72" s="126">
        <v>327.9310345849903</v>
      </c>
      <c r="AG72" s="126">
        <v>314.30636690481111</v>
      </c>
      <c r="AH72" s="126"/>
      <c r="AI72" s="126"/>
      <c r="AJ72" s="123"/>
      <c r="AK72" s="123"/>
      <c r="AL72" s="123">
        <v>1.4352646644951863</v>
      </c>
      <c r="AM72" s="123">
        <v>32.627461630454484</v>
      </c>
      <c r="AN72" s="123">
        <v>63.598084745040723</v>
      </c>
      <c r="AO72" s="123">
        <v>19.891881741078464</v>
      </c>
      <c r="AP72" s="123">
        <v>19.694830697905068</v>
      </c>
      <c r="AQ72" s="123">
        <v>123.30448412411974</v>
      </c>
      <c r="AR72" s="123">
        <v>362.87073234133453</v>
      </c>
      <c r="AS72" s="123">
        <v>403.23784804048972</v>
      </c>
      <c r="AT72" s="123">
        <v>610.77036182335917</v>
      </c>
      <c r="AU72" s="123">
        <v>1218.5856459328268</v>
      </c>
      <c r="AV72" s="123">
        <v>1905.6223617942435</v>
      </c>
      <c r="AW72" s="123">
        <v>2174.52508719455</v>
      </c>
      <c r="AX72" s="123">
        <v>2253.7525715657648</v>
      </c>
      <c r="AY72" s="123">
        <v>2609.2219608189134</v>
      </c>
      <c r="AZ72" s="123">
        <v>2242.3954847448804</v>
      </c>
      <c r="BA72" s="123">
        <v>2550.5226552164545</v>
      </c>
      <c r="BB72" s="123">
        <v>2299.4233895511602</v>
      </c>
      <c r="BC72" s="123">
        <v>2806.8886178680987</v>
      </c>
      <c r="BD72" s="123">
        <v>2466.6183122442585</v>
      </c>
      <c r="BE72" s="123">
        <v>2142.94196039079</v>
      </c>
      <c r="BF72" s="123">
        <v>2409.6892625260416</v>
      </c>
      <c r="BG72" s="123">
        <v>2045.5323062342395</v>
      </c>
      <c r="BH72" s="123">
        <v>2133.8643314673677</v>
      </c>
      <c r="BI72" s="123">
        <v>1847.1909028448736</v>
      </c>
      <c r="BJ72" s="123">
        <v>2819.2293565781847</v>
      </c>
      <c r="BK72" s="123">
        <v>3993.6575630318775</v>
      </c>
      <c r="BL72" s="123">
        <v>6639.7835638133101</v>
      </c>
      <c r="BM72" s="123">
        <v>10085.722951627284</v>
      </c>
      <c r="BN72" s="123">
        <v>10516.691161637787</v>
      </c>
      <c r="BO72" s="123">
        <v>10656.112248919577</v>
      </c>
      <c r="BP72" s="123">
        <v>10498.551167341702</v>
      </c>
      <c r="BQ72" s="123">
        <v>10332.856095583398</v>
      </c>
      <c r="BR72" s="123"/>
      <c r="BS72" s="123"/>
    </row>
    <row r="73" spans="1:71">
      <c r="A73" s="120" t="s">
        <v>154</v>
      </c>
      <c r="B73" s="126">
        <v>104.85519678987306</v>
      </c>
      <c r="C73" s="126">
        <v>92.401255775436326</v>
      </c>
      <c r="D73" s="126">
        <v>87.020215576996961</v>
      </c>
      <c r="E73" s="126">
        <v>87.867679966281784</v>
      </c>
      <c r="F73" s="126">
        <v>85.505834060022877</v>
      </c>
      <c r="G73" s="126">
        <v>86.887002303924305</v>
      </c>
      <c r="H73" s="126">
        <v>89.47599076869551</v>
      </c>
      <c r="I73" s="126">
        <v>90.413791843434097</v>
      </c>
      <c r="J73" s="126">
        <v>96.990341736466306</v>
      </c>
      <c r="K73" s="126">
        <v>99.554685098149761</v>
      </c>
      <c r="L73" s="126">
        <v>99.578020364144209</v>
      </c>
      <c r="M73" s="126">
        <v>98.000302630619103</v>
      </c>
      <c r="N73" s="126">
        <v>100.91556610407622</v>
      </c>
      <c r="O73" s="126">
        <v>99.912946204988629</v>
      </c>
      <c r="P73" s="126">
        <v>100.15390042248271</v>
      </c>
      <c r="Q73" s="126">
        <v>104.17922382882148</v>
      </c>
      <c r="R73" s="126">
        <v>111.30092554885113</v>
      </c>
      <c r="S73" s="126">
        <v>121.89979970154469</v>
      </c>
      <c r="T73" s="126">
        <v>137.08113357443864</v>
      </c>
      <c r="U73" s="126">
        <v>148.33372856981325</v>
      </c>
      <c r="V73" s="126">
        <v>151.37142471957071</v>
      </c>
      <c r="W73" s="126">
        <v>151.20094285081279</v>
      </c>
      <c r="X73" s="126">
        <v>148.81241280310945</v>
      </c>
      <c r="Y73" s="126">
        <v>147.75001107353791</v>
      </c>
      <c r="Z73" s="126">
        <v>143.87901204378448</v>
      </c>
      <c r="AA73" s="126">
        <v>147.22755282026586</v>
      </c>
      <c r="AB73" s="126">
        <v>147.88985869969272</v>
      </c>
      <c r="AC73" s="126">
        <v>146.70880368861782</v>
      </c>
      <c r="AD73" s="126">
        <v>143.14809684653943</v>
      </c>
      <c r="AE73" s="126">
        <v>136.48497578193374</v>
      </c>
      <c r="AF73" s="126">
        <v>125.99618637925244</v>
      </c>
      <c r="AG73" s="126">
        <v>117.57114361626296</v>
      </c>
      <c r="AH73" s="126"/>
      <c r="AI73" s="126"/>
      <c r="AJ73" s="123"/>
      <c r="AK73" s="123"/>
      <c r="AL73" s="123">
        <v>3833.6520292042655</v>
      </c>
      <c r="AM73" s="123">
        <v>3726.8699501639926</v>
      </c>
      <c r="AN73" s="123">
        <v>3391.9787562164192</v>
      </c>
      <c r="AO73" s="123">
        <v>3261.6376633984046</v>
      </c>
      <c r="AP73" s="123">
        <v>3477.9400199460579</v>
      </c>
      <c r="AQ73" s="123">
        <v>4069.3177757988101</v>
      </c>
      <c r="AR73" s="123">
        <v>4493.4115274919986</v>
      </c>
      <c r="AS73" s="123">
        <v>4811.1161079640142</v>
      </c>
      <c r="AT73" s="123">
        <v>5313.4730110128767</v>
      </c>
      <c r="AU73" s="123">
        <v>5531.7790725154291</v>
      </c>
      <c r="AV73" s="123">
        <v>5585.1014265085987</v>
      </c>
      <c r="AW73" s="123">
        <v>5678.980816521158</v>
      </c>
      <c r="AX73" s="123">
        <v>5181.1184403488942</v>
      </c>
      <c r="AY73" s="123">
        <v>4975.5222819366872</v>
      </c>
      <c r="AZ73" s="123">
        <v>4885.4725639818462</v>
      </c>
      <c r="BA73" s="123">
        <v>4799.1830332993104</v>
      </c>
      <c r="BB73" s="123">
        <v>3987.1840154291199</v>
      </c>
      <c r="BC73" s="123">
        <v>3357.6210280088567</v>
      </c>
      <c r="BD73" s="123">
        <v>2284.3125012291935</v>
      </c>
      <c r="BE73" s="123">
        <v>1822.052005776703</v>
      </c>
      <c r="BF73" s="123">
        <v>2185.6944661698049</v>
      </c>
      <c r="BG73" s="123">
        <v>2668.3261927918293</v>
      </c>
      <c r="BH73" s="123">
        <v>2996.8287882406007</v>
      </c>
      <c r="BI73" s="123">
        <v>4107.0954125796252</v>
      </c>
      <c r="BJ73" s="123">
        <v>6469.2407896260856</v>
      </c>
      <c r="BK73" s="123">
        <v>7189.108417445178</v>
      </c>
      <c r="BL73" s="123">
        <v>8830.8865909623073</v>
      </c>
      <c r="BM73" s="123">
        <v>10245.671946693612</v>
      </c>
      <c r="BN73" s="123">
        <v>10664.620293968685</v>
      </c>
      <c r="BO73" s="123">
        <v>10636.477795024803</v>
      </c>
      <c r="BP73" s="123">
        <v>9894.7604247213239</v>
      </c>
      <c r="BQ73" s="123">
        <v>9041.0747209769597</v>
      </c>
      <c r="BR73" s="123"/>
      <c r="BS73" s="123"/>
    </row>
    <row r="74" spans="1:71">
      <c r="A74" s="120" t="s">
        <v>176</v>
      </c>
      <c r="B74" s="126">
        <v>95.555536652608438</v>
      </c>
      <c r="C74" s="126">
        <v>89.643231982503892</v>
      </c>
      <c r="D74" s="126">
        <v>91.165290695565631</v>
      </c>
      <c r="E74" s="126">
        <v>94.820456366959036</v>
      </c>
      <c r="F74" s="126">
        <v>95.991513217616685</v>
      </c>
      <c r="G74" s="126">
        <v>99.730028576071831</v>
      </c>
      <c r="H74" s="126">
        <v>110.23886492013881</v>
      </c>
      <c r="I74" s="126">
        <v>118.38454124239415</v>
      </c>
      <c r="J74" s="126">
        <v>133.31304457667832</v>
      </c>
      <c r="K74" s="126">
        <v>137.75234568541177</v>
      </c>
      <c r="L74" s="126">
        <v>140.54306327281785</v>
      </c>
      <c r="M74" s="126">
        <v>138.00562494423713</v>
      </c>
      <c r="N74" s="126">
        <v>134.82661753732782</v>
      </c>
      <c r="O74" s="126">
        <v>128.82550897226051</v>
      </c>
      <c r="P74" s="126">
        <v>127.52473766749183</v>
      </c>
      <c r="Q74" s="126">
        <v>128.26824251635225</v>
      </c>
      <c r="R74" s="126">
        <v>124.92287155017823</v>
      </c>
      <c r="S74" s="126">
        <v>122.3396690925277</v>
      </c>
      <c r="T74" s="126">
        <v>119.37131304263819</v>
      </c>
      <c r="U74" s="126">
        <v>121.1991407514017</v>
      </c>
      <c r="V74" s="126">
        <v>129.6397904592728</v>
      </c>
      <c r="W74" s="126">
        <v>141.44734113072548</v>
      </c>
      <c r="X74" s="126">
        <v>141.91402108593815</v>
      </c>
      <c r="Y74" s="126">
        <v>145.74167477739994</v>
      </c>
      <c r="Z74" s="126">
        <v>152.56920864361479</v>
      </c>
      <c r="AA74" s="126">
        <v>156.26825027741512</v>
      </c>
      <c r="AB74" s="126">
        <v>164.28387135246692</v>
      </c>
      <c r="AC74" s="126">
        <v>167.64510717898003</v>
      </c>
      <c r="AD74" s="126">
        <v>163.62324603878807</v>
      </c>
      <c r="AE74" s="126">
        <v>159.69161715439512</v>
      </c>
      <c r="AF74" s="126">
        <v>147.27847688417827</v>
      </c>
      <c r="AG74" s="126">
        <v>143.31318596050932</v>
      </c>
      <c r="AH74" s="126"/>
      <c r="AI74" s="126"/>
      <c r="AJ74" s="123"/>
      <c r="AK74" s="123"/>
      <c r="AL74" s="123">
        <v>5071.7403800083248</v>
      </c>
      <c r="AM74" s="123">
        <v>4071.2208445777137</v>
      </c>
      <c r="AN74" s="123">
        <v>2926.3362781035748</v>
      </c>
      <c r="AO74" s="123">
        <v>2515.822225863923</v>
      </c>
      <c r="AP74" s="123">
        <v>2351.1232962965641</v>
      </c>
      <c r="AQ74" s="123">
        <v>2595.71686812178</v>
      </c>
      <c r="AR74" s="123">
        <v>2140.9165656096097</v>
      </c>
      <c r="AS74" s="123">
        <v>1713.2529700372115</v>
      </c>
      <c r="AT74" s="123">
        <v>1337.4285574421253</v>
      </c>
      <c r="AU74" s="123">
        <v>1308.8672307941376</v>
      </c>
      <c r="AV74" s="123">
        <v>1140.3111362527618</v>
      </c>
      <c r="AW74" s="123">
        <v>1249.8834339768102</v>
      </c>
      <c r="AX74" s="123">
        <v>1449.2438085530216</v>
      </c>
      <c r="AY74" s="123">
        <v>1732.6255894482024</v>
      </c>
      <c r="AZ74" s="123">
        <v>1808.402698955867</v>
      </c>
      <c r="BA74" s="123">
        <v>2041.8755802789167</v>
      </c>
      <c r="BB74" s="123">
        <v>2452.4489525636945</v>
      </c>
      <c r="BC74" s="123">
        <v>3306.8380645284283</v>
      </c>
      <c r="BD74" s="123">
        <v>4290.8136386388733</v>
      </c>
      <c r="BE74" s="123">
        <v>4874.8448192224196</v>
      </c>
      <c r="BF74" s="123">
        <v>4689.9275403876454</v>
      </c>
      <c r="BG74" s="123">
        <v>3771.1199920727172</v>
      </c>
      <c r="BH74" s="123">
        <v>3799.6980376661286</v>
      </c>
      <c r="BI74" s="123">
        <v>4368.5438145654871</v>
      </c>
      <c r="BJ74" s="123">
        <v>5146.8276337631805</v>
      </c>
      <c r="BK74" s="123">
        <v>5737.7462829309934</v>
      </c>
      <c r="BL74" s="123">
        <v>6018.4677931427786</v>
      </c>
      <c r="BM74" s="123">
        <v>6445.6175073920731</v>
      </c>
      <c r="BN74" s="123">
        <v>6854.9291097326322</v>
      </c>
      <c r="BO74" s="123">
        <v>6388.2709346139518</v>
      </c>
      <c r="BP74" s="123">
        <v>6113.6948444389209</v>
      </c>
      <c r="BQ74" s="123">
        <v>4808.3856085123116</v>
      </c>
      <c r="BR74" s="123"/>
      <c r="BS74" s="123"/>
    </row>
    <row r="75" spans="1:71">
      <c r="A75" s="120" t="s">
        <v>195</v>
      </c>
      <c r="B75" s="126">
        <v>280.4978805167118</v>
      </c>
      <c r="C75" s="126">
        <v>257.9635340787612</v>
      </c>
      <c r="D75" s="126">
        <v>228.3012051443516</v>
      </c>
      <c r="E75" s="126">
        <v>224.68239041783926</v>
      </c>
      <c r="F75" s="126">
        <v>212.59551467480003</v>
      </c>
      <c r="G75" s="126">
        <v>229.52265871083077</v>
      </c>
      <c r="H75" s="126">
        <v>233.34589468402348</v>
      </c>
      <c r="I75" s="126">
        <v>238.80207215598236</v>
      </c>
      <c r="J75" s="126">
        <v>252.13053420024772</v>
      </c>
      <c r="K75" s="126">
        <v>251.42263400499638</v>
      </c>
      <c r="L75" s="126">
        <v>243.48989331801835</v>
      </c>
      <c r="M75" s="126">
        <v>234.80313191407316</v>
      </c>
      <c r="N75" s="126">
        <v>225.42773511874302</v>
      </c>
      <c r="O75" s="126">
        <v>215.21741727875377</v>
      </c>
      <c r="P75" s="126">
        <v>210.04428700748929</v>
      </c>
      <c r="Q75" s="126">
        <v>205.91933128930162</v>
      </c>
      <c r="R75" s="126">
        <v>202.10015392746612</v>
      </c>
      <c r="S75" s="126">
        <v>197.33123726958783</v>
      </c>
      <c r="T75" s="126">
        <v>196.48400742627805</v>
      </c>
      <c r="U75" s="126">
        <v>194.37066114970764</v>
      </c>
      <c r="V75" s="126">
        <v>197.56495258258332</v>
      </c>
      <c r="W75" s="126">
        <v>196.46906861749889</v>
      </c>
      <c r="X75" s="126">
        <v>188.5021352682906</v>
      </c>
      <c r="Y75" s="126">
        <v>185.46077069357708</v>
      </c>
      <c r="Z75" s="126">
        <v>186.3441336963983</v>
      </c>
      <c r="AA75" s="126">
        <v>184.49852703654193</v>
      </c>
      <c r="AB75" s="126">
        <v>181.59389686750464</v>
      </c>
      <c r="AC75" s="126">
        <v>182.72763960407499</v>
      </c>
      <c r="AD75" s="126">
        <v>177.65839060158467</v>
      </c>
      <c r="AE75" s="126">
        <v>172.3418974322006</v>
      </c>
      <c r="AF75" s="126">
        <v>161.21982511221012</v>
      </c>
      <c r="AG75" s="126">
        <v>149.8982579430797</v>
      </c>
      <c r="AH75" s="126"/>
      <c r="AI75" s="126"/>
      <c r="AJ75" s="123"/>
      <c r="AK75" s="123"/>
      <c r="AL75" s="123">
        <v>12933.646597226127</v>
      </c>
      <c r="AM75" s="123">
        <v>10923.214431037248</v>
      </c>
      <c r="AN75" s="123">
        <v>6895.6902336287721</v>
      </c>
      <c r="AO75" s="123">
        <v>6352.7214542440051</v>
      </c>
      <c r="AP75" s="123">
        <v>4639.7374632764941</v>
      </c>
      <c r="AQ75" s="123">
        <v>6216.4475912624284</v>
      </c>
      <c r="AR75" s="123">
        <v>5903.9230557443643</v>
      </c>
      <c r="AS75" s="123">
        <v>6245.1198666547098</v>
      </c>
      <c r="AT75" s="123">
        <v>6764.5063835381015</v>
      </c>
      <c r="AU75" s="123">
        <v>6005.0128805355243</v>
      </c>
      <c r="AV75" s="123">
        <v>4785.6422820012149</v>
      </c>
      <c r="AW75" s="123">
        <v>3775.3425788907443</v>
      </c>
      <c r="AX75" s="123">
        <v>2759.6302115709332</v>
      </c>
      <c r="AY75" s="123">
        <v>2004.0922498441782</v>
      </c>
      <c r="AZ75" s="123">
        <v>1599.5385141863449</v>
      </c>
      <c r="BA75" s="123">
        <v>1053.909436328378</v>
      </c>
      <c r="BB75" s="123">
        <v>764.80321287981417</v>
      </c>
      <c r="BC75" s="123">
        <v>305.77610146639523</v>
      </c>
      <c r="BD75" s="123">
        <v>134.75476343070221</v>
      </c>
      <c r="BE75" s="123">
        <v>11.23209283734341</v>
      </c>
      <c r="BF75" s="123">
        <v>0.31123402029005531</v>
      </c>
      <c r="BG75" s="123">
        <v>40.802940943761023</v>
      </c>
      <c r="BH75" s="123">
        <v>226.61016726983561</v>
      </c>
      <c r="BI75" s="123">
        <v>695.68623696132875</v>
      </c>
      <c r="BJ75" s="123">
        <v>1441.4527752746305</v>
      </c>
      <c r="BK75" s="123">
        <v>2257.9257282474346</v>
      </c>
      <c r="BL75" s="123">
        <v>3632.3233007663566</v>
      </c>
      <c r="BM75" s="123">
        <v>4251.31003042066</v>
      </c>
      <c r="BN75" s="123">
        <v>4727.8488600521478</v>
      </c>
      <c r="BO75" s="123">
        <v>4526.1112313697158</v>
      </c>
      <c r="BP75" s="123">
        <v>4127.9046568065751</v>
      </c>
      <c r="BQ75" s="123">
        <v>3938.4977600277198</v>
      </c>
      <c r="BR75" s="123"/>
      <c r="BS75" s="123"/>
    </row>
    <row r="76" spans="1:71">
      <c r="A76" s="120" t="s">
        <v>197</v>
      </c>
      <c r="B76" s="126">
        <v>219.53225804827238</v>
      </c>
      <c r="C76" s="126">
        <v>199.49885763185986</v>
      </c>
      <c r="D76" s="126">
        <v>191.87170110846492</v>
      </c>
      <c r="E76" s="126">
        <v>181.87825098156165</v>
      </c>
      <c r="F76" s="126">
        <v>176.40052965728773</v>
      </c>
      <c r="G76" s="126">
        <v>178.9719810589869</v>
      </c>
      <c r="H76" s="126">
        <v>174.77535542969423</v>
      </c>
      <c r="I76" s="126">
        <v>178.77020555438068</v>
      </c>
      <c r="J76" s="126">
        <v>186.10287460837824</v>
      </c>
      <c r="K76" s="126">
        <v>191.52075442601509</v>
      </c>
      <c r="L76" s="126">
        <v>182.32898590048771</v>
      </c>
      <c r="M76" s="126">
        <v>170.50787276756006</v>
      </c>
      <c r="N76" s="126">
        <v>163.74813476170397</v>
      </c>
      <c r="O76" s="126">
        <v>150.51504031779305</v>
      </c>
      <c r="P76" s="126">
        <v>146.96766980104374</v>
      </c>
      <c r="Q76" s="126">
        <v>155.00026390845119</v>
      </c>
      <c r="R76" s="126">
        <v>151.22591101812012</v>
      </c>
      <c r="S76" s="126">
        <v>150.58067599495192</v>
      </c>
      <c r="T76" s="126">
        <v>152.44033449625556</v>
      </c>
      <c r="U76" s="126">
        <v>153.42972968848795</v>
      </c>
      <c r="V76" s="126">
        <v>148.04548536800996</v>
      </c>
      <c r="W76" s="126">
        <v>141.26475784632956</v>
      </c>
      <c r="X76" s="126">
        <v>133.33514621610533</v>
      </c>
      <c r="Y76" s="126">
        <v>133.19522155686698</v>
      </c>
      <c r="Z76" s="126">
        <v>143.51234680816017</v>
      </c>
      <c r="AA76" s="126">
        <v>148.31020387934009</v>
      </c>
      <c r="AB76" s="126">
        <v>154.38828066790322</v>
      </c>
      <c r="AC76" s="126">
        <v>158.34101457347575</v>
      </c>
      <c r="AD76" s="126">
        <v>154.70757224565986</v>
      </c>
      <c r="AE76" s="126">
        <v>147.65427915549776</v>
      </c>
      <c r="AF76" s="126">
        <v>138.15707741575156</v>
      </c>
      <c r="AG76" s="126">
        <v>130.64881192188562</v>
      </c>
      <c r="AH76" s="126"/>
      <c r="AI76" s="126"/>
      <c r="AJ76" s="123"/>
      <c r="AK76" s="123"/>
      <c r="AL76" s="123">
        <v>2783.6776278937082</v>
      </c>
      <c r="AM76" s="123">
        <v>2120.5570462406067</v>
      </c>
      <c r="AN76" s="123">
        <v>2172.5656321983874</v>
      </c>
      <c r="AO76" s="123">
        <v>1361.5968569689244</v>
      </c>
      <c r="AP76" s="123">
        <v>1018.9268323816333</v>
      </c>
      <c r="AQ76" s="123">
        <v>800.53765971673647</v>
      </c>
      <c r="AR76" s="123">
        <v>333.66322842692767</v>
      </c>
      <c r="AS76" s="123">
        <v>360.77979326699665</v>
      </c>
      <c r="AT76" s="123">
        <v>263.05465347343244</v>
      </c>
      <c r="AU76" s="123">
        <v>309.41297575927479</v>
      </c>
      <c r="AV76" s="123">
        <v>64.279173855016154</v>
      </c>
      <c r="AW76" s="123">
        <v>8.1307255002509642</v>
      </c>
      <c r="AX76" s="123">
        <v>83.675251125316152</v>
      </c>
      <c r="AY76" s="123">
        <v>397.41570951075431</v>
      </c>
      <c r="AZ76" s="123">
        <v>532.79655246120274</v>
      </c>
      <c r="BA76" s="123">
        <v>340.5905692152827</v>
      </c>
      <c r="BB76" s="123">
        <v>539.12972513398256</v>
      </c>
      <c r="BC76" s="123">
        <v>856.38792776894877</v>
      </c>
      <c r="BD76" s="123">
        <v>1052.0474529071764</v>
      </c>
      <c r="BE76" s="123">
        <v>1412.9705102714195</v>
      </c>
      <c r="BF76" s="123">
        <v>2507.7410564500747</v>
      </c>
      <c r="BG76" s="123">
        <v>3793.5780052195896</v>
      </c>
      <c r="BH76" s="123">
        <v>4930.9278349980932</v>
      </c>
      <c r="BI76" s="123">
        <v>6184.4719651341111</v>
      </c>
      <c r="BJ76" s="123">
        <v>6528.3581693647466</v>
      </c>
      <c r="BK76" s="123">
        <v>7006.6875935280887</v>
      </c>
      <c r="BL76" s="123">
        <v>7651.7663011268041</v>
      </c>
      <c r="BM76" s="123">
        <v>8026.1344121258344</v>
      </c>
      <c r="BN76" s="123">
        <v>8410.7558436705749</v>
      </c>
      <c r="BO76" s="123">
        <v>8457.3768771516043</v>
      </c>
      <c r="BP76" s="123">
        <v>7623.3014082397176</v>
      </c>
      <c r="BQ76" s="123">
        <v>6725.1312949578896</v>
      </c>
      <c r="BR76" s="123"/>
      <c r="BS76" s="123"/>
    </row>
    <row r="77" spans="1:71">
      <c r="A77" s="120" t="s">
        <v>187</v>
      </c>
      <c r="B77" s="126">
        <v>213.21214140034314</v>
      </c>
      <c r="C77" s="126">
        <v>201.17763555136696</v>
      </c>
      <c r="D77" s="126">
        <v>188.45733970308953</v>
      </c>
      <c r="E77" s="126">
        <v>182.26412584604552</v>
      </c>
      <c r="F77" s="126">
        <v>171.24356654909607</v>
      </c>
      <c r="G77" s="126">
        <v>172.26274352851675</v>
      </c>
      <c r="H77" s="126">
        <v>177.21829831589281</v>
      </c>
      <c r="I77" s="126">
        <v>180.93034815389379</v>
      </c>
      <c r="J77" s="126">
        <v>191.76741926266175</v>
      </c>
      <c r="K77" s="126">
        <v>195.36776343453195</v>
      </c>
      <c r="L77" s="126">
        <v>190.69634085603028</v>
      </c>
      <c r="M77" s="126">
        <v>185.77110101338889</v>
      </c>
      <c r="N77" s="126">
        <v>182.11728066982286</v>
      </c>
      <c r="O77" s="126">
        <v>172.85535206619159</v>
      </c>
      <c r="P77" s="126">
        <v>170.06503039379194</v>
      </c>
      <c r="Q77" s="126">
        <v>169.21930828522156</v>
      </c>
      <c r="R77" s="126">
        <v>160.9240299045596</v>
      </c>
      <c r="S77" s="126">
        <v>166.65000468300948</v>
      </c>
      <c r="T77" s="126">
        <v>171.4803880351306</v>
      </c>
      <c r="U77" s="126">
        <v>169.26084512498855</v>
      </c>
      <c r="V77" s="126">
        <v>169.03775702809736</v>
      </c>
      <c r="W77" s="126">
        <v>159.63943630098825</v>
      </c>
      <c r="X77" s="126">
        <v>152.64977169146013</v>
      </c>
      <c r="Y77" s="126">
        <v>153.97248317988863</v>
      </c>
      <c r="Z77" s="126">
        <v>160.70303778045894</v>
      </c>
      <c r="AA77" s="126">
        <v>161.60729129575822</v>
      </c>
      <c r="AB77" s="126">
        <v>169.62433622870068</v>
      </c>
      <c r="AC77" s="126">
        <v>172.75981064987977</v>
      </c>
      <c r="AD77" s="126">
        <v>174.0304254847529</v>
      </c>
      <c r="AE77" s="126">
        <v>171.72259498934869</v>
      </c>
      <c r="AF77" s="126">
        <v>164.30862932304822</v>
      </c>
      <c r="AG77" s="126">
        <v>156.05028124149143</v>
      </c>
      <c r="AH77" s="126"/>
      <c r="AI77" s="126"/>
      <c r="AJ77" s="123"/>
      <c r="AK77" s="123"/>
      <c r="AL77" s="123">
        <v>2156.7156029492949</v>
      </c>
      <c r="AM77" s="123">
        <v>2277.9891308797132</v>
      </c>
      <c r="AN77" s="123">
        <v>1865.9313393256152</v>
      </c>
      <c r="AO77" s="123">
        <v>1390.2231839377475</v>
      </c>
      <c r="AP77" s="123">
        <v>716.29404390380375</v>
      </c>
      <c r="AQ77" s="123">
        <v>465.89222418130413</v>
      </c>
      <c r="AR77" s="123">
        <v>428.87899092927705</v>
      </c>
      <c r="AS77" s="123">
        <v>447.50638859837846</v>
      </c>
      <c r="AT77" s="123">
        <v>478.88776245048268</v>
      </c>
      <c r="AU77" s="123">
        <v>459.55129733592912</v>
      </c>
      <c r="AV77" s="123">
        <v>268.461157705338</v>
      </c>
      <c r="AW77" s="123">
        <v>154.05242030998994</v>
      </c>
      <c r="AX77" s="123">
        <v>85.040270592928877</v>
      </c>
      <c r="AY77" s="123">
        <v>5.7841390050254331</v>
      </c>
      <c r="AZ77" s="123">
        <v>2.2423258397954763E-4</v>
      </c>
      <c r="BA77" s="123">
        <v>17.944133548866521</v>
      </c>
      <c r="BB77" s="123">
        <v>182.81874730688423</v>
      </c>
      <c r="BC77" s="123">
        <v>174.10216084174485</v>
      </c>
      <c r="BD77" s="123">
        <v>179.43211847022991</v>
      </c>
      <c r="BE77" s="123">
        <v>473.42729882552771</v>
      </c>
      <c r="BF77" s="123">
        <v>845.94182468581391</v>
      </c>
      <c r="BG77" s="123">
        <v>1867.7393663248347</v>
      </c>
      <c r="BH77" s="123">
        <v>2591.4147412891471</v>
      </c>
      <c r="BI77" s="123">
        <v>3348.2601076544356</v>
      </c>
      <c r="BJ77" s="123">
        <v>4045.9223261736233</v>
      </c>
      <c r="BK77" s="123">
        <v>4957.4092156893166</v>
      </c>
      <c r="BL77" s="123">
        <v>5218.3748114923947</v>
      </c>
      <c r="BM77" s="123">
        <v>5650.513821922279</v>
      </c>
      <c r="BN77" s="123">
        <v>5239.9240716241784</v>
      </c>
      <c r="BO77" s="123">
        <v>4609.8236191597862</v>
      </c>
      <c r="BP77" s="123">
        <v>3740.5416155151138</v>
      </c>
      <c r="BQ77" s="123">
        <v>3204.1745390940719</v>
      </c>
      <c r="BR77" s="123"/>
      <c r="BS77" s="123"/>
    </row>
    <row r="78" spans="1:71">
      <c r="A78" s="120" t="s">
        <v>163</v>
      </c>
      <c r="B78" s="126">
        <v>151.9050453386202</v>
      </c>
      <c r="C78" s="126">
        <v>142.19997222282086</v>
      </c>
      <c r="D78" s="126">
        <v>144.06983627415431</v>
      </c>
      <c r="E78" s="126">
        <v>146.2416643080617</v>
      </c>
      <c r="F78" s="126">
        <v>140.08942648986857</v>
      </c>
      <c r="G78" s="126">
        <v>142.16541157356599</v>
      </c>
      <c r="H78" s="126">
        <v>146.82478024276045</v>
      </c>
      <c r="I78" s="126">
        <v>156.37946298554687</v>
      </c>
      <c r="J78" s="126">
        <v>171.86333980547408</v>
      </c>
      <c r="K78" s="126">
        <v>182.47293990630212</v>
      </c>
      <c r="L78" s="126">
        <v>190.56680948616875</v>
      </c>
      <c r="M78" s="126">
        <v>193.32287932884918</v>
      </c>
      <c r="N78" s="126">
        <v>190.89269956941371</v>
      </c>
      <c r="O78" s="126">
        <v>181.69012573272903</v>
      </c>
      <c r="P78" s="126">
        <v>176.4251534393008</v>
      </c>
      <c r="Q78" s="126">
        <v>176.45560531468868</v>
      </c>
      <c r="R78" s="126">
        <v>177.59221616244528</v>
      </c>
      <c r="S78" s="126">
        <v>178.27272788967792</v>
      </c>
      <c r="T78" s="126">
        <v>174.36247339470788</v>
      </c>
      <c r="U78" s="126">
        <v>176.83022111143976</v>
      </c>
      <c r="V78" s="126">
        <v>179.59166130623501</v>
      </c>
      <c r="W78" s="126">
        <v>183.56759323491031</v>
      </c>
      <c r="X78" s="126">
        <v>182.18734384638645</v>
      </c>
      <c r="Y78" s="126">
        <v>182.42704179223242</v>
      </c>
      <c r="Z78" s="126">
        <v>190.09263321426576</v>
      </c>
      <c r="AA78" s="126">
        <v>194.48422226688859</v>
      </c>
      <c r="AB78" s="126">
        <v>208.67411335502052</v>
      </c>
      <c r="AC78" s="126">
        <v>215.59617033774452</v>
      </c>
      <c r="AD78" s="126">
        <v>220.03289661431478</v>
      </c>
      <c r="AE78" s="126">
        <v>214.6850875265186</v>
      </c>
      <c r="AF78" s="126">
        <v>203.04667281593851</v>
      </c>
      <c r="AG78" s="126">
        <v>195.00461682654193</v>
      </c>
      <c r="AH78" s="126"/>
      <c r="AI78" s="126"/>
      <c r="AJ78" s="123"/>
      <c r="AK78" s="123"/>
      <c r="AL78" s="123">
        <v>221.01709894018973</v>
      </c>
      <c r="AM78" s="123">
        <v>126.54852648721395</v>
      </c>
      <c r="AN78" s="123">
        <v>1.4186621287037491</v>
      </c>
      <c r="AO78" s="123">
        <v>1.5957632620235578</v>
      </c>
      <c r="AP78" s="123">
        <v>19.276225366696696</v>
      </c>
      <c r="AQ78" s="123">
        <v>72.467683199561662</v>
      </c>
      <c r="AR78" s="123">
        <v>93.782263234036449</v>
      </c>
      <c r="AS78" s="123">
        <v>11.536472877423796</v>
      </c>
      <c r="AT78" s="123">
        <v>3.9181228894621487</v>
      </c>
      <c r="AU78" s="123">
        <v>72.971300591671763</v>
      </c>
      <c r="AV78" s="123">
        <v>264.23324896151291</v>
      </c>
      <c r="AW78" s="123">
        <v>398.54388184166032</v>
      </c>
      <c r="AX78" s="123">
        <v>323.89730294026202</v>
      </c>
      <c r="AY78" s="123">
        <v>126.33304487570362</v>
      </c>
      <c r="AZ78" s="123">
        <v>40.641867409344528</v>
      </c>
      <c r="BA78" s="123">
        <v>9.0014723601041045</v>
      </c>
      <c r="BB78" s="123">
        <v>9.904477285010687</v>
      </c>
      <c r="BC78" s="123">
        <v>2.4713556027594179</v>
      </c>
      <c r="BD78" s="123">
        <v>110.52615663931489</v>
      </c>
      <c r="BE78" s="123">
        <v>201.32796440763263</v>
      </c>
      <c r="BF78" s="123">
        <v>343.40443927974945</v>
      </c>
      <c r="BG78" s="123">
        <v>372.07298043361669</v>
      </c>
      <c r="BH78" s="123">
        <v>456.60715024137193</v>
      </c>
      <c r="BI78" s="123">
        <v>864.92419388803432</v>
      </c>
      <c r="BJ78" s="123">
        <v>1170.8694417409661</v>
      </c>
      <c r="BK78" s="123">
        <v>1408.646575740137</v>
      </c>
      <c r="BL78" s="123">
        <v>1101.4793482472317</v>
      </c>
      <c r="BM78" s="123">
        <v>1045.4578101526065</v>
      </c>
      <c r="BN78" s="123">
        <v>696.16024074580218</v>
      </c>
      <c r="BO78" s="123">
        <v>621.6639312496244</v>
      </c>
      <c r="BP78" s="123">
        <v>502.74267284959552</v>
      </c>
      <c r="BQ78" s="123">
        <v>311.56108216033073</v>
      </c>
      <c r="BR78" s="123"/>
      <c r="BS78" s="123"/>
    </row>
    <row r="79" spans="1:71">
      <c r="A79" s="120" t="s">
        <v>114</v>
      </c>
      <c r="B79" s="126">
        <v>372.38355138916614</v>
      </c>
      <c r="C79" s="126">
        <v>373.44364337834173</v>
      </c>
      <c r="D79" s="126">
        <v>353.68752759613778</v>
      </c>
      <c r="E79" s="126">
        <v>331.35767703757108</v>
      </c>
      <c r="F79" s="126">
        <v>313.45723956703216</v>
      </c>
      <c r="G79" s="126">
        <v>300.76052390653774</v>
      </c>
      <c r="H79" s="126">
        <v>286.8454451836019</v>
      </c>
      <c r="I79" s="126">
        <v>271.24204501998395</v>
      </c>
      <c r="J79" s="126">
        <v>272.81089178563798</v>
      </c>
      <c r="K79" s="126">
        <v>262.45828339756542</v>
      </c>
      <c r="L79" s="126">
        <v>254.67441811103745</v>
      </c>
      <c r="M79" s="126">
        <v>244.86041653465119</v>
      </c>
      <c r="N79" s="126">
        <v>234.55111718494851</v>
      </c>
      <c r="O79" s="126">
        <v>223.77839008379257</v>
      </c>
      <c r="P79" s="126">
        <v>216.95055440938683</v>
      </c>
      <c r="Q79" s="126">
        <v>215.10326672510195</v>
      </c>
      <c r="R79" s="126">
        <v>211.25584071449759</v>
      </c>
      <c r="S79" s="126">
        <v>222.23147508778453</v>
      </c>
      <c r="T79" s="126">
        <v>218.96203656697659</v>
      </c>
      <c r="U79" s="126">
        <v>218.17719827083559</v>
      </c>
      <c r="V79" s="126">
        <v>215.57986985821543</v>
      </c>
      <c r="W79" s="126">
        <v>212.43038461432724</v>
      </c>
      <c r="X79" s="126">
        <v>207.85934779629378</v>
      </c>
      <c r="Y79" s="126">
        <v>210.38429769818796</v>
      </c>
      <c r="Z79" s="126">
        <v>216.17330745281302</v>
      </c>
      <c r="AA79" s="126">
        <v>213.96887939480754</v>
      </c>
      <c r="AB79" s="126">
        <v>220.21099361511705</v>
      </c>
      <c r="AC79" s="126">
        <v>223.86302770067525</v>
      </c>
      <c r="AD79" s="126">
        <v>225.80248666307932</v>
      </c>
      <c r="AE79" s="126">
        <v>220.49354807697239</v>
      </c>
      <c r="AF79" s="126">
        <v>209.96258479399737</v>
      </c>
      <c r="AG79" s="126">
        <v>204.59899175249996</v>
      </c>
      <c r="AH79" s="126"/>
      <c r="AI79" s="126"/>
      <c r="AJ79" s="123"/>
      <c r="AK79" s="123"/>
      <c r="AL79" s="123">
        <v>42276.237883420377</v>
      </c>
      <c r="AM79" s="123">
        <v>48397.488608356492</v>
      </c>
      <c r="AN79" s="123">
        <v>43441.653958666611</v>
      </c>
      <c r="AO79" s="123">
        <v>34737.224072270212</v>
      </c>
      <c r="AP79" s="123">
        <v>28553.342529385809</v>
      </c>
      <c r="AQ79" s="123">
        <v>22524.701896918647</v>
      </c>
      <c r="AR79" s="123">
        <v>16987.613829233978</v>
      </c>
      <c r="AS79" s="123">
        <v>12424.678890906409</v>
      </c>
      <c r="AT79" s="123">
        <v>10593.962567335415</v>
      </c>
      <c r="AU79" s="123">
        <v>7837.1479246124281</v>
      </c>
      <c r="AV79" s="123">
        <v>6458.1895229389511</v>
      </c>
      <c r="AW79" s="123">
        <v>5112.4074530825119</v>
      </c>
      <c r="AX79" s="123">
        <v>3801.4086576550103</v>
      </c>
      <c r="AY79" s="123">
        <v>2843.882166721758</v>
      </c>
      <c r="AZ79" s="123">
        <v>2199.6567514076514</v>
      </c>
      <c r="BA79" s="123">
        <v>1734.5481402990927</v>
      </c>
      <c r="BB79" s="123">
        <v>1355.0322360840325</v>
      </c>
      <c r="BC79" s="123">
        <v>1796.631711094831</v>
      </c>
      <c r="BD79" s="123">
        <v>1161.88410208495</v>
      </c>
      <c r="BE79" s="123">
        <v>737.55525750430593</v>
      </c>
      <c r="BF79" s="123">
        <v>304.74802759526841</v>
      </c>
      <c r="BG79" s="123">
        <v>91.653779060140764</v>
      </c>
      <c r="BH79" s="123">
        <v>18.521282538785591</v>
      </c>
      <c r="BI79" s="123">
        <v>2.1092846872143602</v>
      </c>
      <c r="BJ79" s="123">
        <v>66.215575370144705</v>
      </c>
      <c r="BK79" s="123">
        <v>325.70444578896144</v>
      </c>
      <c r="BL79" s="123">
        <v>468.79447447128081</v>
      </c>
      <c r="BM79" s="123">
        <v>579.20521406223827</v>
      </c>
      <c r="BN79" s="123">
        <v>424.9888891197545</v>
      </c>
      <c r="BO79" s="123">
        <v>365.75525172267237</v>
      </c>
      <c r="BP79" s="123">
        <v>240.43640674149228</v>
      </c>
      <c r="BQ79" s="123">
        <v>64.910705241688618</v>
      </c>
      <c r="BR79" s="123"/>
      <c r="BS79" s="123"/>
    </row>
    <row r="80" spans="1:71">
      <c r="A80" s="120" t="s">
        <v>198</v>
      </c>
      <c r="B80" s="126">
        <v>125.69427839637275</v>
      </c>
      <c r="C80" s="126">
        <v>120.80947110388288</v>
      </c>
      <c r="D80" s="126">
        <v>109.72077034652814</v>
      </c>
      <c r="E80" s="126">
        <v>107.59304890999569</v>
      </c>
      <c r="F80" s="126">
        <v>106.96203980805574</v>
      </c>
      <c r="G80" s="126">
        <v>107.95866629978406</v>
      </c>
      <c r="H80" s="126">
        <v>104.84130450457994</v>
      </c>
      <c r="I80" s="126">
        <v>106.45921664226638</v>
      </c>
      <c r="J80" s="126">
        <v>103.15587750082877</v>
      </c>
      <c r="K80" s="126">
        <v>117.72817134939773</v>
      </c>
      <c r="L80" s="126">
        <v>121.22936685244419</v>
      </c>
      <c r="M80" s="126">
        <v>131.47475907280577</v>
      </c>
      <c r="N80" s="126">
        <v>133.24495614776063</v>
      </c>
      <c r="O80" s="126">
        <v>123.53325710176824</v>
      </c>
      <c r="P80" s="126">
        <v>131.08212146450646</v>
      </c>
      <c r="Q80" s="126">
        <v>149.47565482313806</v>
      </c>
      <c r="R80" s="126">
        <v>152.20034162528822</v>
      </c>
      <c r="S80" s="126">
        <v>152.77549806853574</v>
      </c>
      <c r="T80" s="126">
        <v>155.71595839934747</v>
      </c>
      <c r="U80" s="126">
        <v>155.67127320734463</v>
      </c>
      <c r="V80" s="126">
        <v>158.55455653708023</v>
      </c>
      <c r="W80" s="126">
        <v>158.34979039003775</v>
      </c>
      <c r="X80" s="126">
        <v>151.83097874854008</v>
      </c>
      <c r="Y80" s="126">
        <v>148.76455506051431</v>
      </c>
      <c r="Z80" s="126">
        <v>144.66624824578719</v>
      </c>
      <c r="AA80" s="126">
        <v>152.66567720172688</v>
      </c>
      <c r="AB80" s="126">
        <v>153.05402764881288</v>
      </c>
      <c r="AC80" s="126">
        <v>153.18968683292189</v>
      </c>
      <c r="AD80" s="126">
        <v>145.4360130799279</v>
      </c>
      <c r="AE80" s="126">
        <v>140.91361301170411</v>
      </c>
      <c r="AF80" s="126">
        <v>136.75983302481703</v>
      </c>
      <c r="AG80" s="126">
        <v>129.883369697841</v>
      </c>
      <c r="AH80" s="126"/>
      <c r="AI80" s="126"/>
      <c r="AJ80" s="123"/>
      <c r="AK80" s="123"/>
      <c r="AL80" s="123">
        <v>1687.3536762275078</v>
      </c>
      <c r="AM80" s="123">
        <v>1065.3617701211306</v>
      </c>
      <c r="AN80" s="123">
        <v>1263.1016909489761</v>
      </c>
      <c r="AO80" s="123">
        <v>1397.6666498458749</v>
      </c>
      <c r="AP80" s="123">
        <v>1407.5895575704533</v>
      </c>
      <c r="AQ80" s="123">
        <v>1824.9591437229662</v>
      </c>
      <c r="AR80" s="123">
        <v>2669.5408925112788</v>
      </c>
      <c r="AS80" s="123">
        <v>2842.6795318254576</v>
      </c>
      <c r="AT80" s="123">
        <v>4452.6309774020983</v>
      </c>
      <c r="AU80" s="123">
        <v>3158.7147658116332</v>
      </c>
      <c r="AV80" s="123">
        <v>2817.7188600089075</v>
      </c>
      <c r="AW80" s="123">
        <v>1754.3160648093869</v>
      </c>
      <c r="AX80" s="123">
        <v>1572.1697904225207</v>
      </c>
      <c r="AY80" s="123">
        <v>2201.2115758853761</v>
      </c>
      <c r="AZ80" s="123">
        <v>1518.4999216644337</v>
      </c>
      <c r="BA80" s="123">
        <v>575.02625707793266</v>
      </c>
      <c r="BB80" s="123">
        <v>494.8283057706484</v>
      </c>
      <c r="BC80" s="123">
        <v>732.74615799440414</v>
      </c>
      <c r="BD80" s="123">
        <v>850.28560143229117</v>
      </c>
      <c r="BE80" s="123">
        <v>1249.4780274129448</v>
      </c>
      <c r="BF80" s="123">
        <v>1565.6487476605027</v>
      </c>
      <c r="BG80" s="123">
        <v>1980.8727110747443</v>
      </c>
      <c r="BH80" s="123">
        <v>2675.4480122472173</v>
      </c>
      <c r="BI80" s="123">
        <v>3978.0873134479402</v>
      </c>
      <c r="BJ80" s="123">
        <v>6343.2232104269897</v>
      </c>
      <c r="BK80" s="123">
        <v>6296.4995975770435</v>
      </c>
      <c r="BL80" s="123">
        <v>7886.9724304165611</v>
      </c>
      <c r="BM80" s="123">
        <v>8975.6720572719969</v>
      </c>
      <c r="BN80" s="123">
        <v>10197.310244383469</v>
      </c>
      <c r="BO80" s="123">
        <v>9742.6106690091256</v>
      </c>
      <c r="BP80" s="123">
        <v>7869.2447614317744</v>
      </c>
      <c r="BQ80" s="123">
        <v>6851.2602813106378</v>
      </c>
      <c r="BR80" s="123"/>
      <c r="BS80" s="123"/>
    </row>
    <row r="81" spans="1:71">
      <c r="A81" s="120" t="s">
        <v>199</v>
      </c>
      <c r="B81" s="126">
        <v>96.207001733281459</v>
      </c>
      <c r="C81" s="126">
        <v>93.793804213463204</v>
      </c>
      <c r="D81" s="126">
        <v>87.311339155475622</v>
      </c>
      <c r="E81" s="126">
        <v>85.491780508282815</v>
      </c>
      <c r="F81" s="126">
        <v>88.923099710429454</v>
      </c>
      <c r="G81" s="126">
        <v>86.47478900803992</v>
      </c>
      <c r="H81" s="126">
        <v>91.658626455180425</v>
      </c>
      <c r="I81" s="126">
        <v>101.58035297961572</v>
      </c>
      <c r="J81" s="126">
        <v>102.92618763939785</v>
      </c>
      <c r="K81" s="126">
        <v>125.70255506882901</v>
      </c>
      <c r="L81" s="126">
        <v>121.06884916933274</v>
      </c>
      <c r="M81" s="126">
        <v>126.76733064048641</v>
      </c>
      <c r="N81" s="126">
        <v>129.54679787108662</v>
      </c>
      <c r="O81" s="126">
        <v>135.30139378538115</v>
      </c>
      <c r="P81" s="126">
        <v>143.13287146564605</v>
      </c>
      <c r="Q81" s="126">
        <v>151.09844451299415</v>
      </c>
      <c r="R81" s="126">
        <v>157.58902298242987</v>
      </c>
      <c r="S81" s="126">
        <v>162.67034215340712</v>
      </c>
      <c r="T81" s="126">
        <v>165.02025753492842</v>
      </c>
      <c r="U81" s="126">
        <v>168.7176589530618</v>
      </c>
      <c r="V81" s="126">
        <v>176.89805917752508</v>
      </c>
      <c r="W81" s="126">
        <v>181.41270830480022</v>
      </c>
      <c r="X81" s="126">
        <v>188.86838745658685</v>
      </c>
      <c r="Y81" s="126">
        <v>194.06275400473461</v>
      </c>
      <c r="Z81" s="126">
        <v>204.51813768643527</v>
      </c>
      <c r="AA81" s="126">
        <v>209.55543733938609</v>
      </c>
      <c r="AB81" s="126">
        <v>208.86615305574432</v>
      </c>
      <c r="AC81" s="126">
        <v>209.95138735792497</v>
      </c>
      <c r="AD81" s="126">
        <v>201.69230145427167</v>
      </c>
      <c r="AE81" s="126">
        <v>195.43303437354925</v>
      </c>
      <c r="AF81" s="126">
        <v>181.53217360327878</v>
      </c>
      <c r="AG81" s="126">
        <v>171.28991861016806</v>
      </c>
      <c r="AH81" s="126"/>
      <c r="AI81" s="126"/>
      <c r="AJ81" s="123"/>
      <c r="AK81" s="123"/>
      <c r="AL81" s="123">
        <v>4979.3751136639876</v>
      </c>
      <c r="AM81" s="123">
        <v>3558.7842815698114</v>
      </c>
      <c r="AN81" s="123">
        <v>3358.1530290610071</v>
      </c>
      <c r="AO81" s="123">
        <v>3538.6613573245622</v>
      </c>
      <c r="AP81" s="123">
        <v>3086.5576499904773</v>
      </c>
      <c r="AQ81" s="123">
        <v>4122.0788609382589</v>
      </c>
      <c r="AR81" s="123">
        <v>4205.5585665376793</v>
      </c>
      <c r="AS81" s="123">
        <v>3386.7334895273516</v>
      </c>
      <c r="AT81" s="123">
        <v>4483.3372421698559</v>
      </c>
      <c r="AU81" s="123">
        <v>2325.9458449689414</v>
      </c>
      <c r="AV81" s="123">
        <v>2834.7858861356585</v>
      </c>
      <c r="AW81" s="123">
        <v>2170.8130505979534</v>
      </c>
      <c r="AX81" s="123">
        <v>1879.1145271499529</v>
      </c>
      <c r="AY81" s="123">
        <v>1235.4476020570105</v>
      </c>
      <c r="AZ81" s="123">
        <v>724.5348230505665</v>
      </c>
      <c r="BA81" s="123">
        <v>499.83166702456805</v>
      </c>
      <c r="BB81" s="123">
        <v>284.12659787083743</v>
      </c>
      <c r="BC81" s="123">
        <v>294.96140017999329</v>
      </c>
      <c r="BD81" s="123">
        <v>394.23523937956668</v>
      </c>
      <c r="BE81" s="123">
        <v>497.36005727992426</v>
      </c>
      <c r="BF81" s="123">
        <v>450.49115545770587</v>
      </c>
      <c r="BG81" s="123">
        <v>459.84849366139701</v>
      </c>
      <c r="BH81" s="123">
        <v>215.71749722116076</v>
      </c>
      <c r="BI81" s="123">
        <v>315.91085847139601</v>
      </c>
      <c r="BJ81" s="123">
        <v>391.74167479200952</v>
      </c>
      <c r="BK81" s="123">
        <v>504.48419752831944</v>
      </c>
      <c r="BL81" s="123">
        <v>1088.7691919846561</v>
      </c>
      <c r="BM81" s="123">
        <v>1442.3530177936593</v>
      </c>
      <c r="BN81" s="123">
        <v>2000.3653281793752</v>
      </c>
      <c r="BO81" s="123">
        <v>1952.3356551998031</v>
      </c>
      <c r="BP81" s="123">
        <v>1930.4092788194878</v>
      </c>
      <c r="BQ81" s="123">
        <v>1711.1286784235094</v>
      </c>
      <c r="BR81" s="123"/>
      <c r="BS81" s="123"/>
    </row>
    <row r="82" spans="1:71">
      <c r="A82" s="120" t="s">
        <v>119</v>
      </c>
      <c r="B82" s="126">
        <v>166.77168917440875</v>
      </c>
      <c r="C82" s="126">
        <v>153.44935116066512</v>
      </c>
      <c r="D82" s="126">
        <v>145.26091231232473</v>
      </c>
      <c r="E82" s="126">
        <v>144.97842907184338</v>
      </c>
      <c r="F82" s="126">
        <v>144.4798963242595</v>
      </c>
      <c r="G82" s="126">
        <v>150.67820683714197</v>
      </c>
      <c r="H82" s="126">
        <v>156.50890453120473</v>
      </c>
      <c r="I82" s="126">
        <v>159.77600135238799</v>
      </c>
      <c r="J82" s="126">
        <v>169.88391491691121</v>
      </c>
      <c r="K82" s="126">
        <v>173.93061583192565</v>
      </c>
      <c r="L82" s="126">
        <v>174.31155652100352</v>
      </c>
      <c r="M82" s="126">
        <v>173.359315472622</v>
      </c>
      <c r="N82" s="126">
        <v>172.89555249160546</v>
      </c>
      <c r="O82" s="126">
        <v>170.45032836463989</v>
      </c>
      <c r="P82" s="126">
        <v>170.05005599617536</v>
      </c>
      <c r="Q82" s="126">
        <v>173.45535993137349</v>
      </c>
      <c r="R82" s="126">
        <v>174.44507821106617</v>
      </c>
      <c r="S82" s="126">
        <v>179.84478246976076</v>
      </c>
      <c r="T82" s="126">
        <v>184.87561548636225</v>
      </c>
      <c r="U82" s="126">
        <v>191.01922968877287</v>
      </c>
      <c r="V82" s="126">
        <v>198.12283610115153</v>
      </c>
      <c r="W82" s="126">
        <v>202.85678659372178</v>
      </c>
      <c r="X82" s="126">
        <v>203.55571182902312</v>
      </c>
      <c r="Y82" s="126">
        <v>211.83663536113497</v>
      </c>
      <c r="Z82" s="126">
        <v>224.31060278788257</v>
      </c>
      <c r="AA82" s="126">
        <v>232.01616300727846</v>
      </c>
      <c r="AB82" s="126">
        <v>241.86265577928543</v>
      </c>
      <c r="AC82" s="126">
        <v>247.92971035662595</v>
      </c>
      <c r="AD82" s="126">
        <v>246.41774531097784</v>
      </c>
      <c r="AE82" s="126">
        <v>239.61827687825667</v>
      </c>
      <c r="AF82" s="126">
        <v>225.46859674876808</v>
      </c>
      <c r="AG82" s="126">
        <v>212.65570977174877</v>
      </c>
      <c r="AH82" s="126"/>
      <c r="AI82" s="126"/>
      <c r="AJ82" s="123"/>
      <c r="AK82" s="123"/>
      <c r="AL82" s="123"/>
    </row>
    <row r="83" spans="1:71">
      <c r="A83" s="121" t="s">
        <v>244</v>
      </c>
      <c r="B83" s="126">
        <v>166.92781915948805</v>
      </c>
      <c r="C83" s="126">
        <v>153.57161338091078</v>
      </c>
      <c r="D83" s="126">
        <v>145.38654679371484</v>
      </c>
      <c r="E83" s="126">
        <v>145.10962743347662</v>
      </c>
      <c r="F83" s="126">
        <v>144.6015212474162</v>
      </c>
      <c r="G83" s="126">
        <v>150.82122329257558</v>
      </c>
      <c r="H83" s="126">
        <v>156.66995816636219</v>
      </c>
      <c r="I83" s="126">
        <v>159.92837708790373</v>
      </c>
      <c r="J83" s="126">
        <v>170.07574383791081</v>
      </c>
      <c r="K83" s="126">
        <v>174.07861569139934</v>
      </c>
      <c r="L83" s="126">
        <v>174.47197889311187</v>
      </c>
      <c r="M83" s="126">
        <v>173.48895180344002</v>
      </c>
      <c r="N83" s="126">
        <v>173.01724536426997</v>
      </c>
      <c r="O83" s="126">
        <v>170.57423106521915</v>
      </c>
      <c r="P83" s="126">
        <v>170.15059045305227</v>
      </c>
      <c r="Q83" s="126">
        <v>173.52531395210499</v>
      </c>
      <c r="R83" s="126">
        <v>174.50175783531</v>
      </c>
      <c r="S83" s="126">
        <v>179.90792916929459</v>
      </c>
      <c r="T83" s="126">
        <v>184.94520698700603</v>
      </c>
      <c r="U83" s="126">
        <v>191.10035719948874</v>
      </c>
      <c r="V83" s="126">
        <v>198.20724976328552</v>
      </c>
      <c r="W83" s="126">
        <v>202.94770874214834</v>
      </c>
      <c r="X83" s="126">
        <v>203.6473299533387</v>
      </c>
      <c r="Y83" s="126">
        <v>211.94839941751417</v>
      </c>
      <c r="Z83" s="126">
        <v>224.45239022158225</v>
      </c>
      <c r="AA83" s="126">
        <v>232.16288843583109</v>
      </c>
      <c r="AB83" s="126">
        <v>242.03873886013864</v>
      </c>
      <c r="AC83" s="126">
        <v>248.12054362626918</v>
      </c>
      <c r="AD83" s="126">
        <v>246.63270447330115</v>
      </c>
      <c r="AE83" s="126">
        <v>239.82603482235695</v>
      </c>
      <c r="AF83" s="126">
        <v>225.65981988639248</v>
      </c>
      <c r="AG83" s="126">
        <v>212.83330279684566</v>
      </c>
      <c r="AH83" s="126"/>
      <c r="AI83" s="126"/>
    </row>
    <row r="84" spans="1:71">
      <c r="A84" s="124" t="s">
        <v>247</v>
      </c>
      <c r="B84" s="120">
        <v>0.35193207326917747</v>
      </c>
      <c r="C84" s="120">
        <v>0.35517417322391615</v>
      </c>
      <c r="D84" s="120">
        <v>0.36657762051911807</v>
      </c>
      <c r="E84" s="120">
        <v>0.34750634051365342</v>
      </c>
      <c r="F84" s="120">
        <v>0.34277624988043365</v>
      </c>
      <c r="G84" s="120">
        <v>0.35650142038633453</v>
      </c>
      <c r="H84" s="120">
        <v>0.35437645293222381</v>
      </c>
      <c r="I84" s="120">
        <v>0.35900066255361002</v>
      </c>
      <c r="J84" s="120">
        <v>0.3421595430100593</v>
      </c>
      <c r="K84" s="120">
        <v>0.33840639729933336</v>
      </c>
      <c r="L84" s="120">
        <v>0.33461956964772333</v>
      </c>
      <c r="M84" s="120">
        <v>0.34283600243335</v>
      </c>
      <c r="N84" s="120">
        <v>0.35859270318339159</v>
      </c>
      <c r="O84" s="120">
        <v>0.38408909936162328</v>
      </c>
      <c r="P84" s="120">
        <v>0.41609990146513326</v>
      </c>
      <c r="Q84" s="120">
        <v>0.43164660455844628</v>
      </c>
      <c r="R84" s="120">
        <v>0.43643125042644065</v>
      </c>
      <c r="S84" s="120">
        <v>0.44148949945364607</v>
      </c>
      <c r="T84" s="120">
        <v>0.44801742987794552</v>
      </c>
      <c r="U84" s="120">
        <v>0.45028226678327271</v>
      </c>
      <c r="V84" s="120">
        <v>0.46729333095898068</v>
      </c>
      <c r="W84" s="120">
        <v>0.49169398249987012</v>
      </c>
      <c r="X84" s="120">
        <v>0.49715090081556024</v>
      </c>
      <c r="Y84" s="120">
        <v>0.53305519634431875</v>
      </c>
      <c r="Z84" s="120">
        <v>0.55719254499962445</v>
      </c>
      <c r="AA84" s="120">
        <v>0.5533360842002204</v>
      </c>
      <c r="AB84" s="120">
        <v>0.53858458570058787</v>
      </c>
      <c r="AC84" s="120">
        <v>0.53052672959748082</v>
      </c>
      <c r="AD84" s="120">
        <v>0.53223698627065508</v>
      </c>
      <c r="AE84" s="120">
        <v>0.54264590426599923</v>
      </c>
      <c r="AF84" s="120">
        <v>0.54414269937352167</v>
      </c>
      <c r="AG84" s="120">
        <v>0.54930451272669667</v>
      </c>
    </row>
    <row r="85" spans="1:71">
      <c r="A85" s="124" t="s">
        <v>246</v>
      </c>
      <c r="B85" s="120">
        <v>0.37687422507891588</v>
      </c>
      <c r="C85" s="120">
        <v>0.38826312933123336</v>
      </c>
      <c r="D85" s="120">
        <v>0.39801038366068897</v>
      </c>
      <c r="E85" s="120">
        <v>0.38570369360280693</v>
      </c>
      <c r="F85" s="120">
        <v>0.38648414475929466</v>
      </c>
      <c r="G85" s="120">
        <v>0.40122540638282006</v>
      </c>
      <c r="H85" s="120">
        <v>0.40607561257415009</v>
      </c>
      <c r="I85" s="120">
        <v>0.40545314649349434</v>
      </c>
      <c r="J85" s="120">
        <v>0.39543200427962816</v>
      </c>
      <c r="K85" s="120">
        <v>0.39359085382467862</v>
      </c>
      <c r="L85" s="120">
        <v>0.39455770571358506</v>
      </c>
      <c r="M85" s="120">
        <v>0.40471693501274125</v>
      </c>
      <c r="N85" s="120">
        <v>0.41050089980827953</v>
      </c>
      <c r="O85" s="120">
        <v>0.42543452690185307</v>
      </c>
      <c r="P85" s="120">
        <v>0.44225612300223771</v>
      </c>
      <c r="Q85" s="120">
        <v>0.45000458484275174</v>
      </c>
      <c r="R85" s="120">
        <v>0.44888247746304616</v>
      </c>
      <c r="S85" s="120">
        <v>0.45003699539349051</v>
      </c>
      <c r="T85" s="120">
        <v>0.43986525568211599</v>
      </c>
      <c r="U85" s="120">
        <v>0.43127605313365258</v>
      </c>
      <c r="V85" s="120">
        <v>0.43434732394638653</v>
      </c>
      <c r="W85" s="120">
        <v>0.4426871031524176</v>
      </c>
      <c r="X85" s="120">
        <v>0.44284046612232958</v>
      </c>
      <c r="Y85" s="120">
        <v>0.45798116750934309</v>
      </c>
      <c r="Z85" s="120">
        <v>0.47371125899929462</v>
      </c>
      <c r="AA85" s="120">
        <v>0.47369308834780927</v>
      </c>
      <c r="AB85" s="120">
        <v>0.4744047190519004</v>
      </c>
      <c r="AC85" s="120">
        <v>0.48199153532863287</v>
      </c>
      <c r="AD85" s="120">
        <v>0.49210838324400841</v>
      </c>
      <c r="AE85" s="120">
        <v>0.51019290379992388</v>
      </c>
      <c r="AF85" s="120">
        <v>0.51817265686248637</v>
      </c>
      <c r="AG85" s="127">
        <v>0.52563148089488976</v>
      </c>
    </row>
    <row r="87" spans="1:71">
      <c r="A87" s="82" t="s">
        <v>375</v>
      </c>
    </row>
  </sheetData>
  <hyperlinks>
    <hyperlink ref="C1" location="INDICE!A1" display="Índice (volver)" xr:uid="{B40CD47C-ADF8-4421-9A8A-FF151DF3C1C9}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C6883-418D-46DD-A556-30252504CD43}">
  <dimension ref="A1:BS86"/>
  <sheetViews>
    <sheetView showGridLines="0" zoomScale="98" zoomScaleNormal="98" workbookViewId="0">
      <selection activeCell="C1" sqref="C1"/>
    </sheetView>
  </sheetViews>
  <sheetFormatPr baseColWidth="10" defaultColWidth="11.140625" defaultRowHeight="13.5"/>
  <cols>
    <col min="1" max="1" width="54" style="120" bestFit="1" customWidth="1"/>
    <col min="2" max="35" width="11.85546875" style="120" bestFit="1" customWidth="1"/>
    <col min="36" max="37" width="11.140625" style="120"/>
    <col min="38" max="50" width="9.7109375" style="120" bestFit="1" customWidth="1"/>
    <col min="51" max="71" width="10.7109375" style="120" bestFit="1" customWidth="1"/>
    <col min="72" max="16384" width="11.140625" style="120"/>
  </cols>
  <sheetData>
    <row r="1" spans="1:71">
      <c r="A1" s="119" t="s">
        <v>249</v>
      </c>
      <c r="C1" s="500" t="s">
        <v>1634</v>
      </c>
    </row>
    <row r="2" spans="1:71">
      <c r="A2" s="121" t="s">
        <v>250</v>
      </c>
    </row>
    <row r="3" spans="1:71" s="122" customFormat="1" ht="12.75">
      <c r="A3" s="122" t="s">
        <v>90</v>
      </c>
      <c r="B3" s="122">
        <v>1985</v>
      </c>
      <c r="C3" s="122">
        <v>1986</v>
      </c>
      <c r="D3" s="122">
        <v>1987</v>
      </c>
      <c r="E3" s="122">
        <v>1988</v>
      </c>
      <c r="F3" s="122">
        <v>1989</v>
      </c>
      <c r="G3" s="122">
        <v>1990</v>
      </c>
      <c r="H3" s="122">
        <v>1991</v>
      </c>
      <c r="I3" s="122">
        <v>1992</v>
      </c>
      <c r="J3" s="122">
        <v>1993</v>
      </c>
      <c r="K3" s="122">
        <v>1994</v>
      </c>
      <c r="L3" s="122">
        <v>1995</v>
      </c>
      <c r="M3" s="122">
        <v>1996</v>
      </c>
      <c r="N3" s="122">
        <v>1997</v>
      </c>
      <c r="O3" s="122">
        <v>1998</v>
      </c>
      <c r="P3" s="122">
        <v>1999</v>
      </c>
      <c r="Q3" s="122">
        <v>2000</v>
      </c>
      <c r="R3" s="122">
        <v>2001</v>
      </c>
      <c r="S3" s="122">
        <v>2002</v>
      </c>
      <c r="T3" s="122">
        <v>2003</v>
      </c>
      <c r="U3" s="122">
        <v>2004</v>
      </c>
      <c r="V3" s="122">
        <v>2005</v>
      </c>
      <c r="W3" s="122">
        <v>2006</v>
      </c>
      <c r="X3" s="122">
        <v>2007</v>
      </c>
      <c r="Y3" s="122">
        <v>2008</v>
      </c>
      <c r="Z3" s="122">
        <v>2009</v>
      </c>
      <c r="AA3" s="122">
        <v>2010</v>
      </c>
      <c r="AB3" s="122">
        <v>2011</v>
      </c>
      <c r="AC3" s="122">
        <v>2012</v>
      </c>
      <c r="AD3" s="122">
        <v>2013</v>
      </c>
      <c r="AE3" s="122">
        <v>2014</v>
      </c>
      <c r="AF3" s="122">
        <v>2015</v>
      </c>
      <c r="AG3" s="122">
        <v>2016</v>
      </c>
      <c r="AH3" s="122">
        <v>2017</v>
      </c>
      <c r="AI3" s="122">
        <v>2018</v>
      </c>
      <c r="AL3" s="122">
        <v>1985</v>
      </c>
      <c r="AM3" s="122">
        <v>1986</v>
      </c>
      <c r="AN3" s="122">
        <v>1987</v>
      </c>
      <c r="AO3" s="122">
        <v>1988</v>
      </c>
      <c r="AP3" s="122">
        <v>1989</v>
      </c>
      <c r="AQ3" s="122">
        <v>1990</v>
      </c>
      <c r="AR3" s="122">
        <v>1991</v>
      </c>
      <c r="AS3" s="122">
        <v>1992</v>
      </c>
      <c r="AT3" s="122">
        <v>1993</v>
      </c>
      <c r="AU3" s="122">
        <v>1994</v>
      </c>
      <c r="AV3" s="122">
        <v>1995</v>
      </c>
      <c r="AW3" s="122">
        <v>1996</v>
      </c>
      <c r="AX3" s="122">
        <v>1997</v>
      </c>
      <c r="AY3" s="122">
        <v>1998</v>
      </c>
      <c r="AZ3" s="122">
        <v>1999</v>
      </c>
      <c r="BA3" s="122">
        <v>2000</v>
      </c>
      <c r="BB3" s="122">
        <v>2001</v>
      </c>
      <c r="BC3" s="122">
        <v>2002</v>
      </c>
      <c r="BD3" s="122">
        <v>2003</v>
      </c>
      <c r="BE3" s="122">
        <v>2004</v>
      </c>
      <c r="BF3" s="122">
        <v>2005</v>
      </c>
      <c r="BG3" s="122">
        <v>2006</v>
      </c>
      <c r="BH3" s="122">
        <v>2007</v>
      </c>
      <c r="BI3" s="122">
        <v>2008</v>
      </c>
      <c r="BJ3" s="122">
        <v>2009</v>
      </c>
      <c r="BK3" s="122">
        <v>2010</v>
      </c>
      <c r="BL3" s="122">
        <v>2011</v>
      </c>
      <c r="BM3" s="122">
        <v>2012</v>
      </c>
      <c r="BN3" s="122">
        <v>2013</v>
      </c>
      <c r="BO3" s="122">
        <v>2014</v>
      </c>
      <c r="BP3" s="122">
        <v>2015</v>
      </c>
      <c r="BQ3" s="122">
        <v>2016</v>
      </c>
      <c r="BR3" s="122">
        <v>2017</v>
      </c>
      <c r="BS3" s="122">
        <v>2018</v>
      </c>
    </row>
    <row r="4" spans="1:71">
      <c r="A4" s="120" t="s">
        <v>92</v>
      </c>
      <c r="B4" s="123">
        <v>116.70142918157313</v>
      </c>
      <c r="C4" s="123">
        <v>118.67550555458003</v>
      </c>
      <c r="D4" s="123">
        <v>123.00951898658482</v>
      </c>
      <c r="E4" s="123">
        <v>133.08258326358916</v>
      </c>
      <c r="F4" s="123">
        <v>148.71333025467158</v>
      </c>
      <c r="G4" s="123">
        <v>173.36872219154424</v>
      </c>
      <c r="H4" s="123">
        <v>197.27541052373664</v>
      </c>
      <c r="I4" s="123">
        <v>211.17904437307365</v>
      </c>
      <c r="J4" s="123">
        <v>222.26365438290392</v>
      </c>
      <c r="K4" s="123">
        <v>230.12029571638337</v>
      </c>
      <c r="L4" s="123">
        <v>235.75677890361834</v>
      </c>
      <c r="M4" s="123">
        <v>238.61190155972554</v>
      </c>
      <c r="N4" s="123">
        <v>242.39377646320759</v>
      </c>
      <c r="O4" s="123">
        <v>248.29272236152232</v>
      </c>
      <c r="P4" s="123">
        <v>250.52095251244418</v>
      </c>
      <c r="Q4" s="123">
        <v>254.25907692186519</v>
      </c>
      <c r="R4" s="123">
        <v>261.00164899244686</v>
      </c>
      <c r="S4" s="123">
        <v>272.91941644012974</v>
      </c>
      <c r="T4" s="123">
        <v>283.99302263102135</v>
      </c>
      <c r="U4" s="123">
        <v>295.69383166686691</v>
      </c>
      <c r="V4" s="123">
        <v>311.99225220546128</v>
      </c>
      <c r="W4" s="123">
        <v>326.40401981343393</v>
      </c>
      <c r="X4" s="123">
        <v>344.84522497895881</v>
      </c>
      <c r="Y4" s="123">
        <v>363.65691827170593</v>
      </c>
      <c r="Z4" s="123">
        <v>384.11971437334233</v>
      </c>
      <c r="AA4" s="123">
        <v>400.94978044192857</v>
      </c>
      <c r="AB4" s="123">
        <v>410.68813095412668</v>
      </c>
      <c r="AC4" s="123">
        <v>413.44600240158957</v>
      </c>
      <c r="AD4" s="123">
        <v>409.38792359539292</v>
      </c>
      <c r="AE4" s="123">
        <v>406.37849194882756</v>
      </c>
      <c r="AF4" s="123">
        <v>406.34343504750814</v>
      </c>
      <c r="AG4" s="123">
        <v>399.95442649802061</v>
      </c>
      <c r="AH4" s="123">
        <v>391.85065031767067</v>
      </c>
      <c r="AI4" s="123">
        <v>384.05525210841967</v>
      </c>
      <c r="AJ4" s="123"/>
      <c r="AK4" s="123"/>
      <c r="AL4" s="123">
        <v>1872.7147301482289</v>
      </c>
      <c r="AM4" s="123">
        <v>1882.2036595554114</v>
      </c>
      <c r="AN4" s="123">
        <v>1853.0754817307898</v>
      </c>
      <c r="AO4" s="123">
        <v>1578.7755519811326</v>
      </c>
      <c r="AP4" s="123">
        <v>1122.3413646619092</v>
      </c>
      <c r="AQ4" s="123">
        <v>527.74558946945228</v>
      </c>
      <c r="AR4" s="123">
        <v>187.22967085854003</v>
      </c>
      <c r="AS4" s="123">
        <v>145.62402739156298</v>
      </c>
      <c r="AT4" s="123">
        <v>177.47643148980376</v>
      </c>
      <c r="AU4" s="123">
        <v>291.04727824431598</v>
      </c>
      <c r="AV4" s="123">
        <v>414.5979779913668</v>
      </c>
      <c r="AW4" s="123">
        <v>604.13325501152053</v>
      </c>
      <c r="AX4" s="123">
        <v>822.89203078026958</v>
      </c>
      <c r="AY4" s="123">
        <v>1148.3095237604891</v>
      </c>
      <c r="AZ4" s="123">
        <v>1616.6419888734265</v>
      </c>
      <c r="BA4" s="123">
        <v>2117.2880677716039</v>
      </c>
      <c r="BB4" s="123">
        <v>2843.890363668213</v>
      </c>
      <c r="BC4" s="123">
        <v>3635.2069962155988</v>
      </c>
      <c r="BD4" s="123">
        <v>4807.1796374321011</v>
      </c>
      <c r="BE4" s="123">
        <v>5612.5832178424134</v>
      </c>
      <c r="BF4" s="123">
        <v>6266.6708378711</v>
      </c>
      <c r="BG4" s="123">
        <v>7073.9914919361936</v>
      </c>
      <c r="BH4" s="123">
        <v>7135.705403720317</v>
      </c>
      <c r="BI4" s="123">
        <v>8027.3486727546779</v>
      </c>
      <c r="BJ4" s="123">
        <v>9026.746753194524</v>
      </c>
      <c r="BK4" s="123">
        <v>8968.3222905562307</v>
      </c>
      <c r="BL4" s="123">
        <v>8920.1516394603259</v>
      </c>
      <c r="BM4" s="123">
        <v>8597.6014980122727</v>
      </c>
      <c r="BN4" s="123">
        <v>8461.7206597260356</v>
      </c>
      <c r="BO4" s="123">
        <v>8168.3707057982556</v>
      </c>
      <c r="BP4" s="123">
        <v>7243.8064563405615</v>
      </c>
      <c r="BQ4" s="123">
        <v>7032.6192941064382</v>
      </c>
      <c r="BR4" s="123">
        <v>7193.4671678510176</v>
      </c>
      <c r="BS4" s="123">
        <v>7130.2329046392515</v>
      </c>
    </row>
    <row r="5" spans="1:71">
      <c r="A5" s="120" t="s">
        <v>94</v>
      </c>
      <c r="B5" s="123">
        <v>77.649211921568948</v>
      </c>
      <c r="C5" s="123">
        <v>77.885264145324626</v>
      </c>
      <c r="D5" s="123">
        <v>78.637478824184356</v>
      </c>
      <c r="E5" s="123">
        <v>80.733142695956047</v>
      </c>
      <c r="F5" s="123">
        <v>84.662650297718216</v>
      </c>
      <c r="G5" s="123">
        <v>88.854087337655471</v>
      </c>
      <c r="H5" s="123">
        <v>91.841098980682972</v>
      </c>
      <c r="I5" s="123">
        <v>93.544517308619021</v>
      </c>
      <c r="J5" s="123">
        <v>94.711754900816118</v>
      </c>
      <c r="K5" s="123">
        <v>96.050970691911175</v>
      </c>
      <c r="L5" s="123">
        <v>97.422662144444544</v>
      </c>
      <c r="M5" s="123">
        <v>100.84955510885145</v>
      </c>
      <c r="N5" s="123">
        <v>102.10628521336767</v>
      </c>
      <c r="O5" s="123">
        <v>119.71087007595449</v>
      </c>
      <c r="P5" s="123">
        <v>131.92841720265429</v>
      </c>
      <c r="Q5" s="123">
        <v>150.01440248912468</v>
      </c>
      <c r="R5" s="123">
        <v>166.87409268897045</v>
      </c>
      <c r="S5" s="123">
        <v>187.03577181549642</v>
      </c>
      <c r="T5" s="123">
        <v>197.40465106277824</v>
      </c>
      <c r="U5" s="123">
        <v>203.87315193053951</v>
      </c>
      <c r="V5" s="123">
        <v>210.09419292400923</v>
      </c>
      <c r="W5" s="123">
        <v>213.0934717683092</v>
      </c>
      <c r="X5" s="123">
        <v>216.06030487332143</v>
      </c>
      <c r="Y5" s="123">
        <v>221.23034744118715</v>
      </c>
      <c r="Z5" s="123">
        <v>222.89004120121609</v>
      </c>
      <c r="AA5" s="123">
        <v>221.00123835610921</v>
      </c>
      <c r="AB5" s="123">
        <v>218.7386134624399</v>
      </c>
      <c r="AC5" s="123">
        <v>216.29781946613329</v>
      </c>
      <c r="AD5" s="123">
        <v>213.48810882062529</v>
      </c>
      <c r="AE5" s="123">
        <v>211.19908721423801</v>
      </c>
      <c r="AF5" s="123">
        <v>207.25499086046784</v>
      </c>
      <c r="AG5" s="123">
        <v>203.60985400134931</v>
      </c>
      <c r="AH5" s="123">
        <v>200.79992757595235</v>
      </c>
      <c r="AI5" s="123">
        <v>198.56380220397503</v>
      </c>
      <c r="AJ5" s="123"/>
      <c r="AK5" s="123"/>
      <c r="AL5" s="123">
        <v>6777.7499751797995</v>
      </c>
      <c r="AM5" s="123">
        <v>7085.365398481099</v>
      </c>
      <c r="AN5" s="123">
        <v>7642.1520908544844</v>
      </c>
      <c r="AO5" s="123">
        <v>8479.3247914508283</v>
      </c>
      <c r="AP5" s="123">
        <v>9516.4012068040302</v>
      </c>
      <c r="AQ5" s="123">
        <v>11553.530168052868</v>
      </c>
      <c r="AR5" s="123">
        <v>14188.979019621125</v>
      </c>
      <c r="AS5" s="123">
        <v>16822.610140429824</v>
      </c>
      <c r="AT5" s="123">
        <v>19845.463459635805</v>
      </c>
      <c r="AU5" s="123">
        <v>22840.10546670324</v>
      </c>
      <c r="AV5" s="123">
        <v>25184.355640678827</v>
      </c>
      <c r="AW5" s="123">
        <v>26354.752489223476</v>
      </c>
      <c r="AX5" s="123">
        <v>28552.072758425344</v>
      </c>
      <c r="AY5" s="123">
        <v>26396.035692728394</v>
      </c>
      <c r="AZ5" s="123">
        <v>25217.446998772575</v>
      </c>
      <c r="BA5" s="123">
        <v>22577.668823554592</v>
      </c>
      <c r="BB5" s="123">
        <v>21743.181951524206</v>
      </c>
      <c r="BC5" s="123">
        <v>21367.517237398792</v>
      </c>
      <c r="BD5" s="123">
        <v>24311.732165947749</v>
      </c>
      <c r="BE5" s="123">
        <v>27801.512442132971</v>
      </c>
      <c r="BF5" s="123">
        <v>32782.856211233535</v>
      </c>
      <c r="BG5" s="123">
        <v>38973.697765804987</v>
      </c>
      <c r="BH5" s="123">
        <v>45478.985108817345</v>
      </c>
      <c r="BI5" s="123">
        <v>53834.228540139928</v>
      </c>
      <c r="BJ5" s="123">
        <v>65658.356533625629</v>
      </c>
      <c r="BK5" s="123">
        <v>75432.495355102976</v>
      </c>
      <c r="BL5" s="123">
        <v>82022.709999318933</v>
      </c>
      <c r="BM5" s="123">
        <v>84025.448905824247</v>
      </c>
      <c r="BN5" s="123">
        <v>82879.170176599291</v>
      </c>
      <c r="BO5" s="123">
        <v>81543.624836255869</v>
      </c>
      <c r="BP5" s="123">
        <v>80769.070751345804</v>
      </c>
      <c r="BQ5" s="123">
        <v>78515.002385270156</v>
      </c>
      <c r="BR5" s="123">
        <v>76101.516247549516</v>
      </c>
      <c r="BS5" s="123">
        <v>72863.369030529473</v>
      </c>
    </row>
    <row r="6" spans="1:71">
      <c r="A6" s="120" t="s">
        <v>95</v>
      </c>
      <c r="B6" s="123">
        <v>344.71627645056617</v>
      </c>
      <c r="C6" s="123">
        <v>351.31604112474014</v>
      </c>
      <c r="D6" s="123">
        <v>359.93098203701567</v>
      </c>
      <c r="E6" s="123">
        <v>370.73259118666755</v>
      </c>
      <c r="F6" s="123">
        <v>381.8604623695017</v>
      </c>
      <c r="G6" s="123">
        <v>403.888757104447</v>
      </c>
      <c r="H6" s="123">
        <v>424.20630733829711</v>
      </c>
      <c r="I6" s="123">
        <v>437.35928431023308</v>
      </c>
      <c r="J6" s="123">
        <v>458.62107155065303</v>
      </c>
      <c r="K6" s="123">
        <v>479.85859516932027</v>
      </c>
      <c r="L6" s="123">
        <v>495.6593074656713</v>
      </c>
      <c r="M6" s="123">
        <v>506.6220576506351</v>
      </c>
      <c r="N6" s="123">
        <v>517.69908534110255</v>
      </c>
      <c r="O6" s="123">
        <v>536.71211311304978</v>
      </c>
      <c r="P6" s="123">
        <v>563.62880757051494</v>
      </c>
      <c r="Q6" s="123">
        <v>595.0833269791957</v>
      </c>
      <c r="R6" s="123">
        <v>629.55521871175472</v>
      </c>
      <c r="S6" s="123">
        <v>672.76051126841082</v>
      </c>
      <c r="T6" s="123">
        <v>704.2161363235432</v>
      </c>
      <c r="U6" s="123">
        <v>738.73192977165797</v>
      </c>
      <c r="V6" s="123">
        <v>766.44905587777839</v>
      </c>
      <c r="W6" s="123">
        <v>799.41078747953418</v>
      </c>
      <c r="X6" s="123">
        <v>853.53090403347562</v>
      </c>
      <c r="Y6" s="123">
        <v>913.1000403282942</v>
      </c>
      <c r="Z6" s="123">
        <v>951.98960776262754</v>
      </c>
      <c r="AA6" s="123">
        <v>977.37098993929169</v>
      </c>
      <c r="AB6" s="123">
        <v>973.85248396737109</v>
      </c>
      <c r="AC6" s="123">
        <v>968.25628607524925</v>
      </c>
      <c r="AD6" s="123">
        <v>961.86521155969069</v>
      </c>
      <c r="AE6" s="123">
        <v>957.53920072176061</v>
      </c>
      <c r="AF6" s="123">
        <v>937.93885611570647</v>
      </c>
      <c r="AG6" s="123">
        <v>911.05209691331697</v>
      </c>
      <c r="AH6" s="123">
        <v>886.60690722170204</v>
      </c>
      <c r="AI6" s="123">
        <v>860.53174200554258</v>
      </c>
      <c r="AJ6" s="123"/>
      <c r="AK6" s="123"/>
      <c r="AL6" s="123">
        <v>34128.857678892658</v>
      </c>
      <c r="AM6" s="123">
        <v>35817.895773323253</v>
      </c>
      <c r="AN6" s="123">
        <v>37587.16657814131</v>
      </c>
      <c r="AO6" s="123">
        <v>39170.82192400995</v>
      </c>
      <c r="AP6" s="123">
        <v>39858.432876327279</v>
      </c>
      <c r="AQ6" s="123">
        <v>43075.890409597967</v>
      </c>
      <c r="AR6" s="123">
        <v>45474.58473779069</v>
      </c>
      <c r="AS6" s="123">
        <v>45844.274786901922</v>
      </c>
      <c r="AT6" s="123">
        <v>49744.784796816086</v>
      </c>
      <c r="AU6" s="123">
        <v>54139.140869562034</v>
      </c>
      <c r="AV6" s="123">
        <v>57379.8185348853</v>
      </c>
      <c r="AW6" s="123">
        <v>59258.668192968791</v>
      </c>
      <c r="AX6" s="123">
        <v>60821.036787598125</v>
      </c>
      <c r="AY6" s="123">
        <v>64786.88249741996</v>
      </c>
      <c r="AZ6" s="123">
        <v>74474.61103542721</v>
      </c>
      <c r="BA6" s="123">
        <v>86913.084360421068</v>
      </c>
      <c r="BB6" s="123">
        <v>99367.07244133357</v>
      </c>
      <c r="BC6" s="123">
        <v>115293.12750685647</v>
      </c>
      <c r="BD6" s="123">
        <v>123123.29115643643</v>
      </c>
      <c r="BE6" s="123">
        <v>135513.01349752245</v>
      </c>
      <c r="BF6" s="123">
        <v>140845.9592879535</v>
      </c>
      <c r="BG6" s="123">
        <v>151243.01059674181</v>
      </c>
      <c r="BH6" s="123">
        <v>179956.3083104754</v>
      </c>
      <c r="BI6" s="123">
        <v>211459.86090405248</v>
      </c>
      <c r="BJ6" s="123">
        <v>223597.2419791987</v>
      </c>
      <c r="BK6" s="123">
        <v>232054.14207009168</v>
      </c>
      <c r="BL6" s="123">
        <v>219696.37472975827</v>
      </c>
      <c r="BM6" s="123">
        <v>213524.42465879285</v>
      </c>
      <c r="BN6" s="123">
        <v>212050.74217899659</v>
      </c>
      <c r="BO6" s="123">
        <v>212319.7471210607</v>
      </c>
      <c r="BP6" s="123">
        <v>199348.73623681997</v>
      </c>
      <c r="BQ6" s="123">
        <v>182531.41722495528</v>
      </c>
      <c r="BR6" s="123">
        <v>168052.39989393984</v>
      </c>
      <c r="BS6" s="123">
        <v>153692.05550827278</v>
      </c>
    </row>
    <row r="7" spans="1:71">
      <c r="A7" s="121" t="s">
        <v>98</v>
      </c>
      <c r="B7" s="123">
        <v>306.13019542061852</v>
      </c>
      <c r="C7" s="123">
        <v>315.66727954186877</v>
      </c>
      <c r="D7" s="123">
        <v>325.8963685179242</v>
      </c>
      <c r="E7" s="123">
        <v>337.70684554533466</v>
      </c>
      <c r="F7" s="123">
        <v>343.13928553400694</v>
      </c>
      <c r="G7" s="123">
        <v>351.4026642772522</v>
      </c>
      <c r="H7" s="123">
        <v>356.67725747231236</v>
      </c>
      <c r="I7" s="123">
        <v>358.53660248856278</v>
      </c>
      <c r="J7" s="123">
        <v>360.29730210225023</v>
      </c>
      <c r="K7" s="123">
        <v>372.9815385883428</v>
      </c>
      <c r="L7" s="123">
        <v>400.79408593000397</v>
      </c>
      <c r="M7" s="123">
        <v>434.04362406480118</v>
      </c>
      <c r="N7" s="123">
        <v>450.83030361929002</v>
      </c>
      <c r="O7" s="123">
        <v>454.68312585643957</v>
      </c>
      <c r="P7" s="123">
        <v>465.72816172716585</v>
      </c>
      <c r="Q7" s="123">
        <v>482.6499522011656</v>
      </c>
      <c r="R7" s="123">
        <v>500.34340284585579</v>
      </c>
      <c r="S7" s="123">
        <v>526.25566404740994</v>
      </c>
      <c r="T7" s="123">
        <v>550.83967642418679</v>
      </c>
      <c r="U7" s="123">
        <v>564.74299403186603</v>
      </c>
      <c r="V7" s="123">
        <v>587.55747167033007</v>
      </c>
      <c r="W7" s="123">
        <v>626.6160596006855</v>
      </c>
      <c r="X7" s="123">
        <v>645.10796161987651</v>
      </c>
      <c r="Y7" s="123">
        <v>664.69818262021136</v>
      </c>
      <c r="Z7" s="123">
        <v>685.25266592859703</v>
      </c>
      <c r="AA7" s="123">
        <v>723.37490480186216</v>
      </c>
      <c r="AB7" s="123">
        <v>749.48474417772627</v>
      </c>
      <c r="AC7" s="123">
        <v>754.80223302912032</v>
      </c>
      <c r="AD7" s="123">
        <v>743.10820928352348</v>
      </c>
      <c r="AE7" s="123">
        <v>735.65104860150473</v>
      </c>
      <c r="AF7" s="123">
        <v>732.55340300591013</v>
      </c>
      <c r="AG7" s="123">
        <v>729.28580535591095</v>
      </c>
      <c r="AH7" s="123">
        <v>726.77128445117194</v>
      </c>
      <c r="AI7" s="123">
        <v>734.75122907657703</v>
      </c>
      <c r="AJ7" s="123"/>
      <c r="AK7" s="123"/>
      <c r="AL7" s="123">
        <v>21360.960181388906</v>
      </c>
      <c r="AM7" s="123">
        <v>23595.234208277838</v>
      </c>
      <c r="AN7" s="123">
        <v>25548.661378568842</v>
      </c>
      <c r="AO7" s="123">
        <v>27188.861689975856</v>
      </c>
      <c r="AP7" s="123">
        <v>25896.724199463148</v>
      </c>
      <c r="AQ7" s="123">
        <v>24043.984449078456</v>
      </c>
      <c r="AR7" s="123">
        <v>21233.927171579242</v>
      </c>
      <c r="AS7" s="123">
        <v>18303.405753987881</v>
      </c>
      <c r="AT7" s="123">
        <v>15552.988079383234</v>
      </c>
      <c r="AU7" s="123">
        <v>15825.925584680352</v>
      </c>
      <c r="AV7" s="123">
        <v>20931.037300120304</v>
      </c>
      <c r="AW7" s="123">
        <v>29190.610983119706</v>
      </c>
      <c r="AX7" s="123">
        <v>32310.217957854042</v>
      </c>
      <c r="AY7" s="123">
        <v>29757.522186638784</v>
      </c>
      <c r="AZ7" s="123">
        <v>30624.902870903446</v>
      </c>
      <c r="BA7" s="123">
        <v>33261.325144875831</v>
      </c>
      <c r="BB7" s="123">
        <v>34601.065069663142</v>
      </c>
      <c r="BC7" s="123">
        <v>37265.819844191246</v>
      </c>
      <c r="BD7" s="123">
        <v>39011.316545664049</v>
      </c>
      <c r="BE7" s="123">
        <v>37687.228238783202</v>
      </c>
      <c r="BF7" s="123">
        <v>38574.104053688832</v>
      </c>
      <c r="BG7" s="123">
        <v>46701.377833506682</v>
      </c>
      <c r="BH7" s="123">
        <v>46565.165288798904</v>
      </c>
      <c r="BI7" s="123">
        <v>44709.322937036435</v>
      </c>
      <c r="BJ7" s="123">
        <v>42487.003843801584</v>
      </c>
      <c r="BK7" s="123">
        <v>51858.173680683627</v>
      </c>
      <c r="BL7" s="123">
        <v>59706.951243401658</v>
      </c>
      <c r="BM7" s="123">
        <v>61818.35796317293</v>
      </c>
      <c r="BN7" s="123">
        <v>58434.685795763842</v>
      </c>
      <c r="BO7" s="123">
        <v>57070.112736200914</v>
      </c>
      <c r="BP7" s="123">
        <v>58128.927257679556</v>
      </c>
      <c r="BQ7" s="123">
        <v>60255.847476962728</v>
      </c>
      <c r="BR7" s="123">
        <v>62553.17340968638</v>
      </c>
      <c r="BS7" s="123">
        <v>70891.869082278587</v>
      </c>
    </row>
    <row r="8" spans="1:71">
      <c r="A8" s="120" t="s">
        <v>101</v>
      </c>
      <c r="B8" s="123">
        <v>387.53270775341207</v>
      </c>
      <c r="C8" s="123">
        <v>387.76331468324025</v>
      </c>
      <c r="D8" s="123">
        <v>396.98582914600092</v>
      </c>
      <c r="E8" s="123">
        <v>409.98404768752351</v>
      </c>
      <c r="F8" s="123">
        <v>425.46479970632691</v>
      </c>
      <c r="G8" s="123">
        <v>443.58887085875341</v>
      </c>
      <c r="H8" s="123">
        <v>462.98662848546536</v>
      </c>
      <c r="I8" s="123">
        <v>487.8277254921835</v>
      </c>
      <c r="J8" s="123">
        <v>506.07755379060347</v>
      </c>
      <c r="K8" s="123">
        <v>531.22665067793855</v>
      </c>
      <c r="L8" s="123">
        <v>556.83496821432743</v>
      </c>
      <c r="M8" s="123">
        <v>574.3689939363145</v>
      </c>
      <c r="N8" s="123">
        <v>598.33598377380804</v>
      </c>
      <c r="O8" s="123">
        <v>634.14320336804906</v>
      </c>
      <c r="P8" s="123">
        <v>659.43366387821254</v>
      </c>
      <c r="Q8" s="123">
        <v>694.75154323807897</v>
      </c>
      <c r="R8" s="123">
        <v>729.20935815215046</v>
      </c>
      <c r="S8" s="123">
        <v>754.37306198580302</v>
      </c>
      <c r="T8" s="123">
        <v>778.37728753713964</v>
      </c>
      <c r="U8" s="123">
        <v>801.0287801444731</v>
      </c>
      <c r="V8" s="123">
        <v>827.96112387836695</v>
      </c>
      <c r="W8" s="123">
        <v>857.23224264596536</v>
      </c>
      <c r="X8" s="123">
        <v>876.56442115908101</v>
      </c>
      <c r="Y8" s="123">
        <v>911.90905112081521</v>
      </c>
      <c r="Z8" s="123">
        <v>924.31923471537482</v>
      </c>
      <c r="AA8" s="123">
        <v>937.59829050116753</v>
      </c>
      <c r="AB8" s="123">
        <v>933.95530665732349</v>
      </c>
      <c r="AC8" s="123">
        <v>936.15949042023124</v>
      </c>
      <c r="AD8" s="123">
        <v>927.78058397605389</v>
      </c>
      <c r="AE8" s="123">
        <v>917.74729911219936</v>
      </c>
      <c r="AF8" s="123">
        <v>905.03288951687875</v>
      </c>
      <c r="AG8" s="123">
        <v>916.73778510419572</v>
      </c>
      <c r="AH8" s="123">
        <v>906.58183411580558</v>
      </c>
      <c r="AI8" s="123">
        <v>895.36395958176456</v>
      </c>
      <c r="AJ8" s="123"/>
      <c r="AK8" s="123"/>
      <c r="AL8" s="123">
        <v>51781.917206805003</v>
      </c>
      <c r="AM8" s="123">
        <v>50942.041918121002</v>
      </c>
      <c r="AN8" s="123">
        <v>53328.178526306765</v>
      </c>
      <c r="AO8" s="123">
        <v>56248.496932492235</v>
      </c>
      <c r="AP8" s="123">
        <v>59170.613985205899</v>
      </c>
      <c r="AQ8" s="123">
        <v>61131.293939359617</v>
      </c>
      <c r="AR8" s="123">
        <v>63518.127204614233</v>
      </c>
      <c r="AS8" s="123">
        <v>70003.212997669951</v>
      </c>
      <c r="AT8" s="123">
        <v>73165.852468056008</v>
      </c>
      <c r="AU8" s="123">
        <v>80682.270524953361</v>
      </c>
      <c r="AV8" s="123">
        <v>90430.419480521028</v>
      </c>
      <c r="AW8" s="123">
        <v>96831.729036005738</v>
      </c>
      <c r="AX8" s="123">
        <v>107096.56322225949</v>
      </c>
      <c r="AY8" s="123">
        <v>123878.49185164664</v>
      </c>
      <c r="AZ8" s="123">
        <v>135943.54267618558</v>
      </c>
      <c r="BA8" s="123">
        <v>155613.2614864955</v>
      </c>
      <c r="BB8" s="123">
        <v>172125.05809015216</v>
      </c>
      <c r="BC8" s="123">
        <v>177376.56075302398</v>
      </c>
      <c r="BD8" s="123">
        <v>180667.87432912542</v>
      </c>
      <c r="BE8" s="123">
        <v>185259.45910572715</v>
      </c>
      <c r="BF8" s="123">
        <v>190799.97500585543</v>
      </c>
      <c r="BG8" s="123">
        <v>199559.82945557032</v>
      </c>
      <c r="BH8" s="123">
        <v>200029.06641803498</v>
      </c>
      <c r="BI8" s="123">
        <v>210365.93218366941</v>
      </c>
      <c r="BJ8" s="123">
        <v>198194.42756507589</v>
      </c>
      <c r="BK8" s="123">
        <v>195317.40149228225</v>
      </c>
      <c r="BL8" s="123">
        <v>183887.12524837535</v>
      </c>
      <c r="BM8" s="123">
        <v>184891.60290184061</v>
      </c>
      <c r="BN8" s="123">
        <v>181821.26575610953</v>
      </c>
      <c r="BO8" s="123">
        <v>177232.38482728542</v>
      </c>
      <c r="BP8" s="123">
        <v>171047.50665030401</v>
      </c>
      <c r="BQ8" s="123">
        <v>187422.01651471914</v>
      </c>
      <c r="BR8" s="123">
        <v>184828.51844187765</v>
      </c>
      <c r="BS8" s="123">
        <v>182216.29030340823</v>
      </c>
    </row>
    <row r="9" spans="1:71">
      <c r="A9" s="121" t="s">
        <v>103</v>
      </c>
      <c r="B9" s="123">
        <v>232.79628310319313</v>
      </c>
      <c r="C9" s="123">
        <v>240.17929249877591</v>
      </c>
      <c r="D9" s="123">
        <v>249.79726709643651</v>
      </c>
      <c r="E9" s="123">
        <v>276.62482707679146</v>
      </c>
      <c r="F9" s="123">
        <v>298.89012388357855</v>
      </c>
      <c r="G9" s="123">
        <v>336.85628459638804</v>
      </c>
      <c r="H9" s="123">
        <v>354.6985300161046</v>
      </c>
      <c r="I9" s="123">
        <v>358.08171032743888</v>
      </c>
      <c r="J9" s="123">
        <v>401.99299075398693</v>
      </c>
      <c r="K9" s="123">
        <v>450.32960227447518</v>
      </c>
      <c r="L9" s="123">
        <v>472.8394006108287</v>
      </c>
      <c r="M9" s="123">
        <v>485.81640285040805</v>
      </c>
      <c r="N9" s="123">
        <v>497.39106940528717</v>
      </c>
      <c r="O9" s="123">
        <v>519.01696083727052</v>
      </c>
      <c r="P9" s="123">
        <v>538.60317898269261</v>
      </c>
      <c r="Q9" s="123">
        <v>562.57916701046838</v>
      </c>
      <c r="R9" s="123">
        <v>614.19019727526961</v>
      </c>
      <c r="S9" s="123">
        <v>632.34278280669946</v>
      </c>
      <c r="T9" s="123">
        <v>659.32807193350015</v>
      </c>
      <c r="U9" s="123">
        <v>680.84239523390863</v>
      </c>
      <c r="V9" s="123">
        <v>722.98511289155192</v>
      </c>
      <c r="W9" s="123">
        <v>754.96982412530735</v>
      </c>
      <c r="X9" s="123">
        <v>776.99334221532092</v>
      </c>
      <c r="Y9" s="123">
        <v>799.94866140558531</v>
      </c>
      <c r="Z9" s="123">
        <v>813.26706169335012</v>
      </c>
      <c r="AA9" s="123">
        <v>817.6619373756804</v>
      </c>
      <c r="AB9" s="123">
        <v>815.17004883474431</v>
      </c>
      <c r="AC9" s="123">
        <v>809.6513125407314</v>
      </c>
      <c r="AD9" s="123">
        <v>802.86410451990764</v>
      </c>
      <c r="AE9" s="123">
        <v>796.54201756416251</v>
      </c>
      <c r="AF9" s="123">
        <v>800.27387324266056</v>
      </c>
      <c r="AG9" s="123">
        <v>790.45159300569287</v>
      </c>
      <c r="AH9" s="123">
        <v>776.93226911709405</v>
      </c>
      <c r="AI9" s="123">
        <v>764.87131491950095</v>
      </c>
      <c r="AJ9" s="123"/>
      <c r="AK9" s="123"/>
      <c r="AL9" s="123">
        <v>5302.7494582302943</v>
      </c>
      <c r="AM9" s="123">
        <v>6102.6431249727684</v>
      </c>
      <c r="AN9" s="123">
        <v>7012.4520585121563</v>
      </c>
      <c r="AO9" s="123">
        <v>10776.191205425313</v>
      </c>
      <c r="AP9" s="123">
        <v>13613.155966849316</v>
      </c>
      <c r="AQ9" s="123">
        <v>19744.422616464268</v>
      </c>
      <c r="AR9" s="123">
        <v>20661.167516591318</v>
      </c>
      <c r="AS9" s="123">
        <v>18180.527887100994</v>
      </c>
      <c r="AT9" s="123">
        <v>27691.392261108875</v>
      </c>
      <c r="AU9" s="123">
        <v>41269.59695490326</v>
      </c>
      <c r="AV9" s="123">
        <v>46967.966940929153</v>
      </c>
      <c r="AW9" s="123">
        <v>49562.059352873097</v>
      </c>
      <c r="AX9" s="123">
        <v>51216.758436804615</v>
      </c>
      <c r="AY9" s="123">
        <v>56092.012035006912</v>
      </c>
      <c r="AZ9" s="123">
        <v>61441.886602958562</v>
      </c>
      <c r="BA9" s="123">
        <v>68804.485628545546</v>
      </c>
      <c r="BB9" s="123">
        <v>89916.265311302719</v>
      </c>
      <c r="BC9" s="123">
        <v>89479.168842702144</v>
      </c>
      <c r="BD9" s="123">
        <v>93636.74773740556</v>
      </c>
      <c r="BE9" s="123">
        <v>96243.514005580073</v>
      </c>
      <c r="BF9" s="123">
        <v>110111.51640862414</v>
      </c>
      <c r="BG9" s="123">
        <v>118651.85131019125</v>
      </c>
      <c r="BH9" s="123">
        <v>120877.91439952092</v>
      </c>
      <c r="BI9" s="123">
        <v>120198.30414783936</v>
      </c>
      <c r="BJ9" s="123">
        <v>111648.30617701213</v>
      </c>
      <c r="BK9" s="123">
        <v>103691.03935297685</v>
      </c>
      <c r="BL9" s="123">
        <v>96121.92660387051</v>
      </c>
      <c r="BM9" s="123">
        <v>92101.35949271961</v>
      </c>
      <c r="BN9" s="123">
        <v>90895.35752559235</v>
      </c>
      <c r="BO9" s="123">
        <v>89870.738364686797</v>
      </c>
      <c r="BP9" s="123">
        <v>95369.720677813239</v>
      </c>
      <c r="BQ9" s="123">
        <v>94025.914220334176</v>
      </c>
      <c r="BR9" s="123">
        <v>90160.456779406828</v>
      </c>
      <c r="BS9" s="123">
        <v>87838.351862144496</v>
      </c>
    </row>
    <row r="10" spans="1:71">
      <c r="A10" s="120" t="s">
        <v>100</v>
      </c>
      <c r="B10" s="123">
        <v>81.590134293028896</v>
      </c>
      <c r="C10" s="123">
        <v>82.175140822170022</v>
      </c>
      <c r="D10" s="123">
        <v>84.075294712151219</v>
      </c>
      <c r="E10" s="123">
        <v>87.051635479508235</v>
      </c>
      <c r="F10" s="123">
        <v>92.259198984994157</v>
      </c>
      <c r="G10" s="123">
        <v>97.868520304614933</v>
      </c>
      <c r="H10" s="123">
        <v>102.29104758125655</v>
      </c>
      <c r="I10" s="123">
        <v>106.45613659751557</v>
      </c>
      <c r="J10" s="123">
        <v>109.9356730125704</v>
      </c>
      <c r="K10" s="123">
        <v>112.4005111894058</v>
      </c>
      <c r="L10" s="123">
        <v>114.01822776200378</v>
      </c>
      <c r="M10" s="123">
        <v>117.52119016048573</v>
      </c>
      <c r="N10" s="123">
        <v>121.308642588873</v>
      </c>
      <c r="O10" s="123">
        <v>127.21928105539021</v>
      </c>
      <c r="P10" s="123">
        <v>133.70777016784217</v>
      </c>
      <c r="Q10" s="123">
        <v>137.56138722586078</v>
      </c>
      <c r="R10" s="123">
        <v>142.43341868946393</v>
      </c>
      <c r="S10" s="123">
        <v>153.1708287900756</v>
      </c>
      <c r="T10" s="123">
        <v>162.40646370418176</v>
      </c>
      <c r="U10" s="123">
        <v>169.16849428326447</v>
      </c>
      <c r="V10" s="123">
        <v>177.65950632370303</v>
      </c>
      <c r="W10" s="123">
        <v>192.62543917354583</v>
      </c>
      <c r="X10" s="123">
        <v>203.48759795069492</v>
      </c>
      <c r="Y10" s="123">
        <v>213.56390312164402</v>
      </c>
      <c r="Z10" s="123">
        <v>226.14345780741866</v>
      </c>
      <c r="AA10" s="123">
        <v>234.16413601026142</v>
      </c>
      <c r="AB10" s="123">
        <v>240.93236353935018</v>
      </c>
      <c r="AC10" s="123">
        <v>242.38306686527523</v>
      </c>
      <c r="AD10" s="123">
        <v>245.55477184230293</v>
      </c>
      <c r="AE10" s="123">
        <v>249.91125590361111</v>
      </c>
      <c r="AF10" s="123">
        <v>252.78929387714317</v>
      </c>
      <c r="AG10" s="123">
        <v>251.33108454017255</v>
      </c>
      <c r="AH10" s="123">
        <v>249.42597261550884</v>
      </c>
      <c r="AI10" s="123">
        <v>248.20179894420022</v>
      </c>
      <c r="AJ10" s="123"/>
      <c r="AK10" s="123"/>
      <c r="AL10" s="123">
        <v>6144.391491920077</v>
      </c>
      <c r="AM10" s="123">
        <v>6381.5710260347123</v>
      </c>
      <c r="AN10" s="123">
        <v>6720.9806910330535</v>
      </c>
      <c r="AO10" s="123">
        <v>7355.5934508300161</v>
      </c>
      <c r="AP10" s="123">
        <v>8091.9910615514918</v>
      </c>
      <c r="AQ10" s="123">
        <v>9696.9151673192519</v>
      </c>
      <c r="AR10" s="123">
        <v>11808.636921799471</v>
      </c>
      <c r="AS10" s="123">
        <v>13639.994230034936</v>
      </c>
      <c r="AT10" s="123">
        <v>15787.924868507143</v>
      </c>
      <c r="AU10" s="123">
        <v>18165.619376435581</v>
      </c>
      <c r="AV10" s="123">
        <v>20192.475450212747</v>
      </c>
      <c r="AW10" s="123">
        <v>21219.700461658267</v>
      </c>
      <c r="AX10" s="123">
        <v>22431.420917243231</v>
      </c>
      <c r="AY10" s="123">
        <v>24012.650363754376</v>
      </c>
      <c r="AZ10" s="123">
        <v>24655.490515582431</v>
      </c>
      <c r="BA10" s="123">
        <v>26475.093510295974</v>
      </c>
      <c r="BB10" s="123">
        <v>29548.36163277095</v>
      </c>
      <c r="BC10" s="123">
        <v>32414.85726462091</v>
      </c>
      <c r="BD10" s="123">
        <v>36450.593957868645</v>
      </c>
      <c r="BE10" s="123">
        <v>40579.086085444105</v>
      </c>
      <c r="BF10" s="123">
        <v>45580.137573454565</v>
      </c>
      <c r="BG10" s="123">
        <v>47474.136724313976</v>
      </c>
      <c r="BH10" s="123">
        <v>50999.519355664277</v>
      </c>
      <c r="BI10" s="123">
        <v>57450.571059155271</v>
      </c>
      <c r="BJ10" s="123">
        <v>64001.637688566407</v>
      </c>
      <c r="BK10" s="123">
        <v>68375.383641889843</v>
      </c>
      <c r="BL10" s="123">
        <v>69802.866856313864</v>
      </c>
      <c r="BM10" s="123">
        <v>69583.15283894309</v>
      </c>
      <c r="BN10" s="123">
        <v>65444.262884281496</v>
      </c>
      <c r="BO10" s="123">
        <v>60933.083545308269</v>
      </c>
      <c r="BP10" s="123">
        <v>56960.836872619409</v>
      </c>
      <c r="BQ10" s="123">
        <v>54048.836112480509</v>
      </c>
      <c r="BR10" s="123">
        <v>51637.557497273694</v>
      </c>
      <c r="BS10" s="123">
        <v>48529.516757171994</v>
      </c>
    </row>
    <row r="11" spans="1:71">
      <c r="A11" s="120" t="s">
        <v>105</v>
      </c>
      <c r="B11" s="123">
        <v>45.076283587736661</v>
      </c>
      <c r="C11" s="123">
        <v>46.587083470047475</v>
      </c>
      <c r="D11" s="123">
        <v>50.514316611157462</v>
      </c>
      <c r="E11" s="123">
        <v>57.696346144382538</v>
      </c>
      <c r="F11" s="123">
        <v>67.23640890109877</v>
      </c>
      <c r="G11" s="123">
        <v>77.532344972509392</v>
      </c>
      <c r="H11" s="123">
        <v>88.301935198711405</v>
      </c>
      <c r="I11" s="123">
        <v>96.151684949448438</v>
      </c>
      <c r="J11" s="123">
        <v>101.0324748726073</v>
      </c>
      <c r="K11" s="123">
        <v>103.23562405870226</v>
      </c>
      <c r="L11" s="123">
        <v>104.74690259955921</v>
      </c>
      <c r="M11" s="123">
        <v>107.28407944658215</v>
      </c>
      <c r="N11" s="123">
        <v>108.86660414310667</v>
      </c>
      <c r="O11" s="123">
        <v>111.815750444662</v>
      </c>
      <c r="P11" s="123">
        <v>113.16190664084813</v>
      </c>
      <c r="Q11" s="123">
        <v>115.50016052142381</v>
      </c>
      <c r="R11" s="123">
        <v>119.85696549632581</v>
      </c>
      <c r="S11" s="123">
        <v>125.35294641271871</v>
      </c>
      <c r="T11" s="123">
        <v>131.78643093398341</v>
      </c>
      <c r="U11" s="123">
        <v>137.83429023402246</v>
      </c>
      <c r="V11" s="123">
        <v>153.4371838134299</v>
      </c>
      <c r="W11" s="123">
        <v>159.79402922037625</v>
      </c>
      <c r="X11" s="123">
        <v>164.60259038427375</v>
      </c>
      <c r="Y11" s="123">
        <v>178.85984992591929</v>
      </c>
      <c r="Z11" s="123">
        <v>197.34359075703458</v>
      </c>
      <c r="AA11" s="123">
        <v>209.85049377613004</v>
      </c>
      <c r="AB11" s="123">
        <v>212.73187840911694</v>
      </c>
      <c r="AC11" s="123">
        <v>212.64288325766219</v>
      </c>
      <c r="AD11" s="123">
        <v>209.3225804554753</v>
      </c>
      <c r="AE11" s="123">
        <v>204.09384155187536</v>
      </c>
      <c r="AF11" s="123">
        <v>199.47103712622683</v>
      </c>
      <c r="AG11" s="123">
        <v>195.05611603907971</v>
      </c>
      <c r="AH11" s="123">
        <v>191.49434461236407</v>
      </c>
      <c r="AI11" s="123">
        <v>186.75085086247518</v>
      </c>
      <c r="AJ11" s="123"/>
      <c r="AK11" s="123"/>
      <c r="AL11" s="123">
        <v>13202.014530363162</v>
      </c>
      <c r="AM11" s="123">
        <v>13333.965975986315</v>
      </c>
      <c r="AN11" s="123">
        <v>13350.084468496869</v>
      </c>
      <c r="AO11" s="123">
        <v>13252.624944122714</v>
      </c>
      <c r="AP11" s="123">
        <v>13220.006016364858</v>
      </c>
      <c r="AQ11" s="123">
        <v>14115.600161173295</v>
      </c>
      <c r="AR11" s="123">
        <v>15044.657389834325</v>
      </c>
      <c r="AS11" s="123">
        <v>16153.097721971635</v>
      </c>
      <c r="AT11" s="123">
        <v>18104.565666024919</v>
      </c>
      <c r="AU11" s="123">
        <v>20720.099533936318</v>
      </c>
      <c r="AV11" s="123">
        <v>22913.347801947857</v>
      </c>
      <c r="AW11" s="123">
        <v>24306.975328758883</v>
      </c>
      <c r="AX11" s="123">
        <v>26313.144006624796</v>
      </c>
      <c r="AY11" s="123">
        <v>29023.786173181052</v>
      </c>
      <c r="AZ11" s="123">
        <v>31529.873498962606</v>
      </c>
      <c r="BA11" s="123">
        <v>34141.03012021305</v>
      </c>
      <c r="BB11" s="123">
        <v>37819.678523553986</v>
      </c>
      <c r="BC11" s="123">
        <v>43205.425335265107</v>
      </c>
      <c r="BD11" s="123">
        <v>49080.157343215076</v>
      </c>
      <c r="BE11" s="123">
        <v>54185.00004839649</v>
      </c>
      <c r="BF11" s="123">
        <v>56509.550528168489</v>
      </c>
      <c r="BG11" s="123">
        <v>62859.021423743747</v>
      </c>
      <c r="BH11" s="123">
        <v>70074.422586657383</v>
      </c>
      <c r="BI11" s="123">
        <v>75291.266411340548</v>
      </c>
      <c r="BJ11" s="123">
        <v>79402.964656647571</v>
      </c>
      <c r="BK11" s="123">
        <v>81681.933295509545</v>
      </c>
      <c r="BL11" s="123">
        <v>85499.401513742196</v>
      </c>
      <c r="BM11" s="123">
        <v>86157.730672647376</v>
      </c>
      <c r="BN11" s="123">
        <v>85294.928282953842</v>
      </c>
      <c r="BO11" s="123">
        <v>85652.035140768538</v>
      </c>
      <c r="BP11" s="123">
        <v>85254.044398446495</v>
      </c>
      <c r="BQ11" s="123">
        <v>83381.774005102488</v>
      </c>
      <c r="BR11" s="123">
        <v>81322.280018285717</v>
      </c>
      <c r="BS11" s="123">
        <v>79380.305706809566</v>
      </c>
    </row>
    <row r="12" spans="1:71">
      <c r="A12" s="120" t="s">
        <v>93</v>
      </c>
      <c r="B12" s="123">
        <v>420.35462221310718</v>
      </c>
      <c r="C12" s="123">
        <v>423.9407023018851</v>
      </c>
      <c r="D12" s="123">
        <v>427.9919108019543</v>
      </c>
      <c r="E12" s="123">
        <v>436.19489017809803</v>
      </c>
      <c r="F12" s="123">
        <v>447.25973723043785</v>
      </c>
      <c r="G12" s="123">
        <v>468.47560305795236</v>
      </c>
      <c r="H12" s="123">
        <v>495.32697745670055</v>
      </c>
      <c r="I12" s="123">
        <v>528.38451915835799</v>
      </c>
      <c r="J12" s="123">
        <v>554.64879166381138</v>
      </c>
      <c r="K12" s="123">
        <v>581.42490487149894</v>
      </c>
      <c r="L12" s="123">
        <v>601.99502604903284</v>
      </c>
      <c r="M12" s="123">
        <v>624.04285042833658</v>
      </c>
      <c r="N12" s="123">
        <v>639.53411777000645</v>
      </c>
      <c r="O12" s="123">
        <v>663.19986751797239</v>
      </c>
      <c r="P12" s="123">
        <v>681.07917883821324</v>
      </c>
      <c r="Q12" s="123">
        <v>692.43718018743994</v>
      </c>
      <c r="R12" s="123">
        <v>724.60124706088311</v>
      </c>
      <c r="S12" s="123">
        <v>767.17126985926006</v>
      </c>
      <c r="T12" s="123">
        <v>819.35311263622827</v>
      </c>
      <c r="U12" s="123">
        <v>864.78795265448298</v>
      </c>
      <c r="V12" s="123">
        <v>942.30466175049924</v>
      </c>
      <c r="W12" s="123">
        <v>1004.0967927891817</v>
      </c>
      <c r="X12" s="123">
        <v>1070.4464427023756</v>
      </c>
      <c r="Y12" s="123">
        <v>1180.822117571925</v>
      </c>
      <c r="Z12" s="123">
        <v>1325.2298146403793</v>
      </c>
      <c r="AA12" s="123">
        <v>1387.7336315136954</v>
      </c>
      <c r="AB12" s="123">
        <v>1431.8612476621543</v>
      </c>
      <c r="AC12" s="123">
        <v>1425.8381338808076</v>
      </c>
      <c r="AD12" s="123">
        <v>1400.904856086634</v>
      </c>
      <c r="AE12" s="123">
        <v>1368.7191903014739</v>
      </c>
      <c r="AF12" s="123">
        <v>1343.2840683494439</v>
      </c>
      <c r="AG12" s="123">
        <v>1310.0296375237099</v>
      </c>
      <c r="AH12" s="123">
        <v>1283.0285979537359</v>
      </c>
      <c r="AI12" s="123">
        <v>1252.664933902264</v>
      </c>
      <c r="AJ12" s="123"/>
      <c r="AK12" s="123"/>
      <c r="AL12" s="123">
        <v>67796.868958917446</v>
      </c>
      <c r="AM12" s="123">
        <v>68581.56681869844</v>
      </c>
      <c r="AN12" s="123">
        <v>68609.959195909658</v>
      </c>
      <c r="AO12" s="123">
        <v>69368.233333840864</v>
      </c>
      <c r="AP12" s="123">
        <v>70248.875005383641</v>
      </c>
      <c r="AQ12" s="123">
        <v>74057.004764895522</v>
      </c>
      <c r="AR12" s="123">
        <v>80865.374167700196</v>
      </c>
      <c r="AS12" s="123">
        <v>93109.197028755501</v>
      </c>
      <c r="AT12" s="123">
        <v>101801.26766910464</v>
      </c>
      <c r="AU12" s="123">
        <v>111719.3866842354</v>
      </c>
      <c r="AV12" s="123">
        <v>119630.60028516408</v>
      </c>
      <c r="AW12" s="123">
        <v>130214.04070893447</v>
      </c>
      <c r="AX12" s="123">
        <v>135758.53182148174</v>
      </c>
      <c r="AY12" s="123">
        <v>145176.56740650238</v>
      </c>
      <c r="AZ12" s="123">
        <v>152373.69990558227</v>
      </c>
      <c r="BA12" s="123">
        <v>153792.68498294617</v>
      </c>
      <c r="BB12" s="123">
        <v>168322.6704764606</v>
      </c>
      <c r="BC12" s="123">
        <v>188320.5661046039</v>
      </c>
      <c r="BD12" s="123">
        <v>217180.47733360025</v>
      </c>
      <c r="BE12" s="123">
        <v>244210.85323415737</v>
      </c>
      <c r="BF12" s="123">
        <v>303766.43561680289</v>
      </c>
      <c r="BG12" s="123">
        <v>352344.04134616861</v>
      </c>
      <c r="BH12" s="123">
        <v>411045.25741474406</v>
      </c>
      <c r="BI12" s="123">
        <v>529357.70751647523</v>
      </c>
      <c r="BJ12" s="123">
        <v>715886.74528982909</v>
      </c>
      <c r="BK12" s="123">
        <v>795811.40915750433</v>
      </c>
      <c r="BL12" s="123">
        <v>858822.12127324112</v>
      </c>
      <c r="BM12" s="123">
        <v>845790.84751997469</v>
      </c>
      <c r="BN12" s="123">
        <v>809152.99941829604</v>
      </c>
      <c r="BO12" s="123">
        <v>760317.13523403823</v>
      </c>
      <c r="BP12" s="123">
        <v>725614.48346154485</v>
      </c>
      <c r="BQ12" s="123">
        <v>682630.39567160397</v>
      </c>
      <c r="BR12" s="123">
        <v>650222.31622455153</v>
      </c>
      <c r="BS12" s="123">
        <v>614920.98190236266</v>
      </c>
    </row>
    <row r="13" spans="1:71">
      <c r="A13" s="120" t="s">
        <v>107</v>
      </c>
      <c r="B13" s="123">
        <v>274.67898708019123</v>
      </c>
      <c r="C13" s="123">
        <v>277.43935225190091</v>
      </c>
      <c r="D13" s="123">
        <v>287.30234622501098</v>
      </c>
      <c r="E13" s="123">
        <v>298.03423682787013</v>
      </c>
      <c r="F13" s="123">
        <v>311.58912989831953</v>
      </c>
      <c r="G13" s="123">
        <v>333.17635416500679</v>
      </c>
      <c r="H13" s="123">
        <v>353.29196516110903</v>
      </c>
      <c r="I13" s="123">
        <v>378.92711336043715</v>
      </c>
      <c r="J13" s="123">
        <v>420.60448311719915</v>
      </c>
      <c r="K13" s="123">
        <v>454.38088675064876</v>
      </c>
      <c r="L13" s="123">
        <v>479.09278067639826</v>
      </c>
      <c r="M13" s="123">
        <v>496.26873347753485</v>
      </c>
      <c r="N13" s="123">
        <v>510.31450397814325</v>
      </c>
      <c r="O13" s="123">
        <v>524.77456223174022</v>
      </c>
      <c r="P13" s="123">
        <v>536.94513398827894</v>
      </c>
      <c r="Q13" s="123">
        <v>552.12463909910775</v>
      </c>
      <c r="R13" s="123">
        <v>564.54796097901351</v>
      </c>
      <c r="S13" s="123">
        <v>583.6870761331046</v>
      </c>
      <c r="T13" s="123">
        <v>605.448530297091</v>
      </c>
      <c r="U13" s="123">
        <v>641.99196401459778</v>
      </c>
      <c r="V13" s="123">
        <v>675.82755712187475</v>
      </c>
      <c r="W13" s="123">
        <v>721.915574622995</v>
      </c>
      <c r="X13" s="123">
        <v>773.99586310125756</v>
      </c>
      <c r="Y13" s="123">
        <v>827.1905357392011</v>
      </c>
      <c r="Z13" s="123">
        <v>882.80959420110059</v>
      </c>
      <c r="AA13" s="123">
        <v>920.78224781456026</v>
      </c>
      <c r="AB13" s="123">
        <v>934.96026994406395</v>
      </c>
      <c r="AC13" s="123">
        <v>937.3088246397017</v>
      </c>
      <c r="AD13" s="123">
        <v>927.00659026314486</v>
      </c>
      <c r="AE13" s="123">
        <v>918.08541023152043</v>
      </c>
      <c r="AF13" s="123">
        <v>901.83092701402893</v>
      </c>
      <c r="AG13" s="123">
        <v>886.0079244980393</v>
      </c>
      <c r="AH13" s="123">
        <v>874.53940044374929</v>
      </c>
      <c r="AI13" s="123">
        <v>857.15974634003953</v>
      </c>
      <c r="AJ13" s="123"/>
      <c r="AK13" s="123"/>
      <c r="AL13" s="123">
        <v>13156.705665894719</v>
      </c>
      <c r="AM13" s="123">
        <v>13312.42337897248</v>
      </c>
      <c r="AN13" s="123">
        <v>14700.462540716726</v>
      </c>
      <c r="AO13" s="123">
        <v>15679.508678212977</v>
      </c>
      <c r="AP13" s="123">
        <v>16737.744695423458</v>
      </c>
      <c r="AQ13" s="123">
        <v>18723.79477118342</v>
      </c>
      <c r="AR13" s="123">
        <v>20258.786873294339</v>
      </c>
      <c r="AS13" s="123">
        <v>24236.446382940074</v>
      </c>
      <c r="AT13" s="123">
        <v>34231.956604921485</v>
      </c>
      <c r="AU13" s="123">
        <v>42932.040251338702</v>
      </c>
      <c r="AV13" s="123">
        <v>49717.54854707457</v>
      </c>
      <c r="AW13" s="123">
        <v>54325.218701972823</v>
      </c>
      <c r="AX13" s="123">
        <v>57233.209524395716</v>
      </c>
      <c r="AY13" s="123">
        <v>58852.394107738684</v>
      </c>
      <c r="AZ13" s="123">
        <v>60622.660773215117</v>
      </c>
      <c r="BA13" s="123">
        <v>63429.210072958711</v>
      </c>
      <c r="BB13" s="123">
        <v>62609.134306388296</v>
      </c>
      <c r="BC13" s="123">
        <v>62737.716554614337</v>
      </c>
      <c r="BD13" s="123">
        <v>63565.341603826149</v>
      </c>
      <c r="BE13" s="123">
        <v>73647.623620250961</v>
      </c>
      <c r="BF13" s="123">
        <v>81038.715784760498</v>
      </c>
      <c r="BG13" s="123">
        <v>96972.7817872499</v>
      </c>
      <c r="BH13" s="123">
        <v>118802.60210294669</v>
      </c>
      <c r="BI13" s="123">
        <v>139829.73634413377</v>
      </c>
      <c r="BJ13" s="123">
        <v>162958.09692332521</v>
      </c>
      <c r="BK13" s="123">
        <v>180736.57201101125</v>
      </c>
      <c r="BL13" s="123">
        <v>184750.03316158176</v>
      </c>
      <c r="BM13" s="123">
        <v>185881.32885512433</v>
      </c>
      <c r="BN13" s="123">
        <v>181161.79516832251</v>
      </c>
      <c r="BO13" s="123">
        <v>177517.18178983033</v>
      </c>
      <c r="BP13" s="123">
        <v>168409.23095366542</v>
      </c>
      <c r="BQ13" s="123">
        <v>161759.03578216964</v>
      </c>
      <c r="BR13" s="123">
        <v>158304.07016627368</v>
      </c>
      <c r="BS13" s="123">
        <v>151059.53993798399</v>
      </c>
    </row>
    <row r="14" spans="1:71">
      <c r="A14" s="120" t="s">
        <v>108</v>
      </c>
      <c r="B14" s="123">
        <v>40.152468851332166</v>
      </c>
      <c r="C14" s="123">
        <v>40.926891251396661</v>
      </c>
      <c r="D14" s="123">
        <v>42.044624328831937</v>
      </c>
      <c r="E14" s="123">
        <v>43.222417035536012</v>
      </c>
      <c r="F14" s="123">
        <v>45.435874897412631</v>
      </c>
      <c r="G14" s="123">
        <v>49.699828562690193</v>
      </c>
      <c r="H14" s="123">
        <v>58.157329366008277</v>
      </c>
      <c r="I14" s="123">
        <v>66.112455439497069</v>
      </c>
      <c r="J14" s="123">
        <v>70.235925956890227</v>
      </c>
      <c r="K14" s="123">
        <v>74.755409852552873</v>
      </c>
      <c r="L14" s="123">
        <v>77.086120136530951</v>
      </c>
      <c r="M14" s="123">
        <v>78.532810627359382</v>
      </c>
      <c r="N14" s="123">
        <v>79.366068503667037</v>
      </c>
      <c r="O14" s="123">
        <v>80.543983550623338</v>
      </c>
      <c r="P14" s="123">
        <v>80.976096979229027</v>
      </c>
      <c r="Q14" s="123">
        <v>82.187779996727485</v>
      </c>
      <c r="R14" s="123">
        <v>85.908143495585492</v>
      </c>
      <c r="S14" s="123">
        <v>89.566055752412765</v>
      </c>
      <c r="T14" s="123">
        <v>93.17253083700038</v>
      </c>
      <c r="U14" s="123">
        <v>95.96510827031031</v>
      </c>
      <c r="V14" s="123">
        <v>102.64575373081063</v>
      </c>
      <c r="W14" s="123">
        <v>110.23815338195938</v>
      </c>
      <c r="X14" s="123">
        <v>115.37269703366688</v>
      </c>
      <c r="Y14" s="123">
        <v>120.18429119752518</v>
      </c>
      <c r="Z14" s="123">
        <v>125.2906569413842</v>
      </c>
      <c r="AA14" s="123">
        <v>127.7089801476107</v>
      </c>
      <c r="AB14" s="123">
        <v>132.26170438593937</v>
      </c>
      <c r="AC14" s="123">
        <v>134.78515709276382</v>
      </c>
      <c r="AD14" s="123">
        <v>136.35635066055809</v>
      </c>
      <c r="AE14" s="123">
        <v>135.57386452044472</v>
      </c>
      <c r="AF14" s="123">
        <v>134.57781609005576</v>
      </c>
      <c r="AG14" s="123">
        <v>132.67820427878812</v>
      </c>
      <c r="AH14" s="123">
        <v>132.25994310227654</v>
      </c>
      <c r="AI14" s="123">
        <v>131.77788609752412</v>
      </c>
      <c r="AJ14" s="123"/>
      <c r="AK14" s="123"/>
      <c r="AL14" s="123">
        <v>14357.751302487182</v>
      </c>
      <c r="AM14" s="123">
        <v>14673.200163333779</v>
      </c>
      <c r="AN14" s="123">
        <v>15379.040108363764</v>
      </c>
      <c r="AO14" s="123">
        <v>16794.598331693804</v>
      </c>
      <c r="AP14" s="123">
        <v>18708.445321885301</v>
      </c>
      <c r="AQ14" s="123">
        <v>21503.761093998422</v>
      </c>
      <c r="AR14" s="123">
        <v>23348.228269564224</v>
      </c>
      <c r="AS14" s="123">
        <v>24691.115018574685</v>
      </c>
      <c r="AT14" s="123">
        <v>27340.541968226236</v>
      </c>
      <c r="AU14" s="123">
        <v>29730.378440949276</v>
      </c>
      <c r="AV14" s="123">
        <v>32052.578021674442</v>
      </c>
      <c r="AW14" s="123">
        <v>34098.65572899401</v>
      </c>
      <c r="AX14" s="123">
        <v>36754.182141161036</v>
      </c>
      <c r="AY14" s="123">
        <v>40656.856651648988</v>
      </c>
      <c r="AZ14" s="123">
        <v>43996.045083498</v>
      </c>
      <c r="BA14" s="123">
        <v>47561.19612718156</v>
      </c>
      <c r="BB14" s="123">
        <v>52176.447479608949</v>
      </c>
      <c r="BC14" s="123">
        <v>59363.392070438764</v>
      </c>
      <c r="BD14" s="123">
        <v>67680.269853460282</v>
      </c>
      <c r="BE14" s="123">
        <v>75430.369901472353</v>
      </c>
      <c r="BF14" s="123">
        <v>83237.330793801171</v>
      </c>
      <c r="BG14" s="123">
        <v>90163.808748777708</v>
      </c>
      <c r="BH14" s="123">
        <v>98561.860205256075</v>
      </c>
      <c r="BI14" s="123">
        <v>110934.35888056032</v>
      </c>
      <c r="BJ14" s="123">
        <v>125201.50746384529</v>
      </c>
      <c r="BK14" s="123">
        <v>135381.33504247083</v>
      </c>
      <c r="BL14" s="123">
        <v>139034.25994174054</v>
      </c>
      <c r="BM14" s="123">
        <v>137926.14788031203</v>
      </c>
      <c r="BN14" s="123">
        <v>133239.004966787</v>
      </c>
      <c r="BO14" s="123">
        <v>130453.64095553222</v>
      </c>
      <c r="BP14" s="123">
        <v>127360.60305182854</v>
      </c>
      <c r="BQ14" s="123">
        <v>123297.14773255109</v>
      </c>
      <c r="BR14" s="123">
        <v>118614.8158306511</v>
      </c>
      <c r="BS14" s="123">
        <v>113379.06031725167</v>
      </c>
    </row>
    <row r="15" spans="1:71">
      <c r="A15" s="120" t="s">
        <v>102</v>
      </c>
      <c r="B15" s="123">
        <v>186.9115659780318</v>
      </c>
      <c r="C15" s="123">
        <v>189.84574374398713</v>
      </c>
      <c r="D15" s="123">
        <v>193.50062518854185</v>
      </c>
      <c r="E15" s="123">
        <v>199.12276288976116</v>
      </c>
      <c r="F15" s="123">
        <v>207.16710332053569</v>
      </c>
      <c r="G15" s="123">
        <v>220.22505867054988</v>
      </c>
      <c r="H15" s="123">
        <v>233.80297830398061</v>
      </c>
      <c r="I15" s="123">
        <v>243.05367169189986</v>
      </c>
      <c r="J15" s="123">
        <v>256.47219361972452</v>
      </c>
      <c r="K15" s="123">
        <v>281.77036708744225</v>
      </c>
      <c r="L15" s="123">
        <v>308.79676872265463</v>
      </c>
      <c r="M15" s="123">
        <v>327.75627213629122</v>
      </c>
      <c r="N15" s="123">
        <v>350.41432363802215</v>
      </c>
      <c r="O15" s="123">
        <v>371.66320213553803</v>
      </c>
      <c r="P15" s="123">
        <v>387.44153080153956</v>
      </c>
      <c r="Q15" s="123">
        <v>396.9649618254038</v>
      </c>
      <c r="R15" s="123">
        <v>407.70624155496313</v>
      </c>
      <c r="S15" s="123">
        <v>423.69713187276324</v>
      </c>
      <c r="T15" s="123">
        <v>444.01420578706256</v>
      </c>
      <c r="U15" s="123">
        <v>461.77214359892673</v>
      </c>
      <c r="V15" s="123">
        <v>482.87748767791993</v>
      </c>
      <c r="W15" s="123">
        <v>507.55048711788442</v>
      </c>
      <c r="X15" s="123">
        <v>534.67399829344572</v>
      </c>
      <c r="Y15" s="123">
        <v>572.03989783781174</v>
      </c>
      <c r="Z15" s="123">
        <v>616.09939188638657</v>
      </c>
      <c r="AA15" s="123">
        <v>643.62488176792192</v>
      </c>
      <c r="AB15" s="123">
        <v>673.84730703000389</v>
      </c>
      <c r="AC15" s="123">
        <v>702.14547332918642</v>
      </c>
      <c r="AD15" s="123">
        <v>707.75428766834659</v>
      </c>
      <c r="AE15" s="123">
        <v>719.72771797153962</v>
      </c>
      <c r="AF15" s="123">
        <v>722.10024282720894</v>
      </c>
      <c r="AG15" s="123">
        <v>718.02662570701307</v>
      </c>
      <c r="AH15" s="123">
        <v>716.4022635552526</v>
      </c>
      <c r="AI15" s="123">
        <v>707.20167594692714</v>
      </c>
      <c r="AJ15" s="123"/>
      <c r="AK15" s="123"/>
      <c r="AL15" s="123">
        <v>725.50837542095758</v>
      </c>
      <c r="AM15" s="123">
        <v>772.05440746819693</v>
      </c>
      <c r="AN15" s="123">
        <v>753.1590278803626</v>
      </c>
      <c r="AO15" s="123">
        <v>692.02515251498255</v>
      </c>
      <c r="AP15" s="123">
        <v>622.62273695857129</v>
      </c>
      <c r="AQ15" s="123">
        <v>570.42742173859006</v>
      </c>
      <c r="AR15" s="123">
        <v>521.86562574635013</v>
      </c>
      <c r="AS15" s="123">
        <v>392.32316067322432</v>
      </c>
      <c r="AT15" s="123">
        <v>436.24634936149175</v>
      </c>
      <c r="AU15" s="123">
        <v>1196.4655796511281</v>
      </c>
      <c r="AV15" s="123">
        <v>2775.0044144679314</v>
      </c>
      <c r="AW15" s="123">
        <v>4168.6712798313974</v>
      </c>
      <c r="AX15" s="123">
        <v>6293.9553449349924</v>
      </c>
      <c r="AY15" s="123">
        <v>8007.3439725731641</v>
      </c>
      <c r="AZ15" s="123">
        <v>9353.4220795666861</v>
      </c>
      <c r="BA15" s="123">
        <v>9349.3208756529257</v>
      </c>
      <c r="BB15" s="123">
        <v>8719.1621596437762</v>
      </c>
      <c r="BC15" s="123">
        <v>8187.5420354976823</v>
      </c>
      <c r="BD15" s="123">
        <v>8224.1964737502349</v>
      </c>
      <c r="BE15" s="123">
        <v>8310.352755496775</v>
      </c>
      <c r="BF15" s="123">
        <v>8413.0956211099383</v>
      </c>
      <c r="BG15" s="123">
        <v>9416.653550146284</v>
      </c>
      <c r="BH15" s="123">
        <v>11099.81692658775</v>
      </c>
      <c r="BI15" s="123">
        <v>14110.471861156575</v>
      </c>
      <c r="BJ15" s="123">
        <v>18760.913629636354</v>
      </c>
      <c r="BK15" s="123">
        <v>21896.267646719203</v>
      </c>
      <c r="BL15" s="123">
        <v>28463.948710196499</v>
      </c>
      <c r="BM15" s="123">
        <v>38406.67830789242</v>
      </c>
      <c r="BN15" s="123">
        <v>42592.189535440564</v>
      </c>
      <c r="BO15" s="123">
        <v>49715.704263358246</v>
      </c>
      <c r="BP15" s="123">
        <v>53197.694235855903</v>
      </c>
      <c r="BQ15" s="123">
        <v>54855.019967138098</v>
      </c>
      <c r="BR15" s="123">
        <v>57473.974600162532</v>
      </c>
      <c r="BS15" s="123">
        <v>56980.419517172857</v>
      </c>
    </row>
    <row r="16" spans="1:71">
      <c r="A16" s="120" t="s">
        <v>109</v>
      </c>
      <c r="B16" s="123">
        <v>978.91401780548665</v>
      </c>
      <c r="C16" s="123">
        <v>992.99553421924838</v>
      </c>
      <c r="D16" s="123">
        <v>1017.7908398386725</v>
      </c>
      <c r="E16" s="123">
        <v>1062.8533847358449</v>
      </c>
      <c r="F16" s="123">
        <v>1097.1387072877196</v>
      </c>
      <c r="G16" s="123">
        <v>1167.4901857598779</v>
      </c>
      <c r="H16" s="123">
        <v>1249.4111898298115</v>
      </c>
      <c r="I16" s="123">
        <v>1315.3493653199596</v>
      </c>
      <c r="J16" s="123">
        <v>1405.4307303259604</v>
      </c>
      <c r="K16" s="123">
        <v>1485.6947185588883</v>
      </c>
      <c r="L16" s="123">
        <v>1547.7872584030949</v>
      </c>
      <c r="M16" s="123">
        <v>1579.3002978378072</v>
      </c>
      <c r="N16" s="123">
        <v>1694.0966003230055</v>
      </c>
      <c r="O16" s="123">
        <v>1811.7839620786847</v>
      </c>
      <c r="P16" s="123">
        <v>1891.1503137910593</v>
      </c>
      <c r="Q16" s="123">
        <v>2010.5578843424876</v>
      </c>
      <c r="R16" s="123">
        <v>2249.8071634291882</v>
      </c>
      <c r="S16" s="123">
        <v>2539.4238675894626</v>
      </c>
      <c r="T16" s="123">
        <v>2944.9316048357496</v>
      </c>
      <c r="U16" s="123">
        <v>3241.4034015600114</v>
      </c>
      <c r="V16" s="123">
        <v>3365.5493548393742</v>
      </c>
      <c r="W16" s="123">
        <v>3471.9843845311516</v>
      </c>
      <c r="X16" s="123">
        <v>3563.3301691842562</v>
      </c>
      <c r="Y16" s="123">
        <v>3609.5703710956691</v>
      </c>
      <c r="Z16" s="123">
        <v>3585.0613881787208</v>
      </c>
      <c r="AA16" s="123">
        <v>3633.7310918721228</v>
      </c>
      <c r="AB16" s="123">
        <v>3622.6913506807896</v>
      </c>
      <c r="AC16" s="123">
        <v>3556.3029176513978</v>
      </c>
      <c r="AD16" s="123">
        <v>3457.1454903416702</v>
      </c>
      <c r="AE16" s="123">
        <v>3357.08217768653</v>
      </c>
      <c r="AF16" s="123">
        <v>3273.8016890707841</v>
      </c>
      <c r="AG16" s="123">
        <v>3193.9346994424109</v>
      </c>
      <c r="AH16" s="123">
        <v>3107.8465343479988</v>
      </c>
      <c r="AI16" s="123">
        <v>3031.9305300119308</v>
      </c>
      <c r="AJ16" s="123"/>
      <c r="AK16" s="123"/>
      <c r="AL16" s="123">
        <v>670658.98023601563</v>
      </c>
      <c r="AM16" s="123">
        <v>690454.06693939981</v>
      </c>
      <c r="AN16" s="123">
        <v>725450.73455322394</v>
      </c>
      <c r="AO16" s="123">
        <v>792165.84854400659</v>
      </c>
      <c r="AP16" s="123">
        <v>837085.95031267172</v>
      </c>
      <c r="AQ16" s="123">
        <v>943129.89374824602</v>
      </c>
      <c r="AR16" s="123">
        <v>1078383.7815811229</v>
      </c>
      <c r="AS16" s="123">
        <v>1192688.6193816185</v>
      </c>
      <c r="AT16" s="123">
        <v>1368537.4360689472</v>
      </c>
      <c r="AU16" s="123">
        <v>1533917.7085581853</v>
      </c>
      <c r="AV16" s="123">
        <v>1668408.2897845949</v>
      </c>
      <c r="AW16" s="123">
        <v>1732143.6209454583</v>
      </c>
      <c r="AX16" s="123">
        <v>2024976.6113871511</v>
      </c>
      <c r="AY16" s="123">
        <v>2339689.9988633478</v>
      </c>
      <c r="AZ16" s="123">
        <v>2561350.1765444377</v>
      </c>
      <c r="BA16" s="123">
        <v>2925074.1272598905</v>
      </c>
      <c r="BB16" s="123">
        <v>3746072.6724801357</v>
      </c>
      <c r="BC16" s="123">
        <v>4867370.3888680991</v>
      </c>
      <c r="BD16" s="123">
        <v>6716415.2045471407</v>
      </c>
      <c r="BE16" s="123">
        <v>8241448.9704431016</v>
      </c>
      <c r="BF16" s="123">
        <v>8847024.4007333815</v>
      </c>
      <c r="BG16" s="123">
        <v>9372619.0157141984</v>
      </c>
      <c r="BH16" s="123">
        <v>9822030.2106764447</v>
      </c>
      <c r="BI16" s="123">
        <v>9962343.1936118789</v>
      </c>
      <c r="BJ16" s="123">
        <v>9646816.575364897</v>
      </c>
      <c r="BK16" s="123">
        <v>9847546.6197684556</v>
      </c>
      <c r="BL16" s="123">
        <v>9719159.5614755601</v>
      </c>
      <c r="BM16" s="123">
        <v>9303315.3624871578</v>
      </c>
      <c r="BN16" s="123">
        <v>8736576.0286498349</v>
      </c>
      <c r="BO16" s="123">
        <v>8181457.0842530131</v>
      </c>
      <c r="BP16" s="123">
        <v>7741458.7220544778</v>
      </c>
      <c r="BQ16" s="123">
        <v>7344748.0256629372</v>
      </c>
      <c r="BR16" s="123">
        <v>6923116.4759176895</v>
      </c>
      <c r="BS16" s="123">
        <v>6571196.8021575278</v>
      </c>
    </row>
    <row r="17" spans="1:71">
      <c r="A17" s="120" t="s">
        <v>111</v>
      </c>
      <c r="B17" s="123">
        <v>94.162122134890225</v>
      </c>
      <c r="C17" s="123">
        <v>101.28702892099693</v>
      </c>
      <c r="D17" s="123">
        <v>110.49354433500037</v>
      </c>
      <c r="E17" s="123">
        <v>117.03386896929899</v>
      </c>
      <c r="F17" s="123">
        <v>125.97159808702102</v>
      </c>
      <c r="G17" s="123">
        <v>139.36794475790359</v>
      </c>
      <c r="H17" s="123">
        <v>157.56150877832457</v>
      </c>
      <c r="I17" s="123">
        <v>174.20619693908827</v>
      </c>
      <c r="J17" s="123">
        <v>193.5317548684537</v>
      </c>
      <c r="K17" s="123">
        <v>206.00224848765791</v>
      </c>
      <c r="L17" s="123">
        <v>213.41136674396981</v>
      </c>
      <c r="M17" s="123">
        <v>217.20366674021412</v>
      </c>
      <c r="N17" s="123">
        <v>223.98915336592407</v>
      </c>
      <c r="O17" s="123">
        <v>227.71551250096357</v>
      </c>
      <c r="P17" s="123">
        <v>232.16563586640956</v>
      </c>
      <c r="Q17" s="123">
        <v>241.08699505241637</v>
      </c>
      <c r="R17" s="123">
        <v>246.0795627418633</v>
      </c>
      <c r="S17" s="123">
        <v>251.80613309625429</v>
      </c>
      <c r="T17" s="123">
        <v>257.20091737969824</v>
      </c>
      <c r="U17" s="123">
        <v>265.81632982348907</v>
      </c>
      <c r="V17" s="123">
        <v>293.79991372533266</v>
      </c>
      <c r="W17" s="123">
        <v>329.65530324150609</v>
      </c>
      <c r="X17" s="123">
        <v>346.90857450789338</v>
      </c>
      <c r="Y17" s="123">
        <v>364.30387562692346</v>
      </c>
      <c r="Z17" s="123">
        <v>375.73723679000318</v>
      </c>
      <c r="AA17" s="123">
        <v>386.83038390512792</v>
      </c>
      <c r="AB17" s="123">
        <v>390.93914102860282</v>
      </c>
      <c r="AC17" s="123">
        <v>391.12453736994718</v>
      </c>
      <c r="AD17" s="123">
        <v>384.71250475325212</v>
      </c>
      <c r="AE17" s="123">
        <v>379.9615308682707</v>
      </c>
      <c r="AF17" s="123">
        <v>375.26034522771363</v>
      </c>
      <c r="AG17" s="123">
        <v>379.76610623595172</v>
      </c>
      <c r="AH17" s="123">
        <v>385.00246350795118</v>
      </c>
      <c r="AI17" s="123">
        <v>385.44670500238647</v>
      </c>
      <c r="AJ17" s="123"/>
      <c r="AK17" s="123"/>
      <c r="AL17" s="123">
        <v>4331.5064427115003</v>
      </c>
      <c r="AM17" s="123">
        <v>3693.3390269903825</v>
      </c>
      <c r="AN17" s="123">
        <v>3087.2845174146755</v>
      </c>
      <c r="AO17" s="123">
        <v>3111.6898690434864</v>
      </c>
      <c r="AP17" s="123">
        <v>3163.2858242194438</v>
      </c>
      <c r="AQ17" s="123">
        <v>3245.9787284794397</v>
      </c>
      <c r="AR17" s="123">
        <v>2851.2493377271917</v>
      </c>
      <c r="AS17" s="123">
        <v>2404.9535272502849</v>
      </c>
      <c r="AT17" s="123">
        <v>1768.5328239900384</v>
      </c>
      <c r="AU17" s="123">
        <v>1695.6404518031418</v>
      </c>
      <c r="AV17" s="123">
        <v>1823.8956485162103</v>
      </c>
      <c r="AW17" s="123">
        <v>2114.8370185292515</v>
      </c>
      <c r="AX17" s="123">
        <v>2217.5357053603602</v>
      </c>
      <c r="AY17" s="123">
        <v>2966.3192241558318</v>
      </c>
      <c r="AZ17" s="123">
        <v>3429.6019388672707</v>
      </c>
      <c r="BA17" s="123">
        <v>3502.9921221217223</v>
      </c>
      <c r="BB17" s="123">
        <v>4658.093188478817</v>
      </c>
      <c r="BC17" s="123">
        <v>6626.9305096514763</v>
      </c>
      <c r="BD17" s="123">
        <v>9240.1949495750105</v>
      </c>
      <c r="BE17" s="123">
        <v>10981.92444558583</v>
      </c>
      <c r="BF17" s="123">
        <v>9477.9269821836297</v>
      </c>
      <c r="BG17" s="123">
        <v>6537.650789010323</v>
      </c>
      <c r="BH17" s="123">
        <v>6791.3677337585241</v>
      </c>
      <c r="BI17" s="123">
        <v>7911.8383268605849</v>
      </c>
      <c r="BJ17" s="123">
        <v>10689.837544580821</v>
      </c>
      <c r="BK17" s="123">
        <v>11841.927986571289</v>
      </c>
      <c r="BL17" s="123">
        <v>13040.622345529484</v>
      </c>
      <c r="BM17" s="123">
        <v>13235.286962247825</v>
      </c>
      <c r="BN17" s="123">
        <v>13610.262636247253</v>
      </c>
      <c r="BO17" s="123">
        <v>13641.305654505144</v>
      </c>
      <c r="BP17" s="123">
        <v>13500.962938052284</v>
      </c>
      <c r="BQ17" s="123">
        <v>10826.201458306758</v>
      </c>
      <c r="BR17" s="123">
        <v>8402.0133074231398</v>
      </c>
      <c r="BS17" s="123">
        <v>6897.1785150971891</v>
      </c>
    </row>
    <row r="18" spans="1:71">
      <c r="A18" s="120" t="s">
        <v>112</v>
      </c>
      <c r="B18" s="123">
        <v>223.40427705932996</v>
      </c>
      <c r="C18" s="123">
        <v>224.89307024786891</v>
      </c>
      <c r="D18" s="123">
        <v>224.57356298661477</v>
      </c>
      <c r="E18" s="123">
        <v>224.04806883435194</v>
      </c>
      <c r="F18" s="123">
        <v>232.83660889431377</v>
      </c>
      <c r="G18" s="123">
        <v>249.89116339207439</v>
      </c>
      <c r="H18" s="123">
        <v>262.85020857495289</v>
      </c>
      <c r="I18" s="123">
        <v>277.26715462760569</v>
      </c>
      <c r="J18" s="123">
        <v>286.00730859965802</v>
      </c>
      <c r="K18" s="123">
        <v>292.15538013893905</v>
      </c>
      <c r="L18" s="123">
        <v>295.23912396429375</v>
      </c>
      <c r="M18" s="123">
        <v>297.30757434630175</v>
      </c>
      <c r="N18" s="123">
        <v>297.9784765655715</v>
      </c>
      <c r="O18" s="123">
        <v>298.56726900012347</v>
      </c>
      <c r="P18" s="123">
        <v>299.68733667820442</v>
      </c>
      <c r="Q18" s="123">
        <v>299.95544115862867</v>
      </c>
      <c r="R18" s="123">
        <v>302.07332413806495</v>
      </c>
      <c r="S18" s="123">
        <v>302.9729790370157</v>
      </c>
      <c r="T18" s="123">
        <v>309.41079741784199</v>
      </c>
      <c r="U18" s="123">
        <v>309.64005920281204</v>
      </c>
      <c r="V18" s="123">
        <v>319.36648814823178</v>
      </c>
      <c r="W18" s="123">
        <v>323.24981814847627</v>
      </c>
      <c r="X18" s="123">
        <v>321.9198243271353</v>
      </c>
      <c r="Y18" s="123">
        <v>324.63259896507788</v>
      </c>
      <c r="Z18" s="123">
        <v>327.25982450667777</v>
      </c>
      <c r="AA18" s="123">
        <v>324.42788398543388</v>
      </c>
      <c r="AB18" s="123">
        <v>314.6924073910331</v>
      </c>
      <c r="AC18" s="123">
        <v>307.26712179905229</v>
      </c>
      <c r="AD18" s="123">
        <v>300.26126857954984</v>
      </c>
      <c r="AE18" s="123">
        <v>299.25674155544732</v>
      </c>
      <c r="AF18" s="123">
        <v>291.52293770013841</v>
      </c>
      <c r="AG18" s="123">
        <v>283.07393028705349</v>
      </c>
      <c r="AH18" s="123">
        <v>275.64489258268668</v>
      </c>
      <c r="AI18" s="123">
        <v>269.16936350760648</v>
      </c>
      <c r="AJ18" s="123"/>
      <c r="AK18" s="123"/>
      <c r="AL18" s="123">
        <v>4023.1078549467047</v>
      </c>
      <c r="AM18" s="123">
        <v>3948.0102116095354</v>
      </c>
      <c r="AN18" s="123">
        <v>3424.2019274237105</v>
      </c>
      <c r="AO18" s="123">
        <v>2624.6847173460146</v>
      </c>
      <c r="AP18" s="123">
        <v>2562.5782798593036</v>
      </c>
      <c r="AQ18" s="123">
        <v>2867.5732810515228</v>
      </c>
      <c r="AR18" s="123">
        <v>2692.7390533324519</v>
      </c>
      <c r="AS18" s="123">
        <v>2918.2286997290435</v>
      </c>
      <c r="AT18" s="123">
        <v>2542.3403848274902</v>
      </c>
      <c r="AU18" s="123">
        <v>2022.7485219445161</v>
      </c>
      <c r="AV18" s="123">
        <v>1530.426500941506</v>
      </c>
      <c r="AW18" s="123">
        <v>1163.9390143642945</v>
      </c>
      <c r="AX18" s="123">
        <v>723.53497105155202</v>
      </c>
      <c r="AY18" s="123">
        <v>268.56099183247386</v>
      </c>
      <c r="AZ18" s="123">
        <v>80.261843324564865</v>
      </c>
      <c r="BA18" s="123">
        <v>0.10089159292502725</v>
      </c>
      <c r="BB18" s="123">
        <v>150.22089574838736</v>
      </c>
      <c r="BC18" s="123">
        <v>914.40408822757354</v>
      </c>
      <c r="BD18" s="123">
        <v>1928.6196869406749</v>
      </c>
      <c r="BE18" s="123">
        <v>3717.4565224472872</v>
      </c>
      <c r="BF18" s="123">
        <v>5153.5271355157538</v>
      </c>
      <c r="BG18" s="123">
        <v>7614.5215105677826</v>
      </c>
      <c r="BH18" s="123">
        <v>11534.438934086456</v>
      </c>
      <c r="BI18" s="123">
        <v>16543.05081603723</v>
      </c>
      <c r="BJ18" s="123">
        <v>23064.218328657087</v>
      </c>
      <c r="BK18" s="123">
        <v>29317.357816807635</v>
      </c>
      <c r="BL18" s="123">
        <v>36268.261238651954</v>
      </c>
      <c r="BM18" s="123">
        <v>39562.058432255828</v>
      </c>
      <c r="BN18" s="123">
        <v>40446.94817489136</v>
      </c>
      <c r="BO18" s="123">
        <v>39006.561844300042</v>
      </c>
      <c r="BP18" s="123">
        <v>39972.425420075546</v>
      </c>
      <c r="BQ18" s="123">
        <v>40297.033336969413</v>
      </c>
      <c r="BR18" s="123">
        <v>40409.06760154356</v>
      </c>
      <c r="BS18" s="123">
        <v>39731.091491869702</v>
      </c>
    </row>
    <row r="19" spans="1:71">
      <c r="A19" s="120" t="s">
        <v>106</v>
      </c>
      <c r="B19" s="123">
        <v>873.05738412103938</v>
      </c>
      <c r="C19" s="123">
        <v>881.4545652780298</v>
      </c>
      <c r="D19" s="123">
        <v>892.12374959926194</v>
      </c>
      <c r="E19" s="123">
        <v>898.58267801595844</v>
      </c>
      <c r="F19" s="123">
        <v>913.43242122038203</v>
      </c>
      <c r="G19" s="123">
        <v>939.40903473856565</v>
      </c>
      <c r="H19" s="123">
        <v>984.80341617802662</v>
      </c>
      <c r="I19" s="123">
        <v>1044.645288726304</v>
      </c>
      <c r="J19" s="123">
        <v>1111.9528436830799</v>
      </c>
      <c r="K19" s="123">
        <v>1182.7647309924214</v>
      </c>
      <c r="L19" s="123">
        <v>1226.506490055084</v>
      </c>
      <c r="M19" s="123">
        <v>1240.7718502667535</v>
      </c>
      <c r="N19" s="123">
        <v>1259.2800773662525</v>
      </c>
      <c r="O19" s="123">
        <v>1269.4941064475399</v>
      </c>
      <c r="P19" s="123">
        <v>1287.4135995506956</v>
      </c>
      <c r="Q19" s="123">
        <v>1303.780837935871</v>
      </c>
      <c r="R19" s="123">
        <v>1319.091026225869</v>
      </c>
      <c r="S19" s="123">
        <v>1358.0557587705346</v>
      </c>
      <c r="T19" s="123">
        <v>1382.5741109272249</v>
      </c>
      <c r="U19" s="123">
        <v>1401.5111167812279</v>
      </c>
      <c r="V19" s="123">
        <v>1426.9442290249401</v>
      </c>
      <c r="W19" s="123">
        <v>1442.2652634214624</v>
      </c>
      <c r="X19" s="123">
        <v>1457.0943392737056</v>
      </c>
      <c r="Y19" s="123">
        <v>1494.4848487329398</v>
      </c>
      <c r="Z19" s="123">
        <v>1553.6597182429186</v>
      </c>
      <c r="AA19" s="123">
        <v>1599.7846141745872</v>
      </c>
      <c r="AB19" s="123">
        <v>1661.8271169244326</v>
      </c>
      <c r="AC19" s="123">
        <v>1682.570987740047</v>
      </c>
      <c r="AD19" s="123">
        <v>1684.4857646597991</v>
      </c>
      <c r="AE19" s="123">
        <v>1688.7878972158162</v>
      </c>
      <c r="AF19" s="123">
        <v>1673.556465221357</v>
      </c>
      <c r="AG19" s="123">
        <v>1668.3712574754586</v>
      </c>
      <c r="AH19" s="123">
        <v>1677.0430796730238</v>
      </c>
      <c r="AI19" s="123">
        <v>1666.2785126325032</v>
      </c>
      <c r="AJ19" s="123"/>
      <c r="AK19" s="123"/>
      <c r="AL19" s="123">
        <v>508484.62782189384</v>
      </c>
      <c r="AM19" s="123">
        <v>517528.71795640525</v>
      </c>
      <c r="AN19" s="123">
        <v>527173.09589950496</v>
      </c>
      <c r="AO19" s="123">
        <v>526736.70200362208</v>
      </c>
      <c r="AP19" s="123">
        <v>534679.36477889738</v>
      </c>
      <c r="AQ19" s="123">
        <v>552149.45597991429</v>
      </c>
      <c r="AR19" s="123">
        <v>598835.79971702839</v>
      </c>
      <c r="AS19" s="123">
        <v>674695.93322291342</v>
      </c>
      <c r="AT19" s="123">
        <v>768019.40130948112</v>
      </c>
      <c r="AU19" s="123">
        <v>875318.03381348762</v>
      </c>
      <c r="AV19" s="123">
        <v>941652.93264291692</v>
      </c>
      <c r="AW19" s="123">
        <v>955664.27208016941</v>
      </c>
      <c r="AX19" s="123">
        <v>976539.64748314442</v>
      </c>
      <c r="AY19" s="123">
        <v>974790.25374508521</v>
      </c>
      <c r="AZ19" s="123">
        <v>993381.30878537032</v>
      </c>
      <c r="BA19" s="123">
        <v>1007027.8292118439</v>
      </c>
      <c r="BB19" s="123">
        <v>1009545.1467142914</v>
      </c>
      <c r="BC19" s="123">
        <v>1050304.536729452</v>
      </c>
      <c r="BD19" s="123">
        <v>1059349.9238322566</v>
      </c>
      <c r="BE19" s="123">
        <v>1062755.0355495659</v>
      </c>
      <c r="BF19" s="123">
        <v>1072860.2402577167</v>
      </c>
      <c r="BG19" s="123">
        <v>1064516.7696078271</v>
      </c>
      <c r="BH19" s="123">
        <v>1056323.526068069</v>
      </c>
      <c r="BI19" s="123">
        <v>1084165.0317414426</v>
      </c>
      <c r="BJ19" s="123">
        <v>1154616.4635229209</v>
      </c>
      <c r="BK19" s="123">
        <v>1219111.0227377545</v>
      </c>
      <c r="BL19" s="123">
        <v>1337937.3812345362</v>
      </c>
      <c r="BM19" s="123">
        <v>1383921.0377379227</v>
      </c>
      <c r="BN19" s="123">
        <v>1399749.8154253287</v>
      </c>
      <c r="BO19" s="123">
        <v>1420936.3939016764</v>
      </c>
      <c r="BP19" s="123">
        <v>1397366.263424204</v>
      </c>
      <c r="BQ19" s="123">
        <v>1403173.1950947598</v>
      </c>
      <c r="BR19" s="123">
        <v>1440907.6296100235</v>
      </c>
      <c r="BS19" s="123">
        <v>1434683.0468603461</v>
      </c>
    </row>
    <row r="20" spans="1:71">
      <c r="A20" s="121" t="s">
        <v>114</v>
      </c>
      <c r="B20" s="123">
        <v>325.29013792408654</v>
      </c>
      <c r="C20" s="123">
        <v>318.66211395569354</v>
      </c>
      <c r="D20" s="123">
        <v>311.02346519595778</v>
      </c>
      <c r="E20" s="123">
        <v>303.82429457425638</v>
      </c>
      <c r="F20" s="123">
        <v>301.84582670790945</v>
      </c>
      <c r="G20" s="123">
        <v>300.41413844493735</v>
      </c>
      <c r="H20" s="123">
        <v>296.98994453239692</v>
      </c>
      <c r="I20" s="123">
        <v>291.59725308904399</v>
      </c>
      <c r="J20" s="123">
        <v>289.67873875605142</v>
      </c>
      <c r="K20" s="123">
        <v>287.96858674167476</v>
      </c>
      <c r="L20" s="123">
        <v>285.34246340734842</v>
      </c>
      <c r="M20" s="123">
        <v>281.91976561068105</v>
      </c>
      <c r="N20" s="123">
        <v>280.62527540893751</v>
      </c>
      <c r="O20" s="123">
        <v>281.97313485080639</v>
      </c>
      <c r="P20" s="123">
        <v>280.37735247770956</v>
      </c>
      <c r="Q20" s="123">
        <v>282.82587065169594</v>
      </c>
      <c r="R20" s="123">
        <v>285.38111391274703</v>
      </c>
      <c r="S20" s="123">
        <v>305.2187929566511</v>
      </c>
      <c r="T20" s="123">
        <v>313.31436171876976</v>
      </c>
      <c r="U20" s="123">
        <v>313.60211624688975</v>
      </c>
      <c r="V20" s="123">
        <v>314.69732271601106</v>
      </c>
      <c r="W20" s="123">
        <v>317.62666310405643</v>
      </c>
      <c r="X20" s="123">
        <v>324.18233431361716</v>
      </c>
      <c r="Y20" s="123">
        <v>334.94910398368182</v>
      </c>
      <c r="Z20" s="123">
        <v>341.46652930700367</v>
      </c>
      <c r="AA20" s="123">
        <v>340.14441966744488</v>
      </c>
      <c r="AB20" s="123">
        <v>341.35662014385321</v>
      </c>
      <c r="AC20" s="123">
        <v>337.74227534287598</v>
      </c>
      <c r="AD20" s="123">
        <v>337.99592201350197</v>
      </c>
      <c r="AE20" s="123">
        <v>338.08657467236048</v>
      </c>
      <c r="AF20" s="123">
        <v>335.072775033087</v>
      </c>
      <c r="AG20" s="123">
        <v>331.76377375550544</v>
      </c>
      <c r="AH20" s="123">
        <v>324.40561345366933</v>
      </c>
      <c r="AI20" s="123">
        <v>317.06101212305771</v>
      </c>
      <c r="AJ20" s="123"/>
      <c r="AK20" s="123"/>
      <c r="AL20" s="123">
        <v>27328.663917422524</v>
      </c>
      <c r="AM20" s="123">
        <v>24524.260713951062</v>
      </c>
      <c r="AN20" s="123">
        <v>21015.310178441505</v>
      </c>
      <c r="AO20" s="123">
        <v>17163.070552470152</v>
      </c>
      <c r="AP20" s="123">
        <v>14311.607942026614</v>
      </c>
      <c r="AQ20" s="123">
        <v>10831.127350048395</v>
      </c>
      <c r="AR20" s="123">
        <v>7401.3922633333905</v>
      </c>
      <c r="AS20" s="123">
        <v>4671.8223774498465</v>
      </c>
      <c r="AT20" s="123">
        <v>2926.0587418723976</v>
      </c>
      <c r="AU20" s="123">
        <v>1663.6758905887582</v>
      </c>
      <c r="AV20" s="123">
        <v>854.04248865101454</v>
      </c>
      <c r="AW20" s="123">
        <v>350.76576607047804</v>
      </c>
      <c r="AX20" s="123">
        <v>91.114741667717325</v>
      </c>
      <c r="AY20" s="123">
        <v>4.2561153728440403E-2</v>
      </c>
      <c r="AZ20" s="123">
        <v>107.14499714163225</v>
      </c>
      <c r="BA20" s="123">
        <v>304.40495801325636</v>
      </c>
      <c r="BB20" s="123">
        <v>838.02570625438398</v>
      </c>
      <c r="BC20" s="123">
        <v>783.62491671092118</v>
      </c>
      <c r="BD20" s="123">
        <v>1600.9992298825921</v>
      </c>
      <c r="BE20" s="123">
        <v>3250.0136689953515</v>
      </c>
      <c r="BF20" s="123">
        <v>5845.7090003120711</v>
      </c>
      <c r="BG20" s="123">
        <v>8627.5081861694416</v>
      </c>
      <c r="BH20" s="123">
        <v>11053.577504115216</v>
      </c>
      <c r="BI20" s="123">
        <v>13995.667638779745</v>
      </c>
      <c r="BJ20" s="123">
        <v>18950.930332971708</v>
      </c>
      <c r="BK20" s="123">
        <v>24182.298669256917</v>
      </c>
      <c r="BL20" s="123">
        <v>26823.254646497146</v>
      </c>
      <c r="BM20" s="123">
        <v>28367.647341247815</v>
      </c>
      <c r="BN20" s="123">
        <v>26692.897953473333</v>
      </c>
      <c r="BO20" s="123">
        <v>25176.47239243488</v>
      </c>
      <c r="BP20" s="123">
        <v>24455.08419612551</v>
      </c>
      <c r="BQ20" s="123">
        <v>23119.618022228227</v>
      </c>
      <c r="BR20" s="123">
        <v>23182.908684249061</v>
      </c>
      <c r="BS20" s="123">
        <v>22932.542999843979</v>
      </c>
    </row>
    <row r="21" spans="1:71">
      <c r="A21" s="121" t="s">
        <v>115</v>
      </c>
      <c r="B21" s="123">
        <v>4505.0828915747179</v>
      </c>
      <c r="C21" s="123">
        <v>4521.6282420610532</v>
      </c>
      <c r="D21" s="123">
        <v>4499.3447023789149</v>
      </c>
      <c r="E21" s="123">
        <v>4634.338455892098</v>
      </c>
      <c r="F21" s="123">
        <v>4696.973917671151</v>
      </c>
      <c r="G21" s="123">
        <v>5014.8197684721499</v>
      </c>
      <c r="H21" s="123">
        <v>5186.6768201974237</v>
      </c>
      <c r="I21" s="123">
        <v>5382.1146917618498</v>
      </c>
      <c r="J21" s="123">
        <v>5425.2603044489397</v>
      </c>
      <c r="K21" s="123">
        <v>6247.2789865942977</v>
      </c>
      <c r="L21" s="123">
        <v>7102.085336957256</v>
      </c>
      <c r="M21" s="123">
        <v>7754.470313212837</v>
      </c>
      <c r="N21" s="123">
        <v>8129.2930842556907</v>
      </c>
      <c r="O21" s="123">
        <v>8137.8216419415467</v>
      </c>
      <c r="P21" s="123">
        <v>9013.6744817290673</v>
      </c>
      <c r="Q21" s="123">
        <v>10392.616665830114</v>
      </c>
      <c r="R21" s="123">
        <v>10519.918439388452</v>
      </c>
      <c r="S21" s="123">
        <v>10688.587614919476</v>
      </c>
      <c r="T21" s="123">
        <v>11205.645679187073</v>
      </c>
      <c r="U21" s="123">
        <v>11216.647546051941</v>
      </c>
      <c r="V21" s="123">
        <v>11399.765669618584</v>
      </c>
      <c r="W21" s="123">
        <v>11566.739878266042</v>
      </c>
      <c r="X21" s="123">
        <v>11486.691249721382</v>
      </c>
      <c r="Y21" s="123">
        <v>11434.133404562237</v>
      </c>
      <c r="Z21" s="123">
        <v>11419.216824800573</v>
      </c>
      <c r="AA21" s="123">
        <v>12216.524963425727</v>
      </c>
      <c r="AB21" s="123">
        <v>12064.11503892958</v>
      </c>
      <c r="AC21" s="123">
        <v>11763.797108147644</v>
      </c>
      <c r="AD21" s="123">
        <v>11453.38807236136</v>
      </c>
      <c r="AE21" s="123">
        <v>11108.567651300515</v>
      </c>
      <c r="AF21" s="123">
        <v>11242.674462461062</v>
      </c>
      <c r="AG21" s="123">
        <v>11048.480564396303</v>
      </c>
      <c r="AH21" s="123">
        <v>10904.937532984752</v>
      </c>
      <c r="AI21" s="123">
        <v>10729.376730937742</v>
      </c>
      <c r="AJ21" s="123"/>
      <c r="AK21" s="123"/>
      <c r="AL21" s="123">
        <v>18879951.26345003</v>
      </c>
      <c r="AM21" s="123">
        <v>19005836.332269724</v>
      </c>
      <c r="AN21" s="123">
        <v>18777383.332299229</v>
      </c>
      <c r="AO21" s="123">
        <v>19905179.127126053</v>
      </c>
      <c r="AP21" s="123">
        <v>20383050.848820023</v>
      </c>
      <c r="AQ21" s="123">
        <v>23217733.438459758</v>
      </c>
      <c r="AR21" s="123">
        <v>24757771.808035452</v>
      </c>
      <c r="AS21" s="123">
        <v>26613920.788230218</v>
      </c>
      <c r="AT21" s="123">
        <v>26932722.682348657</v>
      </c>
      <c r="AU21" s="123">
        <v>36001183.006619588</v>
      </c>
      <c r="AV21" s="123">
        <v>46867262.506983809</v>
      </c>
      <c r="AW21" s="123">
        <v>56119265.390489474</v>
      </c>
      <c r="AX21" s="123">
        <v>61751514.901971236</v>
      </c>
      <c r="AY21" s="123">
        <v>61711114.430089027</v>
      </c>
      <c r="AZ21" s="123">
        <v>76089787.660191551</v>
      </c>
      <c r="BA21" s="123">
        <v>101855399.144702</v>
      </c>
      <c r="BB21" s="123">
        <v>104154039.73021713</v>
      </c>
      <c r="BC21" s="123">
        <v>107233802.17429861</v>
      </c>
      <c r="BD21" s="123">
        <v>117772823.96722901</v>
      </c>
      <c r="BE21" s="123">
        <v>117636508.59806062</v>
      </c>
      <c r="BF21" s="123">
        <v>121189518.58193704</v>
      </c>
      <c r="BG21" s="123">
        <v>124461441.80590253</v>
      </c>
      <c r="BH21" s="123">
        <v>122265495.89471179</v>
      </c>
      <c r="BI21" s="123">
        <v>120579747.84144515</v>
      </c>
      <c r="BJ21" s="123">
        <v>119685523.64118892</v>
      </c>
      <c r="BK21" s="123">
        <v>137378886.30502382</v>
      </c>
      <c r="BL21" s="123">
        <v>133610026.81416853</v>
      </c>
      <c r="BM21" s="123">
        <v>126734184.88900062</v>
      </c>
      <c r="BN21" s="123">
        <v>119946578.6175916</v>
      </c>
      <c r="BO21" s="123">
        <v>112610514.02860971</v>
      </c>
      <c r="BP21" s="123">
        <v>115588741.66110602</v>
      </c>
      <c r="BQ21" s="123">
        <v>111612155.52627954</v>
      </c>
      <c r="BR21" s="123">
        <v>108748868.85142969</v>
      </c>
      <c r="BS21" s="123">
        <v>105285674.22512171</v>
      </c>
    </row>
    <row r="22" spans="1:71">
      <c r="A22" s="121" t="s">
        <v>118</v>
      </c>
      <c r="B22" s="123">
        <v>4433.3289781230205</v>
      </c>
      <c r="C22" s="123">
        <v>4513.402061404915</v>
      </c>
      <c r="D22" s="123">
        <v>4603.2765847225419</v>
      </c>
      <c r="E22" s="123">
        <v>4734.38855492741</v>
      </c>
      <c r="F22" s="123">
        <v>5020.4086290128462</v>
      </c>
      <c r="G22" s="123">
        <v>5164.4411362418869</v>
      </c>
      <c r="H22" s="123">
        <v>5829.9673042445465</v>
      </c>
      <c r="I22" s="123">
        <v>6602.6062998973257</v>
      </c>
      <c r="J22" s="123">
        <v>6959.6675053990566</v>
      </c>
      <c r="K22" s="123">
        <v>8576.1152800906457</v>
      </c>
      <c r="L22" s="123">
        <v>9118.9842549590303</v>
      </c>
      <c r="M22" s="123">
        <v>9590.9486611857665</v>
      </c>
      <c r="N22" s="123">
        <v>10111.998226077989</v>
      </c>
      <c r="O22" s="123">
        <v>11369.169827895612</v>
      </c>
      <c r="P22" s="123">
        <v>12493.776088762505</v>
      </c>
      <c r="Q22" s="123">
        <v>13268.840076920404</v>
      </c>
      <c r="R22" s="123">
        <v>13769.932999433129</v>
      </c>
      <c r="S22" s="123">
        <v>14232.654120209208</v>
      </c>
      <c r="T22" s="123">
        <v>14829.462538623691</v>
      </c>
      <c r="U22" s="123">
        <v>15305.510780649302</v>
      </c>
      <c r="V22" s="123">
        <v>16132.811514538587</v>
      </c>
      <c r="W22" s="123">
        <v>16779.408694640559</v>
      </c>
      <c r="X22" s="123">
        <v>17837.573174195495</v>
      </c>
      <c r="Y22" s="123">
        <v>18666.972932598455</v>
      </c>
      <c r="Z22" s="123">
        <v>20244.403285847118</v>
      </c>
      <c r="AA22" s="123">
        <v>20954.698546512442</v>
      </c>
      <c r="AB22" s="123">
        <v>20649.602302367588</v>
      </c>
      <c r="AC22" s="123">
        <v>20191.674996922527</v>
      </c>
      <c r="AD22" s="123">
        <v>19836.212480223756</v>
      </c>
      <c r="AE22" s="123">
        <v>19471.874093149821</v>
      </c>
      <c r="AF22" s="123">
        <v>18972.454830315597</v>
      </c>
      <c r="AG22" s="123">
        <v>18596.068650594141</v>
      </c>
      <c r="AH22" s="123">
        <v>18134.91993224181</v>
      </c>
      <c r="AI22" s="123">
        <v>17735.590871310582</v>
      </c>
      <c r="AJ22" s="123"/>
      <c r="AK22" s="123"/>
      <c r="AL22" s="123">
        <v>18261543.083399039</v>
      </c>
      <c r="AM22" s="123">
        <v>18934178.808405396</v>
      </c>
      <c r="AN22" s="123">
        <v>19688918.688237455</v>
      </c>
      <c r="AO22" s="123">
        <v>20807940.598136183</v>
      </c>
      <c r="AP22" s="123">
        <v>23408120.553969916</v>
      </c>
      <c r="AQ22" s="123">
        <v>24682014.629436228</v>
      </c>
      <c r="AR22" s="123">
        <v>31573258.81976594</v>
      </c>
      <c r="AS22" s="123">
        <v>40696231.169978276</v>
      </c>
      <c r="AT22" s="123">
        <v>45213276.361880817</v>
      </c>
      <c r="AU22" s="123">
        <v>69371156.178167894</v>
      </c>
      <c r="AV22" s="123">
        <v>78550390.133875787</v>
      </c>
      <c r="AW22" s="123">
        <v>87007062.539945468</v>
      </c>
      <c r="AX22" s="123">
        <v>96843674.067535043</v>
      </c>
      <c r="AY22" s="123">
        <v>122921355.89680468</v>
      </c>
      <c r="AZ22" s="123">
        <v>148914371.93653893</v>
      </c>
      <c r="BA22" s="123">
        <v>168183730.06959093</v>
      </c>
      <c r="BB22" s="123">
        <v>181053257.7952221</v>
      </c>
      <c r="BC22" s="123">
        <v>193194488.63329363</v>
      </c>
      <c r="BD22" s="123">
        <v>209558504.47131032</v>
      </c>
      <c r="BE22" s="123">
        <v>223051231.23739809</v>
      </c>
      <c r="BF22" s="123">
        <v>247799763.70171258</v>
      </c>
      <c r="BG22" s="123">
        <v>267940810.30212504</v>
      </c>
      <c r="BH22" s="123">
        <v>303047336.73450553</v>
      </c>
      <c r="BI22" s="123">
        <v>331739615.97977531</v>
      </c>
      <c r="BJ22" s="123">
        <v>390666071.25662589</v>
      </c>
      <c r="BK22" s="123">
        <v>418572626.22857696</v>
      </c>
      <c r="BL22" s="123">
        <v>405799575.57259935</v>
      </c>
      <c r="BM22" s="123">
        <v>387519136.33106369</v>
      </c>
      <c r="BN22" s="123">
        <v>373835919.69674975</v>
      </c>
      <c r="BO22" s="123">
        <v>360055048.54591596</v>
      </c>
      <c r="BP22" s="123">
        <v>341547392.08319288</v>
      </c>
      <c r="BQ22" s="123">
        <v>328053727.2266205</v>
      </c>
      <c r="BR22" s="123">
        <v>311813968.6561746</v>
      </c>
      <c r="BS22" s="123">
        <v>298152566.72622383</v>
      </c>
    </row>
    <row r="23" spans="1:71">
      <c r="A23" s="120" t="s">
        <v>119</v>
      </c>
      <c r="B23" s="123">
        <v>159.97630330210905</v>
      </c>
      <c r="C23" s="123">
        <v>162.05987669852323</v>
      </c>
      <c r="D23" s="123">
        <v>166.05688222442774</v>
      </c>
      <c r="E23" s="123">
        <v>172.81639194059787</v>
      </c>
      <c r="F23" s="123">
        <v>182.21469387858858</v>
      </c>
      <c r="G23" s="123">
        <v>196.34143621208287</v>
      </c>
      <c r="H23" s="123">
        <v>210.95859987631596</v>
      </c>
      <c r="I23" s="123">
        <v>223.24652246054342</v>
      </c>
      <c r="J23" s="123">
        <v>235.58568243758853</v>
      </c>
      <c r="K23" s="123">
        <v>247.18040351921732</v>
      </c>
      <c r="L23" s="123">
        <v>256.11845805813226</v>
      </c>
      <c r="M23" s="123">
        <v>263.19102389986455</v>
      </c>
      <c r="N23" s="123">
        <v>271.07987119184344</v>
      </c>
      <c r="O23" s="123">
        <v>282.17943839834845</v>
      </c>
      <c r="P23" s="123">
        <v>290.72843923909033</v>
      </c>
      <c r="Q23" s="123">
        <v>300.27307552850232</v>
      </c>
      <c r="R23" s="123">
        <v>314.32978756551364</v>
      </c>
      <c r="S23" s="123">
        <v>333.21209423947448</v>
      </c>
      <c r="T23" s="123">
        <v>353.32685014279298</v>
      </c>
      <c r="U23" s="123">
        <v>370.61100738674048</v>
      </c>
      <c r="V23" s="123">
        <v>391.15455913161838</v>
      </c>
      <c r="W23" s="123">
        <v>410.51104384791154</v>
      </c>
      <c r="X23" s="123">
        <v>429.31832959646601</v>
      </c>
      <c r="Y23" s="123">
        <v>453.25239066152415</v>
      </c>
      <c r="Z23" s="123">
        <v>479.12890736641288</v>
      </c>
      <c r="AA23" s="123">
        <v>495.65100688887713</v>
      </c>
      <c r="AB23" s="123">
        <v>505.13468536168739</v>
      </c>
      <c r="AC23" s="123">
        <v>506.16925459871794</v>
      </c>
      <c r="AD23" s="123">
        <v>501.37553504240265</v>
      </c>
      <c r="AE23" s="123">
        <v>496.75753103311001</v>
      </c>
      <c r="AF23" s="123">
        <v>491.45398936564521</v>
      </c>
      <c r="AG23" s="123">
        <v>483.81514014932719</v>
      </c>
      <c r="AH23" s="123">
        <v>476.66496024147432</v>
      </c>
      <c r="AI23" s="123">
        <v>468.49595855169412</v>
      </c>
      <c r="AJ23" s="123"/>
      <c r="AK23" s="123"/>
      <c r="AL23" s="123"/>
    </row>
    <row r="24" spans="1:71">
      <c r="A24" s="121" t="s">
        <v>244</v>
      </c>
      <c r="B24" s="123">
        <v>159.68536526700649</v>
      </c>
      <c r="C24" s="123">
        <v>161.766175290403</v>
      </c>
      <c r="D24" s="123">
        <v>165.76179543456252</v>
      </c>
      <c r="E24" s="123">
        <v>172.51276855135234</v>
      </c>
      <c r="F24" s="123">
        <v>181.90119276620405</v>
      </c>
      <c r="G24" s="123">
        <v>196.01235049507841</v>
      </c>
      <c r="H24" s="123">
        <v>210.60501572632219</v>
      </c>
      <c r="I24" s="123">
        <v>222.86434150659449</v>
      </c>
      <c r="J24" s="123">
        <v>235.1925876216485</v>
      </c>
      <c r="K24" s="123">
        <v>246.71030449052355</v>
      </c>
      <c r="L24" s="123">
        <v>255.60010960496263</v>
      </c>
      <c r="M24" s="123">
        <v>262.63424576461426</v>
      </c>
      <c r="N24" s="123">
        <v>270.49423712962061</v>
      </c>
      <c r="O24" s="123">
        <v>281.5588280197606</v>
      </c>
      <c r="P24" s="123">
        <v>290.04235059129496</v>
      </c>
      <c r="Q24" s="123">
        <v>299.51165802564526</v>
      </c>
      <c r="R24" s="123">
        <v>313.55021246985456</v>
      </c>
      <c r="S24" s="123">
        <v>332.41414249266313</v>
      </c>
      <c r="T24" s="123">
        <v>352.49314824275712</v>
      </c>
      <c r="U24" s="123">
        <v>369.7646378653983</v>
      </c>
      <c r="V24" s="123">
        <v>390.27909450151873</v>
      </c>
      <c r="W24" s="123">
        <v>409.61212493814816</v>
      </c>
      <c r="X24" s="123">
        <v>428.39403477328307</v>
      </c>
      <c r="Y24" s="123">
        <v>452.30842575373043</v>
      </c>
      <c r="Z24" s="123">
        <v>478.14286780756311</v>
      </c>
      <c r="AA24" s="123">
        <v>494.61477422450406</v>
      </c>
      <c r="AB24" s="123">
        <v>504.11366613173601</v>
      </c>
      <c r="AC24" s="123">
        <v>505.17299005542651</v>
      </c>
      <c r="AD24" s="123">
        <v>500.4011441147473</v>
      </c>
      <c r="AE24" s="123">
        <v>495.80662683765507</v>
      </c>
      <c r="AF24" s="123">
        <v>490.51151971723812</v>
      </c>
      <c r="AG24" s="123">
        <v>482.89037727286302</v>
      </c>
      <c r="AH24" s="123">
        <v>475.75833400268306</v>
      </c>
      <c r="AI24" s="123">
        <v>467.60691742651278</v>
      </c>
    </row>
    <row r="25" spans="1:71">
      <c r="A25" s="124" t="s">
        <v>245</v>
      </c>
      <c r="B25" s="120">
        <v>0.88004110187052842</v>
      </c>
      <c r="C25" s="120">
        <v>0.87819831288483341</v>
      </c>
      <c r="D25" s="120">
        <v>0.87521543607394692</v>
      </c>
      <c r="E25" s="120">
        <v>0.87067887236204833</v>
      </c>
      <c r="F25" s="120">
        <v>0.85807127718425602</v>
      </c>
      <c r="G25" s="120">
        <v>0.84765035702721259</v>
      </c>
      <c r="H25" s="120">
        <v>0.84902184551574356</v>
      </c>
      <c r="I25" s="120">
        <v>0.85478900260556134</v>
      </c>
      <c r="J25" s="120">
        <v>0.86340907915314113</v>
      </c>
      <c r="K25" s="120">
        <v>0.86893454012917615</v>
      </c>
      <c r="L25" s="120">
        <v>0.87040951045944204</v>
      </c>
      <c r="M25" s="120">
        <v>0.86355021193976733</v>
      </c>
      <c r="N25" s="120">
        <v>0.88102644346919057</v>
      </c>
      <c r="O25" s="120">
        <v>0.89221900957589106</v>
      </c>
      <c r="P25" s="120">
        <v>0.8975795155205748</v>
      </c>
      <c r="Q25" s="120">
        <v>0.90927625591258521</v>
      </c>
      <c r="R25" s="120">
        <v>0.94566204505937901</v>
      </c>
      <c r="S25" s="120">
        <v>0.98856751771272156</v>
      </c>
      <c r="T25" s="120">
        <v>1.0568250805819104</v>
      </c>
      <c r="U25" s="120">
        <v>1.0994614757323062</v>
      </c>
      <c r="V25" s="120">
        <v>1.0906100140506396</v>
      </c>
      <c r="W25" s="120">
        <v>1.0778550862053204</v>
      </c>
      <c r="X25" s="120">
        <v>1.0674024922406127</v>
      </c>
      <c r="Y25" s="120">
        <v>1.0419680569056642</v>
      </c>
      <c r="Z25" s="120">
        <v>1.0082832530809267</v>
      </c>
      <c r="AA25" s="120">
        <v>0.99936189031876388</v>
      </c>
      <c r="AB25" s="120">
        <v>0.98961508872912474</v>
      </c>
      <c r="AC25" s="120">
        <v>0.97683485682034965</v>
      </c>
      <c r="AD25" s="120">
        <v>0.964627238955724</v>
      </c>
      <c r="AE25" s="120">
        <v>0.95070777973181642</v>
      </c>
      <c r="AF25" s="120">
        <v>0.94149805714289236</v>
      </c>
      <c r="AG25" s="120">
        <v>0.93386919910768729</v>
      </c>
      <c r="AH25" s="120">
        <v>0.9262775061754015</v>
      </c>
      <c r="AI25" s="120">
        <v>0.92063655896301944</v>
      </c>
    </row>
    <row r="26" spans="1:71">
      <c r="A26" s="124" t="s">
        <v>246</v>
      </c>
      <c r="B26" s="120">
        <v>1.092197402043148</v>
      </c>
      <c r="C26" s="120">
        <v>1.089331195061285</v>
      </c>
      <c r="D26" s="120">
        <v>1.0795611425408489</v>
      </c>
      <c r="E26" s="120">
        <v>1.0608618293843437</v>
      </c>
      <c r="F26" s="120">
        <v>1.0251676493144146</v>
      </c>
      <c r="G26" s="120">
        <v>0.99334861435131261</v>
      </c>
      <c r="H26" s="120">
        <v>0.9745537915194763</v>
      </c>
      <c r="I26" s="120">
        <v>0.97130205942625414</v>
      </c>
      <c r="J26" s="120">
        <v>0.98229014519037361</v>
      </c>
      <c r="K26" s="120">
        <v>0.99518465258038447</v>
      </c>
      <c r="L26" s="120">
        <v>1.0030579025729538</v>
      </c>
      <c r="M26" s="120">
        <v>0.9991980915456935</v>
      </c>
      <c r="N26" s="120">
        <v>1.0168088340994752</v>
      </c>
      <c r="O26" s="120">
        <v>1.0210320235268209</v>
      </c>
      <c r="P26" s="120">
        <v>1.0242587584574527</v>
      </c>
      <c r="Q26" s="120">
        <v>1.0343503613129366</v>
      </c>
      <c r="R26" s="120">
        <v>1.0684632720227645</v>
      </c>
      <c r="S26" s="120">
        <v>1.1029333203094898</v>
      </c>
      <c r="T26" s="120">
        <v>1.1661014228421764</v>
      </c>
      <c r="U26" s="120">
        <v>1.2048976404516376</v>
      </c>
      <c r="V26" s="120">
        <v>1.1888082635884798</v>
      </c>
      <c r="W26" s="120">
        <v>1.1721768836702877</v>
      </c>
      <c r="X26" s="120">
        <v>1.1582906424934449</v>
      </c>
      <c r="Y26" s="120">
        <v>1.1325667612401729</v>
      </c>
      <c r="Z26" s="120">
        <v>1.0990050713074626</v>
      </c>
      <c r="AA26" s="120">
        <v>1.0879749023295806</v>
      </c>
      <c r="AB26" s="120">
        <v>1.0780652800184194</v>
      </c>
      <c r="AC26" s="120">
        <v>1.0646768475375599</v>
      </c>
      <c r="AD26" s="120">
        <v>1.051162953798165</v>
      </c>
      <c r="AE26" s="120">
        <v>1.0363179216236829</v>
      </c>
      <c r="AF26" s="120">
        <v>1.0248209770937866</v>
      </c>
      <c r="AG26" s="120">
        <v>1.0186347480224922</v>
      </c>
      <c r="AH26" s="120">
        <v>1.0123549369173848</v>
      </c>
      <c r="AI26" s="120">
        <v>1.0070179590960022</v>
      </c>
    </row>
    <row r="28" spans="1:71" s="122" customFormat="1" ht="12.75">
      <c r="A28" s="122" t="s">
        <v>150</v>
      </c>
      <c r="B28" s="122">
        <v>1985</v>
      </c>
      <c r="C28" s="122">
        <v>1986</v>
      </c>
      <c r="D28" s="122">
        <v>1987</v>
      </c>
      <c r="E28" s="122">
        <v>1988</v>
      </c>
      <c r="F28" s="122">
        <v>1989</v>
      </c>
      <c r="G28" s="122">
        <v>1990</v>
      </c>
      <c r="H28" s="122">
        <v>1991</v>
      </c>
      <c r="I28" s="122">
        <v>1992</v>
      </c>
      <c r="J28" s="122">
        <v>1993</v>
      </c>
      <c r="K28" s="122">
        <v>1994</v>
      </c>
      <c r="L28" s="122">
        <v>1995</v>
      </c>
      <c r="M28" s="122">
        <v>1996</v>
      </c>
      <c r="N28" s="122">
        <v>1997</v>
      </c>
      <c r="O28" s="122">
        <v>1998</v>
      </c>
      <c r="P28" s="122">
        <v>1999</v>
      </c>
      <c r="Q28" s="122">
        <v>2000</v>
      </c>
      <c r="R28" s="122">
        <v>2001</v>
      </c>
      <c r="S28" s="122">
        <v>2002</v>
      </c>
      <c r="T28" s="122">
        <v>2003</v>
      </c>
      <c r="U28" s="122">
        <v>2004</v>
      </c>
      <c r="V28" s="122">
        <v>2005</v>
      </c>
      <c r="W28" s="122">
        <v>2006</v>
      </c>
      <c r="X28" s="122">
        <v>2007</v>
      </c>
      <c r="Y28" s="122">
        <v>2008</v>
      </c>
      <c r="Z28" s="122">
        <v>2009</v>
      </c>
      <c r="AA28" s="122">
        <v>2010</v>
      </c>
      <c r="AB28" s="122">
        <v>2011</v>
      </c>
      <c r="AC28" s="122">
        <v>2012</v>
      </c>
      <c r="AD28" s="122">
        <v>2013</v>
      </c>
      <c r="AE28" s="122">
        <v>2014</v>
      </c>
      <c r="AF28" s="122">
        <v>2015</v>
      </c>
      <c r="AG28" s="122">
        <v>2016</v>
      </c>
      <c r="AH28" s="122">
        <v>2017</v>
      </c>
      <c r="AI28" s="122">
        <v>2018</v>
      </c>
      <c r="AL28" s="122">
        <v>1985</v>
      </c>
      <c r="AM28" s="122">
        <v>1986</v>
      </c>
      <c r="AN28" s="122">
        <v>1987</v>
      </c>
      <c r="AO28" s="122">
        <v>1988</v>
      </c>
      <c r="AP28" s="122">
        <v>1989</v>
      </c>
      <c r="AQ28" s="122">
        <v>1990</v>
      </c>
      <c r="AR28" s="122">
        <v>1991</v>
      </c>
      <c r="AS28" s="122">
        <v>1992</v>
      </c>
      <c r="AT28" s="122">
        <v>1993</v>
      </c>
      <c r="AU28" s="122">
        <v>1994</v>
      </c>
      <c r="AV28" s="122">
        <v>1995</v>
      </c>
      <c r="AW28" s="122">
        <v>1996</v>
      </c>
      <c r="AX28" s="122">
        <v>1997</v>
      </c>
      <c r="AY28" s="122">
        <v>1998</v>
      </c>
      <c r="AZ28" s="122">
        <v>1999</v>
      </c>
      <c r="BA28" s="122">
        <v>2000</v>
      </c>
      <c r="BB28" s="122">
        <v>2001</v>
      </c>
      <c r="BC28" s="122">
        <v>2002</v>
      </c>
      <c r="BD28" s="122">
        <v>2003</v>
      </c>
      <c r="BE28" s="122">
        <v>2004</v>
      </c>
      <c r="BF28" s="122">
        <v>2005</v>
      </c>
      <c r="BG28" s="122">
        <v>2006</v>
      </c>
      <c r="BH28" s="122">
        <v>2007</v>
      </c>
      <c r="BI28" s="122">
        <v>2008</v>
      </c>
      <c r="BJ28" s="122">
        <v>2009</v>
      </c>
      <c r="BK28" s="122">
        <v>2010</v>
      </c>
      <c r="BL28" s="122">
        <v>2011</v>
      </c>
      <c r="BM28" s="122">
        <v>2012</v>
      </c>
      <c r="BN28" s="122">
        <v>2013</v>
      </c>
      <c r="BO28" s="122">
        <v>2014</v>
      </c>
      <c r="BP28" s="122">
        <v>2015</v>
      </c>
      <c r="BQ28" s="122">
        <v>2016</v>
      </c>
      <c r="BR28" s="122">
        <v>2017</v>
      </c>
      <c r="BS28" s="122">
        <v>2018</v>
      </c>
    </row>
    <row r="29" spans="1:71">
      <c r="A29" s="120" t="s">
        <v>151</v>
      </c>
      <c r="B29" s="123">
        <v>73.992016645565286</v>
      </c>
      <c r="C29" s="123">
        <v>76.542358153098007</v>
      </c>
      <c r="D29" s="123">
        <v>77.891838128026166</v>
      </c>
      <c r="E29" s="123">
        <v>80.877625081268775</v>
      </c>
      <c r="F29" s="123">
        <v>87.119366197311081</v>
      </c>
      <c r="G29" s="123">
        <v>96.945071655261046</v>
      </c>
      <c r="H29" s="123">
        <v>121.6455600493297</v>
      </c>
      <c r="I29" s="123">
        <v>152.37795954619997</v>
      </c>
      <c r="J29" s="123">
        <v>170.7808628946209</v>
      </c>
      <c r="K29" s="123">
        <v>188.4631773772912</v>
      </c>
      <c r="L29" s="123">
        <v>210.63969202211089</v>
      </c>
      <c r="M29" s="123">
        <v>220.17851465754424</v>
      </c>
      <c r="N29" s="123">
        <v>221.93286802033879</v>
      </c>
      <c r="O29" s="123">
        <v>224.25447552212358</v>
      </c>
      <c r="P29" s="123">
        <v>224.47932670546493</v>
      </c>
      <c r="Q29" s="123">
        <v>229.16269277299821</v>
      </c>
      <c r="R29" s="123">
        <v>237.05218251760527</v>
      </c>
      <c r="S29" s="123">
        <v>246.55639523633496</v>
      </c>
      <c r="T29" s="123">
        <v>251.61525385858653</v>
      </c>
      <c r="U29" s="123">
        <v>254.99130176789345</v>
      </c>
      <c r="V29" s="123">
        <v>263.66578272490034</v>
      </c>
      <c r="W29" s="123">
        <v>274.98414985267237</v>
      </c>
      <c r="X29" s="123">
        <v>278.37759488746241</v>
      </c>
      <c r="Y29" s="123">
        <v>286.35127823887274</v>
      </c>
      <c r="Z29" s="123">
        <v>294.72591341009922</v>
      </c>
      <c r="AA29" s="123">
        <v>317.6083530787418</v>
      </c>
      <c r="AB29" s="123">
        <v>348.45817496276885</v>
      </c>
      <c r="AC29" s="123">
        <v>356.0487657254908</v>
      </c>
      <c r="AD29" s="123">
        <v>348.75204391574903</v>
      </c>
      <c r="AE29" s="123">
        <v>343.23292649900964</v>
      </c>
      <c r="AF29" s="123">
        <v>337.71308130052284</v>
      </c>
      <c r="AG29" s="123">
        <v>329.75363350835556</v>
      </c>
      <c r="AH29" s="123">
        <v>322.27661781111698</v>
      </c>
      <c r="AI29" s="123">
        <v>316.52708916514496</v>
      </c>
      <c r="AJ29" s="123"/>
      <c r="AK29" s="123"/>
      <c r="AL29" s="123">
        <v>7393.2975518346893</v>
      </c>
      <c r="AM29" s="123">
        <v>7313.2459781671459</v>
      </c>
      <c r="AN29" s="123">
        <v>7773.0750005204336</v>
      </c>
      <c r="AO29" s="123">
        <v>8452.7368516140687</v>
      </c>
      <c r="AP29" s="123">
        <v>9043.1213468095411</v>
      </c>
      <c r="AQ29" s="123">
        <v>9879.6372871126259</v>
      </c>
      <c r="AR29" s="123">
        <v>7976.8190831368329</v>
      </c>
      <c r="AS29" s="123">
        <v>5022.3532095442552</v>
      </c>
      <c r="AT29" s="123">
        <v>4199.6646359965998</v>
      </c>
      <c r="AU29" s="123">
        <v>3447.7126458020921</v>
      </c>
      <c r="AV29" s="123">
        <v>2068.3181601591709</v>
      </c>
      <c r="AW29" s="123">
        <v>1850.0759513206897</v>
      </c>
      <c r="AX29" s="123">
        <v>2415.4279207398881</v>
      </c>
      <c r="AY29" s="123">
        <v>3355.3013242120292</v>
      </c>
      <c r="AZ29" s="123">
        <v>4388.944911492963</v>
      </c>
      <c r="BA29" s="123">
        <v>5056.686535634296</v>
      </c>
      <c r="BB29" s="123">
        <v>5971.8282419405123</v>
      </c>
      <c r="BC29" s="123">
        <v>7509.2101697227154</v>
      </c>
      <c r="BD29" s="123">
        <v>10345.248818681399</v>
      </c>
      <c r="BE29" s="123">
        <v>13367.916327388848</v>
      </c>
      <c r="BF29" s="123">
        <v>16253.388109682148</v>
      </c>
      <c r="BG29" s="123">
        <v>18367.538995996794</v>
      </c>
      <c r="BH29" s="123">
        <v>22783.105394493807</v>
      </c>
      <c r="BI29" s="123">
        <v>27855.981327918525</v>
      </c>
      <c r="BJ29" s="123">
        <v>34004.464180052251</v>
      </c>
      <c r="BK29" s="123">
        <v>31699.186575755699</v>
      </c>
      <c r="BL29" s="123">
        <v>24547.528910782428</v>
      </c>
      <c r="BM29" s="123">
        <v>22536.161179536713</v>
      </c>
      <c r="BN29" s="123">
        <v>23293.930043687717</v>
      </c>
      <c r="BO29" s="123">
        <v>23569.804197351914</v>
      </c>
      <c r="BP29" s="123">
        <v>23636.266812688409</v>
      </c>
      <c r="BQ29" s="123">
        <v>23734.947828486147</v>
      </c>
      <c r="BR29" s="123">
        <v>23835.760278393278</v>
      </c>
      <c r="BS29" s="123">
        <v>23094.53726262604</v>
      </c>
    </row>
    <row r="30" spans="1:71">
      <c r="A30" s="120" t="s">
        <v>153</v>
      </c>
      <c r="B30" s="123">
        <v>221.83437054673061</v>
      </c>
      <c r="C30" s="123">
        <v>225.20366629898089</v>
      </c>
      <c r="D30" s="123">
        <v>227.75752915090075</v>
      </c>
      <c r="E30" s="123">
        <v>235.30109648981875</v>
      </c>
      <c r="F30" s="123">
        <v>244.99063723855321</v>
      </c>
      <c r="G30" s="123">
        <v>256.27615917964965</v>
      </c>
      <c r="H30" s="123">
        <v>269.72622380744218</v>
      </c>
      <c r="I30" s="123">
        <v>279.18832159339541</v>
      </c>
      <c r="J30" s="123">
        <v>292.55583489387624</v>
      </c>
      <c r="K30" s="123">
        <v>304.7764486281888</v>
      </c>
      <c r="L30" s="123">
        <v>315.42771915789672</v>
      </c>
      <c r="M30" s="123">
        <v>325.75705082105321</v>
      </c>
      <c r="N30" s="123">
        <v>337.87194801398249</v>
      </c>
      <c r="O30" s="123">
        <v>347.60994419641696</v>
      </c>
      <c r="P30" s="123">
        <v>362.84550947639502</v>
      </c>
      <c r="Q30" s="123">
        <v>382.46632258466622</v>
      </c>
      <c r="R30" s="123">
        <v>398.11749957411087</v>
      </c>
      <c r="S30" s="123">
        <v>417.82580808991059</v>
      </c>
      <c r="T30" s="123">
        <v>440.19768202821922</v>
      </c>
      <c r="U30" s="123">
        <v>475.42527699925171</v>
      </c>
      <c r="V30" s="123">
        <v>522.62565894442389</v>
      </c>
      <c r="W30" s="123">
        <v>561.08276268726979</v>
      </c>
      <c r="X30" s="123">
        <v>599.48532961283877</v>
      </c>
      <c r="Y30" s="123">
        <v>636.4036141577659</v>
      </c>
      <c r="Z30" s="123">
        <v>666.0290644006883</v>
      </c>
      <c r="AA30" s="123">
        <v>694.56295399169744</v>
      </c>
      <c r="AB30" s="123">
        <v>692.5486860138999</v>
      </c>
      <c r="AC30" s="123">
        <v>694.51481957282249</v>
      </c>
      <c r="AD30" s="123">
        <v>691.51238525782389</v>
      </c>
      <c r="AE30" s="123">
        <v>682.84983446737249</v>
      </c>
      <c r="AF30" s="123">
        <v>677.88280746421083</v>
      </c>
      <c r="AG30" s="123">
        <v>673.34174391542717</v>
      </c>
      <c r="AH30" s="123">
        <v>659.28073676440329</v>
      </c>
      <c r="AI30" s="123">
        <v>646.61933749890864</v>
      </c>
      <c r="AJ30" s="123"/>
      <c r="AK30" s="123"/>
      <c r="AL30" s="123">
        <v>3826.4204832401233</v>
      </c>
      <c r="AM30" s="123">
        <v>3987.1381651068655</v>
      </c>
      <c r="AN30" s="123">
        <v>3806.9698311452835</v>
      </c>
      <c r="AO30" s="123">
        <v>3904.3383026034244</v>
      </c>
      <c r="AP30" s="123">
        <v>3940.8190647334873</v>
      </c>
      <c r="AQ30" s="123">
        <v>3592.1710171989776</v>
      </c>
      <c r="AR30" s="123">
        <v>3453.6336225102796</v>
      </c>
      <c r="AS30" s="123">
        <v>3129.4848902203603</v>
      </c>
      <c r="AT30" s="123">
        <v>3245.5982708926645</v>
      </c>
      <c r="AU30" s="123">
        <v>3317.3044121946778</v>
      </c>
      <c r="AV30" s="123">
        <v>3517.5884522000333</v>
      </c>
      <c r="AW30" s="123">
        <v>3914.5077247029049</v>
      </c>
      <c r="AX30" s="123">
        <v>4461.1815262145246</v>
      </c>
      <c r="AY30" s="123">
        <v>4281.1510889910769</v>
      </c>
      <c r="AZ30" s="123">
        <v>5200.8718196123373</v>
      </c>
      <c r="BA30" s="123">
        <v>6755.7298616355956</v>
      </c>
      <c r="BB30" s="123">
        <v>7020.380683635628</v>
      </c>
      <c r="BC30" s="123">
        <v>7159.4805715634839</v>
      </c>
      <c r="BD30" s="123">
        <v>7546.5414324659887</v>
      </c>
      <c r="BE30" s="123">
        <v>10986.031114404193</v>
      </c>
      <c r="BF30" s="123">
        <v>17284.650085988669</v>
      </c>
      <c r="BG30" s="123">
        <v>22671.842514238753</v>
      </c>
      <c r="BH30" s="123">
        <v>28956.807894572205</v>
      </c>
      <c r="BI30" s="123">
        <v>33544.370668170297</v>
      </c>
      <c r="BJ30" s="123">
        <v>34931.668699436814</v>
      </c>
      <c r="BK30" s="123">
        <v>39565.962700235184</v>
      </c>
      <c r="BL30" s="123">
        <v>35124.007640467513</v>
      </c>
      <c r="BM30" s="123">
        <v>35474.051845414637</v>
      </c>
      <c r="BN30" s="123">
        <v>36152.021809841535</v>
      </c>
      <c r="BO30" s="123">
        <v>34630.345397469617</v>
      </c>
      <c r="BP30" s="123">
        <v>34755.704217628067</v>
      </c>
      <c r="BQ30" s="123">
        <v>35920.333535112266</v>
      </c>
      <c r="BR30" s="123">
        <v>33348.521835072337</v>
      </c>
      <c r="BS30" s="123">
        <v>31727.938127572983</v>
      </c>
    </row>
    <row r="31" spans="1:71">
      <c r="A31" s="120" t="s">
        <v>155</v>
      </c>
      <c r="B31" s="123">
        <v>76.578380828609482</v>
      </c>
      <c r="C31" s="123">
        <v>80.25291266069064</v>
      </c>
      <c r="D31" s="123">
        <v>89.316100084078158</v>
      </c>
      <c r="E31" s="123">
        <v>106.46889658706813</v>
      </c>
      <c r="F31" s="123">
        <v>124.50316330617768</v>
      </c>
      <c r="G31" s="123">
        <v>168.79931944553729</v>
      </c>
      <c r="H31" s="123">
        <v>209.62444838310054</v>
      </c>
      <c r="I31" s="123">
        <v>224.73898989004226</v>
      </c>
      <c r="J31" s="123">
        <v>230.70724457771516</v>
      </c>
      <c r="K31" s="123">
        <v>230.84737937731296</v>
      </c>
      <c r="L31" s="123">
        <v>228.28444017264184</v>
      </c>
      <c r="M31" s="123">
        <v>223.95459738911143</v>
      </c>
      <c r="N31" s="123">
        <v>219.82976444280152</v>
      </c>
      <c r="O31" s="123">
        <v>216.65667535540931</v>
      </c>
      <c r="P31" s="123">
        <v>212.59689221601187</v>
      </c>
      <c r="Q31" s="123">
        <v>211.58794374593933</v>
      </c>
      <c r="R31" s="123">
        <v>211.02322765299476</v>
      </c>
      <c r="S31" s="123">
        <v>224.84798322216173</v>
      </c>
      <c r="T31" s="123">
        <v>236.59905405158068</v>
      </c>
      <c r="U31" s="123">
        <v>246.53384627417242</v>
      </c>
      <c r="V31" s="123">
        <v>259.86016534056245</v>
      </c>
      <c r="W31" s="123">
        <v>273.9032704038317</v>
      </c>
      <c r="X31" s="123">
        <v>279.61286904534302</v>
      </c>
      <c r="Y31" s="123">
        <v>284.45822302203538</v>
      </c>
      <c r="Z31" s="123">
        <v>291.7576597620461</v>
      </c>
      <c r="AA31" s="123">
        <v>288.85957853263494</v>
      </c>
      <c r="AB31" s="123">
        <v>284.14379251238552</v>
      </c>
      <c r="AC31" s="123">
        <v>278.95469813544941</v>
      </c>
      <c r="AD31" s="123">
        <v>273.66605865908764</v>
      </c>
      <c r="AE31" s="123">
        <v>267.09483379252055</v>
      </c>
      <c r="AF31" s="123">
        <v>259.90174697847868</v>
      </c>
      <c r="AG31" s="123">
        <v>251.27894379751029</v>
      </c>
      <c r="AH31" s="123">
        <v>243.49029995245792</v>
      </c>
      <c r="AI31" s="123">
        <v>235.45452350763185</v>
      </c>
      <c r="AJ31" s="123"/>
      <c r="AK31" s="123"/>
      <c r="AL31" s="123">
        <v>6955.2134728958436</v>
      </c>
      <c r="AM31" s="123">
        <v>6692.379365087234</v>
      </c>
      <c r="AN31" s="123">
        <v>5889.1476435125969</v>
      </c>
      <c r="AO31" s="123">
        <v>4401.9901396866499</v>
      </c>
      <c r="AP31" s="123">
        <v>3330.6207610103174</v>
      </c>
      <c r="AQ31" s="123">
        <v>758.56819598203094</v>
      </c>
      <c r="AR31" s="123">
        <v>1.7799602068489229</v>
      </c>
      <c r="AS31" s="123">
        <v>2.2274590281148896</v>
      </c>
      <c r="AT31" s="123">
        <v>23.79915595264589</v>
      </c>
      <c r="AU31" s="123">
        <v>266.76767762003067</v>
      </c>
      <c r="AV31" s="123">
        <v>774.73255164980083</v>
      </c>
      <c r="AW31" s="123">
        <v>1539.4971653337302</v>
      </c>
      <c r="AX31" s="123">
        <v>2626.5734417881922</v>
      </c>
      <c r="AY31" s="123">
        <v>4293.2324767811524</v>
      </c>
      <c r="AZ31" s="123">
        <v>6104.5386402195218</v>
      </c>
      <c r="BA31" s="123">
        <v>7865.0525992905641</v>
      </c>
      <c r="BB31" s="123">
        <v>10672.245320958853</v>
      </c>
      <c r="BC31" s="123">
        <v>11742.780556572483</v>
      </c>
      <c r="BD31" s="123">
        <v>13625.378380311637</v>
      </c>
      <c r="BE31" s="123">
        <v>15395.141909754173</v>
      </c>
      <c r="BF31" s="123">
        <v>17238.217840960868</v>
      </c>
      <c r="BG31" s="123">
        <v>18661.683765349044</v>
      </c>
      <c r="BH31" s="123">
        <v>22411.724918823842</v>
      </c>
      <c r="BI31" s="123">
        <v>28491.471029107834</v>
      </c>
      <c r="BJ31" s="123">
        <v>35107.984428816919</v>
      </c>
      <c r="BK31" s="123">
        <v>42762.694841614844</v>
      </c>
      <c r="BL31" s="123">
        <v>48836.974722331623</v>
      </c>
      <c r="BM31" s="123">
        <v>51626.454668799845</v>
      </c>
      <c r="BN31" s="123">
        <v>51851.605634763495</v>
      </c>
      <c r="BO31" s="123">
        <v>52744.954503822657</v>
      </c>
      <c r="BP31" s="123">
        <v>53616.440954525118</v>
      </c>
      <c r="BQ31" s="123">
        <v>54073.082613770741</v>
      </c>
      <c r="BR31" s="123">
        <v>54370.422200898203</v>
      </c>
      <c r="BS31" s="123">
        <v>54308.310447395896</v>
      </c>
    </row>
    <row r="32" spans="1:71">
      <c r="A32" s="120" t="s">
        <v>157</v>
      </c>
      <c r="B32" s="123">
        <v>77.523553287285281</v>
      </c>
      <c r="C32" s="123">
        <v>81.194135378612557</v>
      </c>
      <c r="D32" s="123">
        <v>83.31680605950551</v>
      </c>
      <c r="E32" s="123">
        <v>88.502131955426933</v>
      </c>
      <c r="F32" s="123">
        <v>96.795500732601425</v>
      </c>
      <c r="G32" s="123">
        <v>111.32106469448475</v>
      </c>
      <c r="H32" s="123">
        <v>120.16621413618395</v>
      </c>
      <c r="I32" s="123">
        <v>122.68869886810005</v>
      </c>
      <c r="J32" s="123">
        <v>134.1035853503526</v>
      </c>
      <c r="K32" s="123">
        <v>143.7265065368085</v>
      </c>
      <c r="L32" s="123">
        <v>151.30289969430058</v>
      </c>
      <c r="M32" s="123">
        <v>155.58288899652317</v>
      </c>
      <c r="N32" s="123">
        <v>158.80485407505182</v>
      </c>
      <c r="O32" s="123">
        <v>161.42061940674344</v>
      </c>
      <c r="P32" s="123">
        <v>165.12678766686577</v>
      </c>
      <c r="Q32" s="123">
        <v>171.45944206431295</v>
      </c>
      <c r="R32" s="123">
        <v>175.73393727864379</v>
      </c>
      <c r="S32" s="123">
        <v>181.83838846707283</v>
      </c>
      <c r="T32" s="123">
        <v>190.86145176590605</v>
      </c>
      <c r="U32" s="123">
        <v>203.37250539214756</v>
      </c>
      <c r="V32" s="123">
        <v>213.79465092296806</v>
      </c>
      <c r="W32" s="123">
        <v>225.09801291575559</v>
      </c>
      <c r="X32" s="123">
        <v>258.01029038777261</v>
      </c>
      <c r="Y32" s="123">
        <v>268.0270491145186</v>
      </c>
      <c r="Z32" s="123">
        <v>286.87490489270988</v>
      </c>
      <c r="AA32" s="123">
        <v>310.76541430118351</v>
      </c>
      <c r="AB32" s="123">
        <v>320.95381896960305</v>
      </c>
      <c r="AC32" s="123">
        <v>331.15349352229418</v>
      </c>
      <c r="AD32" s="123">
        <v>338.61632941184905</v>
      </c>
      <c r="AE32" s="123">
        <v>362.15055223833144</v>
      </c>
      <c r="AF32" s="123">
        <v>395.09063571350885</v>
      </c>
      <c r="AG32" s="123">
        <v>396.31704111305055</v>
      </c>
      <c r="AH32" s="123">
        <v>392.12961729308336</v>
      </c>
      <c r="AI32" s="123">
        <v>386.41317991686503</v>
      </c>
      <c r="AJ32" s="123"/>
      <c r="AK32" s="123"/>
      <c r="AL32" s="123">
        <v>6798.45598500702</v>
      </c>
      <c r="AM32" s="123">
        <v>6539.2681192187074</v>
      </c>
      <c r="AN32" s="123">
        <v>6845.920203777132</v>
      </c>
      <c r="AO32" s="123">
        <v>7108.8944368469965</v>
      </c>
      <c r="AP32" s="123">
        <v>7296.4385577114581</v>
      </c>
      <c r="AQ32" s="123">
        <v>7228.4635729904103</v>
      </c>
      <c r="AR32" s="123">
        <v>8243.2573083849256</v>
      </c>
      <c r="AS32" s="123">
        <v>10111.87588564896</v>
      </c>
      <c r="AT32" s="123">
        <v>10298.616029223178</v>
      </c>
      <c r="AU32" s="123">
        <v>10702.708800846856</v>
      </c>
      <c r="AV32" s="123">
        <v>10986.301275121807</v>
      </c>
      <c r="AW32" s="123">
        <v>11579.510697375717</v>
      </c>
      <c r="AX32" s="123">
        <v>12605.67946857585</v>
      </c>
      <c r="AY32" s="123">
        <v>14582.692364247223</v>
      </c>
      <c r="AZ32" s="123">
        <v>15775.774877670503</v>
      </c>
      <c r="BA32" s="123">
        <v>16592.952166246527</v>
      </c>
      <c r="BB32" s="123">
        <v>19208.809716740441</v>
      </c>
      <c r="BC32" s="123">
        <v>22913.998799269626</v>
      </c>
      <c r="BD32" s="123">
        <v>26395.005669760572</v>
      </c>
      <c r="BE32" s="123">
        <v>27968.71654939546</v>
      </c>
      <c r="BF32" s="123">
        <v>31456.537039780869</v>
      </c>
      <c r="BG32" s="123">
        <v>34377.992039448618</v>
      </c>
      <c r="BH32" s="123">
        <v>29346.444297527236</v>
      </c>
      <c r="BI32" s="123">
        <v>34308.427151204858</v>
      </c>
      <c r="BJ32" s="123">
        <v>36961.601467158594</v>
      </c>
      <c r="BK32" s="123">
        <v>34182.682346502632</v>
      </c>
      <c r="BL32" s="123">
        <v>33922.591544938819</v>
      </c>
      <c r="BM32" s="123">
        <v>30630.516625159846</v>
      </c>
      <c r="BN32" s="123">
        <v>26490.559017488828</v>
      </c>
      <c r="BO32" s="123">
        <v>18119.038740257969</v>
      </c>
      <c r="BP32" s="123">
        <v>9285.8959270867035</v>
      </c>
      <c r="BQ32" s="123">
        <v>7655.9173349620751</v>
      </c>
      <c r="BR32" s="123">
        <v>7146.2242074020733</v>
      </c>
      <c r="BS32" s="123">
        <v>6737.5825484143534</v>
      </c>
    </row>
    <row r="33" spans="1:71">
      <c r="A33" s="120" t="s">
        <v>159</v>
      </c>
      <c r="B33" s="123">
        <v>111.66881262737078</v>
      </c>
      <c r="C33" s="123">
        <v>111.39830374986096</v>
      </c>
      <c r="D33" s="123">
        <v>113.06742491349156</v>
      </c>
      <c r="E33" s="123">
        <v>116.38356290604609</v>
      </c>
      <c r="F33" s="123">
        <v>119.50648568214901</v>
      </c>
      <c r="G33" s="123">
        <v>123.45508662005852</v>
      </c>
      <c r="H33" s="123">
        <v>127.85698756681691</v>
      </c>
      <c r="I33" s="123">
        <v>130.654382352548</v>
      </c>
      <c r="J33" s="123">
        <v>133.59787295816244</v>
      </c>
      <c r="K33" s="123">
        <v>139.15419290730708</v>
      </c>
      <c r="L33" s="123">
        <v>144.40446103813071</v>
      </c>
      <c r="M33" s="123">
        <v>147.59003163445061</v>
      </c>
      <c r="N33" s="123">
        <v>150.61607009498078</v>
      </c>
      <c r="O33" s="123">
        <v>156.09990253874173</v>
      </c>
      <c r="P33" s="123">
        <v>157.42376996628587</v>
      </c>
      <c r="Q33" s="123">
        <v>160.17575519896428</v>
      </c>
      <c r="R33" s="123">
        <v>186.8207782700874</v>
      </c>
      <c r="S33" s="123">
        <v>191.81813042836387</v>
      </c>
      <c r="T33" s="123">
        <v>193.44589430105535</v>
      </c>
      <c r="U33" s="123">
        <v>196.4983284894931</v>
      </c>
      <c r="V33" s="123">
        <v>201.86336177242543</v>
      </c>
      <c r="W33" s="123">
        <v>202.4764855216487</v>
      </c>
      <c r="X33" s="123">
        <v>204.85538275751978</v>
      </c>
      <c r="Y33" s="123">
        <v>208.52736362495381</v>
      </c>
      <c r="Z33" s="123">
        <v>213.93796671172055</v>
      </c>
      <c r="AA33" s="123">
        <v>216.47796052509344</v>
      </c>
      <c r="AB33" s="123">
        <v>217.11054029919174</v>
      </c>
      <c r="AC33" s="123">
        <v>214.53412765796531</v>
      </c>
      <c r="AD33" s="123">
        <v>209.90945045751727</v>
      </c>
      <c r="AE33" s="123">
        <v>205.75623856464091</v>
      </c>
      <c r="AF33" s="123">
        <v>203.64726290785319</v>
      </c>
      <c r="AG33" s="123">
        <v>203.2693485018103</v>
      </c>
      <c r="AH33" s="123">
        <v>202.41415137446751</v>
      </c>
      <c r="AI33" s="123">
        <v>200.53005417349888</v>
      </c>
      <c r="AJ33" s="123"/>
      <c r="AK33" s="123"/>
      <c r="AL33" s="123">
        <v>2333.6136552899243</v>
      </c>
      <c r="AM33" s="123">
        <v>2566.5949736326284</v>
      </c>
      <c r="AN33" s="123">
        <v>2807.882586107527</v>
      </c>
      <c r="AO33" s="123">
        <v>3184.6641928429494</v>
      </c>
      <c r="AP33" s="123">
        <v>3932.319375208011</v>
      </c>
      <c r="AQ33" s="123">
        <v>5312.4199568507875</v>
      </c>
      <c r="AR33" s="123">
        <v>6905.8779684382835</v>
      </c>
      <c r="AS33" s="123">
        <v>8573.3044097786533</v>
      </c>
      <c r="AT33" s="123">
        <v>10401.513282411714</v>
      </c>
      <c r="AU33" s="123">
        <v>11669.66217916879</v>
      </c>
      <c r="AV33" s="123">
        <v>12480.017130184917</v>
      </c>
      <c r="AW33" s="123">
        <v>13363.589412748293</v>
      </c>
      <c r="AX33" s="123">
        <v>14511.527374704488</v>
      </c>
      <c r="AY33" s="123">
        <v>15896.049362573858</v>
      </c>
      <c r="AZ33" s="123">
        <v>17770.134849931779</v>
      </c>
      <c r="BA33" s="123">
        <v>19627.259163517192</v>
      </c>
      <c r="BB33" s="123">
        <v>16258.547451501096</v>
      </c>
      <c r="BC33" s="123">
        <v>19992.253002217658</v>
      </c>
      <c r="BD33" s="123">
        <v>25561.920040867659</v>
      </c>
      <c r="BE33" s="123">
        <v>30315.224952775974</v>
      </c>
      <c r="BF33" s="123">
        <v>35831.157397676936</v>
      </c>
      <c r="BG33" s="123">
        <v>43278.377458003255</v>
      </c>
      <c r="BH33" s="123">
        <v>50383.614503623605</v>
      </c>
      <c r="BI33" s="123">
        <v>59890.338858050083</v>
      </c>
      <c r="BJ33" s="123">
        <v>70326.235005320545</v>
      </c>
      <c r="BK33" s="123">
        <v>77937.58981603531</v>
      </c>
      <c r="BL33" s="123">
        <v>82957.908138981555</v>
      </c>
      <c r="BM33" s="123">
        <v>85051.047265748901</v>
      </c>
      <c r="BN33" s="123">
        <v>84952.478463243562</v>
      </c>
      <c r="BO33" s="123">
        <v>84681.752218319496</v>
      </c>
      <c r="BP33" s="123">
        <v>82832.711794350325</v>
      </c>
      <c r="BQ33" s="123">
        <v>78705.941211131969</v>
      </c>
      <c r="BR33" s="123">
        <v>75213.506164207502</v>
      </c>
      <c r="BS33" s="123">
        <v>71805.725909224057</v>
      </c>
    </row>
    <row r="34" spans="1:71">
      <c r="A34" s="120" t="s">
        <v>161</v>
      </c>
      <c r="B34" s="123">
        <v>59.076872795698172</v>
      </c>
      <c r="C34" s="123">
        <v>59.565196144222604</v>
      </c>
      <c r="D34" s="123">
        <v>60.452202276328002</v>
      </c>
      <c r="E34" s="123">
        <v>64.187337510460907</v>
      </c>
      <c r="F34" s="123">
        <v>69.452966576721678</v>
      </c>
      <c r="G34" s="123">
        <v>77.560353495644549</v>
      </c>
      <c r="H34" s="123">
        <v>83.368903135192653</v>
      </c>
      <c r="I34" s="123">
        <v>85.17341393563089</v>
      </c>
      <c r="J34" s="123">
        <v>95.248049434901802</v>
      </c>
      <c r="K34" s="123">
        <v>107.39027381714943</v>
      </c>
      <c r="L34" s="123">
        <v>121.11243854654906</v>
      </c>
      <c r="M34" s="123">
        <v>131.86531132235055</v>
      </c>
      <c r="N34" s="123">
        <v>140.20259663508617</v>
      </c>
      <c r="O34" s="123">
        <v>145.95956683342106</v>
      </c>
      <c r="P34" s="123">
        <v>146.43775743215028</v>
      </c>
      <c r="Q34" s="123">
        <v>148.26361726178348</v>
      </c>
      <c r="R34" s="123">
        <v>148.06602414555158</v>
      </c>
      <c r="S34" s="123">
        <v>147.81704207653956</v>
      </c>
      <c r="T34" s="123">
        <v>147.08012832444558</v>
      </c>
      <c r="U34" s="123">
        <v>148.24857010925405</v>
      </c>
      <c r="V34" s="123">
        <v>155.24566452709971</v>
      </c>
      <c r="W34" s="123">
        <v>159.88956570330978</v>
      </c>
      <c r="X34" s="123">
        <v>163.07376590977066</v>
      </c>
      <c r="Y34" s="123">
        <v>172.0485995858661</v>
      </c>
      <c r="Z34" s="123">
        <v>185.67386055559933</v>
      </c>
      <c r="AA34" s="123">
        <v>194.69130138608753</v>
      </c>
      <c r="AB34" s="123">
        <v>200.42433159417129</v>
      </c>
      <c r="AC34" s="123">
        <v>207.39692542823579</v>
      </c>
      <c r="AD34" s="123">
        <v>209.17193057093812</v>
      </c>
      <c r="AE34" s="123">
        <v>208.17427766970272</v>
      </c>
      <c r="AF34" s="123">
        <v>210.82460883880373</v>
      </c>
      <c r="AG34" s="123">
        <v>206.86137090451118</v>
      </c>
      <c r="AH34" s="123">
        <v>203.08657282441746</v>
      </c>
      <c r="AI34" s="123">
        <v>203.25366598669623</v>
      </c>
      <c r="AJ34" s="123"/>
      <c r="AK34" s="123"/>
      <c r="AL34" s="123">
        <v>10180.695076518039</v>
      </c>
      <c r="AM34" s="123">
        <v>10505.159541928131</v>
      </c>
      <c r="AN34" s="123">
        <v>11152.34842694058</v>
      </c>
      <c r="AO34" s="123">
        <v>11800.271466385659</v>
      </c>
      <c r="AP34" s="123">
        <v>12715.207144100594</v>
      </c>
      <c r="AQ34" s="123">
        <v>14108.945611289362</v>
      </c>
      <c r="AR34" s="123">
        <v>16279.13071449181</v>
      </c>
      <c r="AS34" s="123">
        <v>19064.183297732274</v>
      </c>
      <c r="AT34" s="123">
        <v>19694.651236796792</v>
      </c>
      <c r="AU34" s="123">
        <v>19541.280362120957</v>
      </c>
      <c r="AV34" s="123">
        <v>18226.62530436198</v>
      </c>
      <c r="AW34" s="123">
        <v>17246.442783991817</v>
      </c>
      <c r="AX34" s="123">
        <v>17128.860995404822</v>
      </c>
      <c r="AY34" s="123">
        <v>18555.853409165313</v>
      </c>
      <c r="AZ34" s="123">
        <v>20819.800856311624</v>
      </c>
      <c r="BA34" s="123">
        <v>23106.875402541336</v>
      </c>
      <c r="BB34" s="123">
        <v>27643.639026569115</v>
      </c>
      <c r="BC34" s="123">
        <v>34371.32536649736</v>
      </c>
      <c r="BD34" s="123">
        <v>42537.710260814776</v>
      </c>
      <c r="BE34" s="123">
        <v>49445.053511984086</v>
      </c>
      <c r="BF34" s="123">
        <v>55653.006553525905</v>
      </c>
      <c r="BG34" s="123">
        <v>62811.125307385097</v>
      </c>
      <c r="BH34" s="123">
        <v>70886.16769271878</v>
      </c>
      <c r="BI34" s="123">
        <v>79075.572115322342</v>
      </c>
      <c r="BJ34" s="123">
        <v>86115.864498736773</v>
      </c>
      <c r="BK34" s="123">
        <v>90576.744336325835</v>
      </c>
      <c r="BL34" s="123">
        <v>92848.399693124811</v>
      </c>
      <c r="BM34" s="123">
        <v>89264.904677954954</v>
      </c>
      <c r="BN34" s="123">
        <v>85382.946466116089</v>
      </c>
      <c r="BO34" s="123">
        <v>83280.294121808518</v>
      </c>
      <c r="BP34" s="123">
        <v>78752.849214878806</v>
      </c>
      <c r="BQ34" s="123">
        <v>76703.390298910817</v>
      </c>
      <c r="BR34" s="123">
        <v>74845.134061717268</v>
      </c>
      <c r="BS34" s="123">
        <v>70353.473765135946</v>
      </c>
    </row>
    <row r="35" spans="1:71">
      <c r="A35" s="120" t="s">
        <v>160</v>
      </c>
      <c r="B35" s="123">
        <v>248.0349167804535</v>
      </c>
      <c r="C35" s="123">
        <v>251.07110583586012</v>
      </c>
      <c r="D35" s="123">
        <v>255.1279386839114</v>
      </c>
      <c r="E35" s="123">
        <v>269.11584648457807</v>
      </c>
      <c r="F35" s="123">
        <v>290.58488844879935</v>
      </c>
      <c r="G35" s="123">
        <v>336.97858975466704</v>
      </c>
      <c r="H35" s="123">
        <v>395.73045270976792</v>
      </c>
      <c r="I35" s="123">
        <v>440.37086354646402</v>
      </c>
      <c r="J35" s="123">
        <v>461.05484606515068</v>
      </c>
      <c r="K35" s="123">
        <v>468.984535580733</v>
      </c>
      <c r="L35" s="123">
        <v>469.15683754336288</v>
      </c>
      <c r="M35" s="123">
        <v>470.99115850097701</v>
      </c>
      <c r="N35" s="123">
        <v>498.13008856618166</v>
      </c>
      <c r="O35" s="123">
        <v>547.32125773697214</v>
      </c>
      <c r="P35" s="123">
        <v>569.41428956333891</v>
      </c>
      <c r="Q35" s="123">
        <v>573.13736155205152</v>
      </c>
      <c r="R35" s="123">
        <v>587.23158189619733</v>
      </c>
      <c r="S35" s="123">
        <v>636.24105683184951</v>
      </c>
      <c r="T35" s="123">
        <v>694.66361446828887</v>
      </c>
      <c r="U35" s="123">
        <v>744.64855233657977</v>
      </c>
      <c r="V35" s="123">
        <v>798.33071139862398</v>
      </c>
      <c r="W35" s="123">
        <v>851.48307370679936</v>
      </c>
      <c r="X35" s="123">
        <v>941.70205947270301</v>
      </c>
      <c r="Y35" s="123">
        <v>1034.7274081629419</v>
      </c>
      <c r="Z35" s="123">
        <v>1135.3572535786207</v>
      </c>
      <c r="AA35" s="123">
        <v>1216.9870904610846</v>
      </c>
      <c r="AB35" s="123">
        <v>1269.5154261726047</v>
      </c>
      <c r="AC35" s="123">
        <v>1274.2130174339216</v>
      </c>
      <c r="AD35" s="123">
        <v>1246.3731642885796</v>
      </c>
      <c r="AE35" s="123">
        <v>1212.7689640903134</v>
      </c>
      <c r="AF35" s="123">
        <v>1184.1286247761955</v>
      </c>
      <c r="AG35" s="123">
        <v>1151.1567482511043</v>
      </c>
      <c r="AH35" s="123">
        <v>1118.1610269758621</v>
      </c>
      <c r="AI35" s="123">
        <v>1085.0150050821176</v>
      </c>
      <c r="AJ35" s="123"/>
      <c r="AK35" s="123"/>
      <c r="AL35" s="123">
        <v>7754.3194077284679</v>
      </c>
      <c r="AM35" s="123">
        <v>7922.9989125394932</v>
      </c>
      <c r="AN35" s="123">
        <v>7933.6530988085251</v>
      </c>
      <c r="AO35" s="123">
        <v>9273.5849454681102</v>
      </c>
      <c r="AP35" s="123">
        <v>11744.099071185339</v>
      </c>
      <c r="AQ35" s="123">
        <v>19778.808956560395</v>
      </c>
      <c r="AR35" s="123">
        <v>34140.63759950683</v>
      </c>
      <c r="AS35" s="123">
        <v>47142.979491995189</v>
      </c>
      <c r="AT35" s="123">
        <v>50836.343746912396</v>
      </c>
      <c r="AU35" s="123">
        <v>49197.072999562282</v>
      </c>
      <c r="AV35" s="123">
        <v>45385.351133693133</v>
      </c>
      <c r="AW35" s="123">
        <v>43180.895940240458</v>
      </c>
      <c r="AX35" s="123">
        <v>51551.801209734236</v>
      </c>
      <c r="AY35" s="123">
        <v>70300.184362195359</v>
      </c>
      <c r="AZ35" s="123">
        <v>77665.803170949483</v>
      </c>
      <c r="BA35" s="123">
        <v>74454.918587141263</v>
      </c>
      <c r="BB35" s="123">
        <v>74475.389348906785</v>
      </c>
      <c r="BC35" s="123">
        <v>91826.552169811024</v>
      </c>
      <c r="BD35" s="123">
        <v>116510.78668019912</v>
      </c>
      <c r="BE35" s="123">
        <v>139904.08503210306</v>
      </c>
      <c r="BF35" s="123">
        <v>165792.41897496372</v>
      </c>
      <c r="BG35" s="123">
        <v>194456.33111786784</v>
      </c>
      <c r="BH35" s="123">
        <v>262537.08664188458</v>
      </c>
      <c r="BI35" s="123">
        <v>338113.19597827405</v>
      </c>
      <c r="BJ35" s="123">
        <v>430635.64237240917</v>
      </c>
      <c r="BK35" s="123">
        <v>520325.74546329054</v>
      </c>
      <c r="BL35" s="123">
        <v>584277.91692264681</v>
      </c>
      <c r="BM35" s="123">
        <v>589891.22163005837</v>
      </c>
      <c r="BN35" s="123">
        <v>555021.46758242417</v>
      </c>
      <c r="BO35" s="123">
        <v>512672.37226863002</v>
      </c>
      <c r="BP35" s="123">
        <v>479798.15054113878</v>
      </c>
      <c r="BQ35" s="123">
        <v>445344.82190386596</v>
      </c>
      <c r="BR35" s="123">
        <v>411517.20363569009</v>
      </c>
      <c r="BS35" s="123">
        <v>380095.73473478243</v>
      </c>
    </row>
    <row r="36" spans="1:71">
      <c r="A36" s="120" t="s">
        <v>164</v>
      </c>
      <c r="B36" s="123">
        <v>153.00588093339078</v>
      </c>
      <c r="C36" s="123">
        <v>153.17975134242675</v>
      </c>
      <c r="D36" s="123">
        <v>163.05531159852677</v>
      </c>
      <c r="E36" s="123">
        <v>185.28506603105248</v>
      </c>
      <c r="F36" s="123">
        <v>230.1330249517404</v>
      </c>
      <c r="G36" s="123">
        <v>280.52764244913971</v>
      </c>
      <c r="H36" s="123">
        <v>319.77652848815819</v>
      </c>
      <c r="I36" s="123">
        <v>338.2208451655639</v>
      </c>
      <c r="J36" s="123">
        <v>350.09207680997702</v>
      </c>
      <c r="K36" s="123">
        <v>352.97692975659146</v>
      </c>
      <c r="L36" s="123">
        <v>347.26549371701947</v>
      </c>
      <c r="M36" s="123">
        <v>340.44883360830181</v>
      </c>
      <c r="N36" s="123">
        <v>333.34973866454885</v>
      </c>
      <c r="O36" s="123">
        <v>329.20480926148559</v>
      </c>
      <c r="P36" s="123">
        <v>322.62546863835553</v>
      </c>
      <c r="Q36" s="123">
        <v>322.23745980037944</v>
      </c>
      <c r="R36" s="123">
        <v>321.41991267588776</v>
      </c>
      <c r="S36" s="123">
        <v>331.46392448273741</v>
      </c>
      <c r="T36" s="123">
        <v>335.01359467121461</v>
      </c>
      <c r="U36" s="123">
        <v>336.89193870840774</v>
      </c>
      <c r="V36" s="123">
        <v>347.16120266213306</v>
      </c>
      <c r="W36" s="123">
        <v>353.10752241903191</v>
      </c>
      <c r="X36" s="123">
        <v>358.72852310864096</v>
      </c>
      <c r="Y36" s="123">
        <v>378.08904529326065</v>
      </c>
      <c r="Z36" s="123">
        <v>391.32025069421729</v>
      </c>
      <c r="AA36" s="123">
        <v>395.25106371016329</v>
      </c>
      <c r="AB36" s="123">
        <v>399.94057877202766</v>
      </c>
      <c r="AC36" s="123">
        <v>399.97945881705095</v>
      </c>
      <c r="AD36" s="123">
        <v>395.40056869565882</v>
      </c>
      <c r="AE36" s="123">
        <v>391.36559832356204</v>
      </c>
      <c r="AF36" s="123">
        <v>388.50676722032853</v>
      </c>
      <c r="AG36" s="123">
        <v>384.62406925820329</v>
      </c>
      <c r="AH36" s="123">
        <v>379.01542751833523</v>
      </c>
      <c r="AI36" s="123">
        <v>372.15977680557705</v>
      </c>
      <c r="AJ36" s="123"/>
      <c r="AK36" s="123"/>
      <c r="AL36" s="123">
        <v>48.586787998327885</v>
      </c>
      <c r="AM36" s="123">
        <v>78.856626339987471</v>
      </c>
      <c r="AN36" s="123">
        <v>9.0094262222715269</v>
      </c>
      <c r="AO36" s="123">
        <v>155.46783357397416</v>
      </c>
      <c r="AP36" s="123">
        <v>2296.1664528361871</v>
      </c>
      <c r="AQ36" s="123">
        <v>7087.3173205882676</v>
      </c>
      <c r="AR36" s="123">
        <v>11841.341587371993</v>
      </c>
      <c r="AS36" s="123">
        <v>13219.09488147819</v>
      </c>
      <c r="AT36" s="123">
        <v>13111.714352164961</v>
      </c>
      <c r="AU36" s="123">
        <v>11192.904963895395</v>
      </c>
      <c r="AV36" s="123">
        <v>8307.7821094024548</v>
      </c>
      <c r="AW36" s="123">
        <v>5968.7691609451031</v>
      </c>
      <c r="AX36" s="123">
        <v>3877.5363950682959</v>
      </c>
      <c r="AY36" s="123">
        <v>2211.3855048155874</v>
      </c>
      <c r="AZ36" s="123">
        <v>1017.4204844975881</v>
      </c>
      <c r="BA36" s="123">
        <v>482.43417644268311</v>
      </c>
      <c r="BB36" s="123">
        <v>50.269874080757589</v>
      </c>
      <c r="BC36" s="123">
        <v>3.0560974983701472</v>
      </c>
      <c r="BD36" s="123">
        <v>335.37532596729523</v>
      </c>
      <c r="BE36" s="123">
        <v>1136.9755925341206</v>
      </c>
      <c r="BF36" s="123">
        <v>1935.4154134512059</v>
      </c>
      <c r="BG36" s="123">
        <v>3295.1642724358426</v>
      </c>
      <c r="BH36" s="123">
        <v>4982.9207799885889</v>
      </c>
      <c r="BI36" s="123">
        <v>5649.5284869488569</v>
      </c>
      <c r="BJ36" s="123">
        <v>7710.3601865755181</v>
      </c>
      <c r="BK36" s="123">
        <v>10080.148590288967</v>
      </c>
      <c r="BL36" s="123">
        <v>11065.800061196691</v>
      </c>
      <c r="BM36" s="123">
        <v>11276.27272815214</v>
      </c>
      <c r="BN36" s="123">
        <v>11230.693492193486</v>
      </c>
      <c r="BO36" s="123">
        <v>11107.459480253889</v>
      </c>
      <c r="BP36" s="123">
        <v>10598.130547437182</v>
      </c>
      <c r="BQ36" s="123">
        <v>9838.8685445279662</v>
      </c>
      <c r="BR36" s="123">
        <v>9535.4312410474122</v>
      </c>
      <c r="BS36" s="123">
        <v>9280.6599134208991</v>
      </c>
    </row>
    <row r="37" spans="1:71">
      <c r="A37" s="120" t="s">
        <v>166</v>
      </c>
      <c r="B37" s="123">
        <v>62.109208121042172</v>
      </c>
      <c r="C37" s="123">
        <v>62.62450764655101</v>
      </c>
      <c r="D37" s="123">
        <v>63.668554849911054</v>
      </c>
      <c r="E37" s="123">
        <v>66.225655704448343</v>
      </c>
      <c r="F37" s="123">
        <v>68.532043465202875</v>
      </c>
      <c r="G37" s="123">
        <v>73.051696746220358</v>
      </c>
      <c r="H37" s="123">
        <v>77.370670855987868</v>
      </c>
      <c r="I37" s="123">
        <v>78.381066543556244</v>
      </c>
      <c r="J37" s="123">
        <v>80.182900237720347</v>
      </c>
      <c r="K37" s="123">
        <v>82.918255034877703</v>
      </c>
      <c r="L37" s="123">
        <v>85.67158299441013</v>
      </c>
      <c r="M37" s="123">
        <v>91.401621354745657</v>
      </c>
      <c r="N37" s="123">
        <v>94.1328685584878</v>
      </c>
      <c r="O37" s="123">
        <v>110.60016434658483</v>
      </c>
      <c r="P37" s="123">
        <v>112.58748833250812</v>
      </c>
      <c r="Q37" s="123">
        <v>122.00882923127099</v>
      </c>
      <c r="R37" s="123">
        <v>125.77829517032454</v>
      </c>
      <c r="S37" s="123">
        <v>139.93477369048335</v>
      </c>
      <c r="T37" s="123">
        <v>145.20897272984871</v>
      </c>
      <c r="U37" s="123">
        <v>147.5232986552403</v>
      </c>
      <c r="V37" s="123">
        <v>148.45026876822257</v>
      </c>
      <c r="W37" s="123">
        <v>150.20439480911881</v>
      </c>
      <c r="X37" s="123">
        <v>154.05203120893395</v>
      </c>
      <c r="Y37" s="123">
        <v>159.33693775530529</v>
      </c>
      <c r="Z37" s="123">
        <v>169.082898547745</v>
      </c>
      <c r="AA37" s="123">
        <v>173.56595289874156</v>
      </c>
      <c r="AB37" s="123">
        <v>176.32630585212121</v>
      </c>
      <c r="AC37" s="123">
        <v>178.61505146847671</v>
      </c>
      <c r="AD37" s="123">
        <v>180.51636505475409</v>
      </c>
      <c r="AE37" s="123">
        <v>182.41942876101538</v>
      </c>
      <c r="AF37" s="123">
        <v>179.77975581218388</v>
      </c>
      <c r="AG37" s="123">
        <v>177.85197258722158</v>
      </c>
      <c r="AH37" s="123">
        <v>177.98911673469692</v>
      </c>
      <c r="AI37" s="123">
        <v>180.74204684812716</v>
      </c>
      <c r="AJ37" s="123"/>
      <c r="AK37" s="123"/>
      <c r="AL37" s="123">
        <v>9577.9683191800032</v>
      </c>
      <c r="AM37" s="123">
        <v>9887.3926185019136</v>
      </c>
      <c r="AN37" s="123">
        <v>10483.3695825512</v>
      </c>
      <c r="AO37" s="123">
        <v>11361.5850513644</v>
      </c>
      <c r="AP37" s="123">
        <v>12923.745005012064</v>
      </c>
      <c r="AQ37" s="123">
        <v>15200.359857560255</v>
      </c>
      <c r="AR37" s="123">
        <v>17845.734779940216</v>
      </c>
      <c r="AS37" s="123">
        <v>20986.000318036553</v>
      </c>
      <c r="AT37" s="123">
        <v>24150.024715459662</v>
      </c>
      <c r="AU37" s="123">
        <v>26982.053424691232</v>
      </c>
      <c r="AV37" s="123">
        <v>29052.1372189881</v>
      </c>
      <c r="AW37" s="123">
        <v>29511.598826808899</v>
      </c>
      <c r="AX37" s="123">
        <v>31310.241740928763</v>
      </c>
      <c r="AY37" s="123">
        <v>29439.447284130198</v>
      </c>
      <c r="AZ37" s="123">
        <v>31734.198389901336</v>
      </c>
      <c r="BA37" s="123">
        <v>31778.141507919951</v>
      </c>
      <c r="BB37" s="123">
        <v>35551.665284453047</v>
      </c>
      <c r="BC37" s="123">
        <v>37356.122638597466</v>
      </c>
      <c r="BD37" s="123">
        <v>43313.050898869296</v>
      </c>
      <c r="BE37" s="123">
        <v>49768.125787070661</v>
      </c>
      <c r="BF37" s="123">
        <v>58905.372560799544</v>
      </c>
      <c r="BG37" s="123">
        <v>67759.551533805206</v>
      </c>
      <c r="BH37" s="123">
        <v>75771.535027973834</v>
      </c>
      <c r="BI37" s="123">
        <v>86386.293457067775</v>
      </c>
      <c r="BJ37" s="123">
        <v>96128.527584385476</v>
      </c>
      <c r="BK37" s="123">
        <v>103738.78200382854</v>
      </c>
      <c r="BL37" s="123">
        <v>108114.95043570689</v>
      </c>
      <c r="BM37" s="123">
        <v>107291.75598828736</v>
      </c>
      <c r="BN37" s="123">
        <v>102950.60696516275</v>
      </c>
      <c r="BO37" s="123">
        <v>98808.442540021802</v>
      </c>
      <c r="BP37" s="123">
        <v>97140.827861137586</v>
      </c>
      <c r="BQ37" s="123">
        <v>93613.4599046371</v>
      </c>
      <c r="BR37" s="123">
        <v>89207.25949448497</v>
      </c>
      <c r="BS37" s="123">
        <v>82802.313700704195</v>
      </c>
    </row>
    <row r="38" spans="1:71">
      <c r="A38" s="120" t="s">
        <v>168</v>
      </c>
      <c r="B38" s="123">
        <v>32.049282719433272</v>
      </c>
      <c r="C38" s="123">
        <v>32.666530894393127</v>
      </c>
      <c r="D38" s="123">
        <v>33.194680920006746</v>
      </c>
      <c r="E38" s="123">
        <v>35.270778701617687</v>
      </c>
      <c r="F38" s="123">
        <v>37.956844456138789</v>
      </c>
      <c r="G38" s="123">
        <v>41.076666237300692</v>
      </c>
      <c r="H38" s="123">
        <v>42.269322050557108</v>
      </c>
      <c r="I38" s="123">
        <v>44.471189281460447</v>
      </c>
      <c r="J38" s="123">
        <v>47.579301961281402</v>
      </c>
      <c r="K38" s="123">
        <v>49.964170911872948</v>
      </c>
      <c r="L38" s="123">
        <v>52.672511684925695</v>
      </c>
      <c r="M38" s="123">
        <v>54.44231313309691</v>
      </c>
      <c r="N38" s="123">
        <v>53.956526296675143</v>
      </c>
      <c r="O38" s="123">
        <v>57.381925450061708</v>
      </c>
      <c r="P38" s="123">
        <v>62.150643453353311</v>
      </c>
      <c r="Q38" s="123">
        <v>68.514266945501603</v>
      </c>
      <c r="R38" s="123">
        <v>73.835545885284773</v>
      </c>
      <c r="S38" s="123">
        <v>77.051058332775028</v>
      </c>
      <c r="T38" s="123">
        <v>83.997941903172588</v>
      </c>
      <c r="U38" s="123">
        <v>93.159476812467702</v>
      </c>
      <c r="V38" s="123">
        <v>108.5960491558336</v>
      </c>
      <c r="W38" s="123">
        <v>114.13263621328896</v>
      </c>
      <c r="X38" s="123">
        <v>118.04835205939425</v>
      </c>
      <c r="Y38" s="123">
        <v>128.83742922126029</v>
      </c>
      <c r="Z38" s="123">
        <v>128.04011189975418</v>
      </c>
      <c r="AA38" s="123">
        <v>127.21201094840545</v>
      </c>
      <c r="AB38" s="123">
        <v>125.48611183835854</v>
      </c>
      <c r="AC38" s="123">
        <v>123.76988806844128</v>
      </c>
      <c r="AD38" s="123">
        <v>120.93708830091552</v>
      </c>
      <c r="AE38" s="123">
        <v>117.40737093523722</v>
      </c>
      <c r="AF38" s="123">
        <v>115.1248978711856</v>
      </c>
      <c r="AG38" s="123">
        <v>113.51401499182745</v>
      </c>
      <c r="AH38" s="123">
        <v>111.6557623370701</v>
      </c>
      <c r="AI38" s="123">
        <v>108.90168161242347</v>
      </c>
      <c r="AJ38" s="123"/>
      <c r="AK38" s="123"/>
      <c r="AL38" s="123">
        <v>16365.322595160349</v>
      </c>
      <c r="AM38" s="123">
        <v>16742.63793838719</v>
      </c>
      <c r="AN38" s="123">
        <v>17652.364535456483</v>
      </c>
      <c r="AO38" s="123">
        <v>18918.795721287122</v>
      </c>
      <c r="AP38" s="123">
        <v>20810.327119990197</v>
      </c>
      <c r="AQ38" s="123">
        <v>24107.148795322024</v>
      </c>
      <c r="AR38" s="123">
        <v>28456.072453376051</v>
      </c>
      <c r="AS38" s="123">
        <v>31960.619753292121</v>
      </c>
      <c r="AT38" s="123">
        <v>35346.399099801958</v>
      </c>
      <c r="AU38" s="123">
        <v>38894.242403834163</v>
      </c>
      <c r="AV38" s="123">
        <v>41390.253095689644</v>
      </c>
      <c r="AW38" s="123">
        <v>43576.024246787609</v>
      </c>
      <c r="AX38" s="123">
        <v>47142.5468984662</v>
      </c>
      <c r="AY38" s="123">
        <v>50533.921827735147</v>
      </c>
      <c r="AZ38" s="123">
        <v>52247.808726266092</v>
      </c>
      <c r="BA38" s="123">
        <v>53712.145355811961</v>
      </c>
      <c r="BB38" s="123">
        <v>57837.480281348333</v>
      </c>
      <c r="BC38" s="123">
        <v>65618.476316793371</v>
      </c>
      <c r="BD38" s="123">
        <v>72538.060813545846</v>
      </c>
      <c r="BE38" s="123">
        <v>76979.351818006631</v>
      </c>
      <c r="BF38" s="123">
        <v>79839.311559735666</v>
      </c>
      <c r="BG38" s="123">
        <v>87840.160512034519</v>
      </c>
      <c r="BH38" s="123">
        <v>96888.998915929173</v>
      </c>
      <c r="BI38" s="123">
        <v>105245.06720628786</v>
      </c>
      <c r="BJ38" s="123">
        <v>123263.34230222928</v>
      </c>
      <c r="BK38" s="123">
        <v>135747.29372962291</v>
      </c>
      <c r="BL38" s="123">
        <v>144133.03937829845</v>
      </c>
      <c r="BM38" s="123">
        <v>146229.27552275689</v>
      </c>
      <c r="BN38" s="123">
        <v>144733.41175907536</v>
      </c>
      <c r="BO38" s="123">
        <v>143906.54396628172</v>
      </c>
      <c r="BP38" s="123">
        <v>141623.58510504535</v>
      </c>
      <c r="BQ38" s="123">
        <v>137122.9232929103</v>
      </c>
      <c r="BR38" s="123">
        <v>133231.71455481654</v>
      </c>
      <c r="BS38" s="123">
        <v>129308.04400747686</v>
      </c>
    </row>
    <row r="39" spans="1:71">
      <c r="A39" s="120" t="s">
        <v>170</v>
      </c>
      <c r="B39" s="123">
        <v>130.80598803630392</v>
      </c>
      <c r="C39" s="123">
        <v>130.46249889938491</v>
      </c>
      <c r="D39" s="123">
        <v>131.14264488213294</v>
      </c>
      <c r="E39" s="123">
        <v>132.83741612154074</v>
      </c>
      <c r="F39" s="123">
        <v>139.30202660708898</v>
      </c>
      <c r="G39" s="123">
        <v>144.11503148161</v>
      </c>
      <c r="H39" s="123">
        <v>147.43465313308531</v>
      </c>
      <c r="I39" s="123">
        <v>149.33805611625127</v>
      </c>
      <c r="J39" s="123">
        <v>148.26706503897478</v>
      </c>
      <c r="K39" s="123">
        <v>147.44618353793751</v>
      </c>
      <c r="L39" s="123">
        <v>146.42144592939084</v>
      </c>
      <c r="M39" s="123">
        <v>149.18422000264471</v>
      </c>
      <c r="N39" s="123">
        <v>150.60008872234039</v>
      </c>
      <c r="O39" s="123">
        <v>181.3892917245592</v>
      </c>
      <c r="P39" s="123">
        <v>209.25220249208573</v>
      </c>
      <c r="Q39" s="123">
        <v>245.22999806157463</v>
      </c>
      <c r="R39" s="123">
        <v>283.82958202562128</v>
      </c>
      <c r="S39" s="123">
        <v>323.95404313695639</v>
      </c>
      <c r="T39" s="123">
        <v>341.8678601312044</v>
      </c>
      <c r="U39" s="123">
        <v>349.78785442914779</v>
      </c>
      <c r="V39" s="123">
        <v>352.90069763027725</v>
      </c>
      <c r="W39" s="123">
        <v>354.85189007295844</v>
      </c>
      <c r="X39" s="123">
        <v>356.2080348207424</v>
      </c>
      <c r="Y39" s="123">
        <v>356.45715078477684</v>
      </c>
      <c r="Z39" s="123">
        <v>352.90391860707615</v>
      </c>
      <c r="AA39" s="123">
        <v>344.33838833946061</v>
      </c>
      <c r="AB39" s="123">
        <v>337.06914517398479</v>
      </c>
      <c r="AC39" s="123">
        <v>329.72630503672406</v>
      </c>
      <c r="AD39" s="123">
        <v>322.67224372789616</v>
      </c>
      <c r="AE39" s="123">
        <v>317.65238684005556</v>
      </c>
      <c r="AF39" s="123">
        <v>311.10316390721988</v>
      </c>
      <c r="AG39" s="123">
        <v>304.15969976300647</v>
      </c>
      <c r="AH39" s="123">
        <v>297.8664278925483</v>
      </c>
      <c r="AI39" s="123">
        <v>291.55852189524472</v>
      </c>
      <c r="AJ39" s="123"/>
      <c r="AK39" s="123"/>
      <c r="AL39" s="123">
        <v>850.90729270646375</v>
      </c>
      <c r="AM39" s="123">
        <v>998.39428378147886</v>
      </c>
      <c r="AN39" s="123">
        <v>1219.0039691940924</v>
      </c>
      <c r="AO39" s="123">
        <v>1598.3185075407544</v>
      </c>
      <c r="AP39" s="123">
        <v>1841.4970123544329</v>
      </c>
      <c r="AQ39" s="123">
        <v>2727.5973510711583</v>
      </c>
      <c r="AR39" s="123">
        <v>4035.2918098368041</v>
      </c>
      <c r="AS39" s="123">
        <v>5462.4613973653659</v>
      </c>
      <c r="AT39" s="123">
        <v>7624.5409444054922</v>
      </c>
      <c r="AU39" s="123">
        <v>9946.9146352743119</v>
      </c>
      <c r="AV39" s="123">
        <v>12033.434469973243</v>
      </c>
      <c r="AW39" s="123">
        <v>12997.551334859141</v>
      </c>
      <c r="AX39" s="123">
        <v>14515.377983898774</v>
      </c>
      <c r="AY39" s="123">
        <v>10158.653666523951</v>
      </c>
      <c r="AZ39" s="123">
        <v>6638.3771544539441</v>
      </c>
      <c r="BA39" s="123">
        <v>3029.7403770302021</v>
      </c>
      <c r="BB39" s="123">
        <v>930.26253797568074</v>
      </c>
      <c r="BC39" s="123">
        <v>85.711510216836515</v>
      </c>
      <c r="BD39" s="123">
        <v>131.30845208568689</v>
      </c>
      <c r="BE39" s="123">
        <v>433.60369909530147</v>
      </c>
      <c r="BF39" s="123">
        <v>1463.3579197637894</v>
      </c>
      <c r="BG39" s="123">
        <v>3097.9413989438758</v>
      </c>
      <c r="BH39" s="123">
        <v>5345.1152021932003</v>
      </c>
      <c r="BI39" s="123">
        <v>9369.3184627970513</v>
      </c>
      <c r="BJ39" s="123">
        <v>15932.747787294682</v>
      </c>
      <c r="BK39" s="123">
        <v>22895.50853228123</v>
      </c>
      <c r="BL39" s="123">
        <v>28246.025798584276</v>
      </c>
      <c r="BM39" s="123">
        <v>31132.11445013632</v>
      </c>
      <c r="BN39" s="123">
        <v>31934.86632663737</v>
      </c>
      <c r="BO39" s="123">
        <v>32078.652676414829</v>
      </c>
      <c r="BP39" s="123">
        <v>32526.420243535398</v>
      </c>
      <c r="BQ39" s="123">
        <v>32276.077260402839</v>
      </c>
      <c r="BR39" s="123">
        <v>31968.915170129942</v>
      </c>
      <c r="BS39" s="123">
        <v>31306.856490555041</v>
      </c>
    </row>
    <row r="40" spans="1:71">
      <c r="A40" s="120" t="s">
        <v>158</v>
      </c>
      <c r="B40" s="123">
        <v>344.71627645056617</v>
      </c>
      <c r="C40" s="123">
        <v>351.31604112474014</v>
      </c>
      <c r="D40" s="123">
        <v>359.93098203701567</v>
      </c>
      <c r="E40" s="123">
        <v>370.73259118666755</v>
      </c>
      <c r="F40" s="123">
        <v>381.8604623695017</v>
      </c>
      <c r="G40" s="123">
        <v>403.888757104447</v>
      </c>
      <c r="H40" s="123">
        <v>424.20630733829711</v>
      </c>
      <c r="I40" s="123">
        <v>437.35928431023308</v>
      </c>
      <c r="J40" s="123">
        <v>458.62107155065303</v>
      </c>
      <c r="K40" s="123">
        <v>479.85859516932027</v>
      </c>
      <c r="L40" s="123">
        <v>495.6593074656713</v>
      </c>
      <c r="M40" s="123">
        <v>506.6220576506351</v>
      </c>
      <c r="N40" s="123">
        <v>517.69908534110255</v>
      </c>
      <c r="O40" s="123">
        <v>536.71211311304978</v>
      </c>
      <c r="P40" s="123">
        <v>563.62880757051494</v>
      </c>
      <c r="Q40" s="123">
        <v>595.0833269791957</v>
      </c>
      <c r="R40" s="123">
        <v>629.55521871175472</v>
      </c>
      <c r="S40" s="123">
        <v>672.76051126841082</v>
      </c>
      <c r="T40" s="123">
        <v>704.2161363235432</v>
      </c>
      <c r="U40" s="123">
        <v>738.73192977165797</v>
      </c>
      <c r="V40" s="123">
        <v>766.44905587777839</v>
      </c>
      <c r="W40" s="123">
        <v>799.41078747953418</v>
      </c>
      <c r="X40" s="123">
        <v>853.53090403347562</v>
      </c>
      <c r="Y40" s="123">
        <v>913.1000403282942</v>
      </c>
      <c r="Z40" s="123">
        <v>951.98960776262754</v>
      </c>
      <c r="AA40" s="123">
        <v>977.37098993929169</v>
      </c>
      <c r="AB40" s="123">
        <v>973.85248396737109</v>
      </c>
      <c r="AC40" s="123">
        <v>968.25628607524925</v>
      </c>
      <c r="AD40" s="123">
        <v>961.86521155969069</v>
      </c>
      <c r="AE40" s="123">
        <v>957.53920072176061</v>
      </c>
      <c r="AF40" s="123">
        <v>937.93885611570647</v>
      </c>
      <c r="AG40" s="123">
        <v>911.05209691331697</v>
      </c>
      <c r="AH40" s="123">
        <v>886.60690722170204</v>
      </c>
      <c r="AI40" s="123">
        <v>860.53174200554258</v>
      </c>
      <c r="AJ40" s="123"/>
      <c r="AK40" s="123"/>
      <c r="AL40" s="123">
        <v>34128.857678892658</v>
      </c>
      <c r="AM40" s="123">
        <v>35817.895773323253</v>
      </c>
      <c r="AN40" s="123">
        <v>37587.16657814131</v>
      </c>
      <c r="AO40" s="123">
        <v>39170.82192400995</v>
      </c>
      <c r="AP40" s="123">
        <v>39858.432876327279</v>
      </c>
      <c r="AQ40" s="123">
        <v>43075.890409597967</v>
      </c>
      <c r="AR40" s="123">
        <v>45474.58473779069</v>
      </c>
      <c r="AS40" s="123">
        <v>45844.274786901922</v>
      </c>
      <c r="AT40" s="123">
        <v>49744.784796816086</v>
      </c>
      <c r="AU40" s="123">
        <v>54139.140869562034</v>
      </c>
      <c r="AV40" s="123">
        <v>57379.8185348853</v>
      </c>
      <c r="AW40" s="123">
        <v>59258.668192968791</v>
      </c>
      <c r="AX40" s="123">
        <v>60821.036787598125</v>
      </c>
      <c r="AY40" s="123">
        <v>64786.88249741996</v>
      </c>
      <c r="AZ40" s="123">
        <v>74474.61103542721</v>
      </c>
      <c r="BA40" s="123">
        <v>86913.084360421068</v>
      </c>
      <c r="BB40" s="123">
        <v>99367.07244133357</v>
      </c>
      <c r="BC40" s="123">
        <v>115293.12750685647</v>
      </c>
      <c r="BD40" s="123">
        <v>123123.29115643643</v>
      </c>
      <c r="BE40" s="123">
        <v>135513.01349752245</v>
      </c>
      <c r="BF40" s="123">
        <v>140845.9592879535</v>
      </c>
      <c r="BG40" s="123">
        <v>151243.01059674181</v>
      </c>
      <c r="BH40" s="123">
        <v>179956.3083104754</v>
      </c>
      <c r="BI40" s="123">
        <v>211459.86090405248</v>
      </c>
      <c r="BJ40" s="123">
        <v>223597.2419791987</v>
      </c>
      <c r="BK40" s="123">
        <v>232054.14207009168</v>
      </c>
      <c r="BL40" s="123">
        <v>219696.37472975827</v>
      </c>
      <c r="BM40" s="123">
        <v>213524.42465879285</v>
      </c>
      <c r="BN40" s="123">
        <v>212050.74217899659</v>
      </c>
      <c r="BO40" s="123">
        <v>212319.7471210607</v>
      </c>
      <c r="BP40" s="123">
        <v>199348.73623681997</v>
      </c>
      <c r="BQ40" s="123">
        <v>182531.41722495528</v>
      </c>
      <c r="BR40" s="123">
        <v>168052.39989393984</v>
      </c>
      <c r="BS40" s="123">
        <v>153692.05550827278</v>
      </c>
    </row>
    <row r="41" spans="1:71">
      <c r="A41" s="120" t="s">
        <v>98</v>
      </c>
      <c r="B41" s="123">
        <v>306.13019542061852</v>
      </c>
      <c r="C41" s="123">
        <v>315.66727954186877</v>
      </c>
      <c r="D41" s="123">
        <v>325.8963685179242</v>
      </c>
      <c r="E41" s="123">
        <v>337.70684554533466</v>
      </c>
      <c r="F41" s="123">
        <v>343.13928553400694</v>
      </c>
      <c r="G41" s="123">
        <v>351.4026642772522</v>
      </c>
      <c r="H41" s="123">
        <v>356.67725747231236</v>
      </c>
      <c r="I41" s="123">
        <v>358.53660248856278</v>
      </c>
      <c r="J41" s="123">
        <v>360.29730210225023</v>
      </c>
      <c r="K41" s="123">
        <v>372.9815385883428</v>
      </c>
      <c r="L41" s="123">
        <v>400.79408593000397</v>
      </c>
      <c r="M41" s="123">
        <v>434.04362406480118</v>
      </c>
      <c r="N41" s="123">
        <v>450.83030361929002</v>
      </c>
      <c r="O41" s="123">
        <v>454.68312585643957</v>
      </c>
      <c r="P41" s="123">
        <v>465.72816172716585</v>
      </c>
      <c r="Q41" s="123">
        <v>482.6499522011656</v>
      </c>
      <c r="R41" s="123">
        <v>500.34340284585579</v>
      </c>
      <c r="S41" s="123">
        <v>526.25566404740994</v>
      </c>
      <c r="T41" s="123">
        <v>550.83967642418679</v>
      </c>
      <c r="U41" s="123">
        <v>564.74299403186603</v>
      </c>
      <c r="V41" s="123">
        <v>587.55747167033007</v>
      </c>
      <c r="W41" s="123">
        <v>626.6160596006855</v>
      </c>
      <c r="X41" s="123">
        <v>645.10796161987651</v>
      </c>
      <c r="Y41" s="123">
        <v>664.69818262021136</v>
      </c>
      <c r="Z41" s="123">
        <v>685.25266592859703</v>
      </c>
      <c r="AA41" s="123">
        <v>723.37490480186216</v>
      </c>
      <c r="AB41" s="123">
        <v>749.48474417772627</v>
      </c>
      <c r="AC41" s="123">
        <v>754.80223302912032</v>
      </c>
      <c r="AD41" s="123">
        <v>743.10820928352348</v>
      </c>
      <c r="AE41" s="123">
        <v>735.65104860150473</v>
      </c>
      <c r="AF41" s="123">
        <v>732.55340300591013</v>
      </c>
      <c r="AG41" s="123">
        <v>729.28580535591095</v>
      </c>
      <c r="AH41" s="123">
        <v>726.77128445117194</v>
      </c>
      <c r="AI41" s="123">
        <v>734.75122907657703</v>
      </c>
      <c r="AJ41" s="123"/>
      <c r="AK41" s="123"/>
      <c r="AL41" s="123">
        <v>21360.960181388906</v>
      </c>
      <c r="AM41" s="123">
        <v>23595.234208277838</v>
      </c>
      <c r="AN41" s="123">
        <v>25548.661378568842</v>
      </c>
      <c r="AO41" s="123">
        <v>27188.861689975856</v>
      </c>
      <c r="AP41" s="123">
        <v>25896.724199463148</v>
      </c>
      <c r="AQ41" s="123">
        <v>24043.984449078456</v>
      </c>
      <c r="AR41" s="123">
        <v>21233.927171579242</v>
      </c>
      <c r="AS41" s="123">
        <v>18303.405753987881</v>
      </c>
      <c r="AT41" s="123">
        <v>15552.988079383234</v>
      </c>
      <c r="AU41" s="123">
        <v>15825.925584680352</v>
      </c>
      <c r="AV41" s="123">
        <v>20931.037300120304</v>
      </c>
      <c r="AW41" s="123">
        <v>29190.610983119706</v>
      </c>
      <c r="AX41" s="123">
        <v>32310.217957854042</v>
      </c>
      <c r="AY41" s="123">
        <v>29757.522186638784</v>
      </c>
      <c r="AZ41" s="123">
        <v>30624.902870903446</v>
      </c>
      <c r="BA41" s="123">
        <v>33261.325144875831</v>
      </c>
      <c r="BB41" s="123">
        <v>34601.065069663142</v>
      </c>
      <c r="BC41" s="123">
        <v>37265.819844191246</v>
      </c>
      <c r="BD41" s="123">
        <v>39011.316545664049</v>
      </c>
      <c r="BE41" s="123">
        <v>37687.228238783202</v>
      </c>
      <c r="BF41" s="123">
        <v>38574.104053688832</v>
      </c>
      <c r="BG41" s="123">
        <v>46701.377833506682</v>
      </c>
      <c r="BH41" s="123">
        <v>46565.165288798904</v>
      </c>
      <c r="BI41" s="123">
        <v>44709.322937036435</v>
      </c>
      <c r="BJ41" s="123">
        <v>42487.003843801584</v>
      </c>
      <c r="BK41" s="123">
        <v>51858.173680683627</v>
      </c>
      <c r="BL41" s="123">
        <v>59706.951243401658</v>
      </c>
      <c r="BM41" s="123">
        <v>61818.35796317293</v>
      </c>
      <c r="BN41" s="123">
        <v>58434.685795763842</v>
      </c>
      <c r="BO41" s="123">
        <v>57070.112736200914</v>
      </c>
      <c r="BP41" s="123">
        <v>58128.927257679556</v>
      </c>
      <c r="BQ41" s="123">
        <v>60255.847476962728</v>
      </c>
      <c r="BR41" s="123">
        <v>62553.17340968638</v>
      </c>
      <c r="BS41" s="123">
        <v>70891.869082278587</v>
      </c>
    </row>
    <row r="42" spans="1:71">
      <c r="A42" s="120" t="s">
        <v>172</v>
      </c>
      <c r="B42" s="123">
        <v>344.70342155227155</v>
      </c>
      <c r="C42" s="123">
        <v>348.34471254613658</v>
      </c>
      <c r="D42" s="123">
        <v>361.48283930077542</v>
      </c>
      <c r="E42" s="123">
        <v>379.73343757109802</v>
      </c>
      <c r="F42" s="123">
        <v>397.5325583477993</v>
      </c>
      <c r="G42" s="123">
        <v>414.18166110843868</v>
      </c>
      <c r="H42" s="123">
        <v>432.79680478352248</v>
      </c>
      <c r="I42" s="123">
        <v>458.41383166092584</v>
      </c>
      <c r="J42" s="123">
        <v>474.98976426554509</v>
      </c>
      <c r="K42" s="123">
        <v>501.58340433740773</v>
      </c>
      <c r="L42" s="123">
        <v>524.46046049389315</v>
      </c>
      <c r="M42" s="123">
        <v>542.90543400497347</v>
      </c>
      <c r="N42" s="123">
        <v>570.71763632844613</v>
      </c>
      <c r="O42" s="123">
        <v>615.31151538194729</v>
      </c>
      <c r="P42" s="123">
        <v>650.11503842978686</v>
      </c>
      <c r="Q42" s="123">
        <v>685.16491528007225</v>
      </c>
      <c r="R42" s="123">
        <v>721.93102618420369</v>
      </c>
      <c r="S42" s="123">
        <v>750.65614377938118</v>
      </c>
      <c r="T42" s="123">
        <v>781.21118551719883</v>
      </c>
      <c r="U42" s="123">
        <v>801.30687262652941</v>
      </c>
      <c r="V42" s="123">
        <v>820.12654565864182</v>
      </c>
      <c r="W42" s="123">
        <v>838.51661980907807</v>
      </c>
      <c r="X42" s="123">
        <v>849.18553102081796</v>
      </c>
      <c r="Y42" s="123">
        <v>878.89809012418164</v>
      </c>
      <c r="Z42" s="123">
        <v>885.86023254833401</v>
      </c>
      <c r="AA42" s="123">
        <v>891.04443482817032</v>
      </c>
      <c r="AB42" s="123">
        <v>888.75388151703078</v>
      </c>
      <c r="AC42" s="123">
        <v>886.58839682599069</v>
      </c>
      <c r="AD42" s="123">
        <v>880.57826482639211</v>
      </c>
      <c r="AE42" s="123">
        <v>874.18968798247579</v>
      </c>
      <c r="AF42" s="123">
        <v>856.36642881958051</v>
      </c>
      <c r="AG42" s="123">
        <v>860.89679637647964</v>
      </c>
      <c r="AH42" s="123">
        <v>850.155228103676</v>
      </c>
      <c r="AI42" s="123">
        <v>837.77800236774294</v>
      </c>
      <c r="AJ42" s="123"/>
      <c r="AK42" s="123"/>
      <c r="AL42" s="123">
        <v>34124.108217009518</v>
      </c>
      <c r="AM42" s="123">
        <v>34702.04006677225</v>
      </c>
      <c r="AN42" s="123">
        <v>38191.304699206485</v>
      </c>
      <c r="AO42" s="123">
        <v>42814.663772454485</v>
      </c>
      <c r="AP42" s="123">
        <v>46361.782759581394</v>
      </c>
      <c r="AQ42" s="123">
        <v>47454.363582894875</v>
      </c>
      <c r="AR42" s="123">
        <v>49212.189156451743</v>
      </c>
      <c r="AS42" s="123">
        <v>55303.663316548271</v>
      </c>
      <c r="AT42" s="123">
        <v>57314.314395886919</v>
      </c>
      <c r="AU42" s="123">
        <v>64720.886825300186</v>
      </c>
      <c r="AV42" s="123">
        <v>72007.430271233898</v>
      </c>
      <c r="AW42" s="123">
        <v>78240.151220449057</v>
      </c>
      <c r="AX42" s="123">
        <v>89782.790296057879</v>
      </c>
      <c r="AY42" s="123">
        <v>110976.98071540642</v>
      </c>
      <c r="AZ42" s="123">
        <v>129158.72767785436</v>
      </c>
      <c r="BA42" s="123">
        <v>148141.72830734818</v>
      </c>
      <c r="BB42" s="123">
        <v>166138.76972349032</v>
      </c>
      <c r="BC42" s="123">
        <v>174259.53449627609</v>
      </c>
      <c r="BD42" s="123">
        <v>183085.00445879702</v>
      </c>
      <c r="BE42" s="123">
        <v>185498.92833465044</v>
      </c>
      <c r="BF42" s="123">
        <v>184016.96522494077</v>
      </c>
      <c r="BG42" s="123">
        <v>183188.7730538499</v>
      </c>
      <c r="BH42" s="123">
        <v>176288.46683191732</v>
      </c>
      <c r="BI42" s="123">
        <v>181174.26147105495</v>
      </c>
      <c r="BJ42" s="123">
        <v>165430.37088424168</v>
      </c>
      <c r="BK42" s="123">
        <v>156335.96285758502</v>
      </c>
      <c r="BL42" s="123">
        <v>147163.68765887182</v>
      </c>
      <c r="BM42" s="123">
        <v>144718.72377293397</v>
      </c>
      <c r="BN42" s="123">
        <v>143794.71027562933</v>
      </c>
      <c r="BO42" s="123">
        <v>142455.03309945069</v>
      </c>
      <c r="BP42" s="123">
        <v>133161.08846822198</v>
      </c>
      <c r="BQ42" s="123">
        <v>142190.57546301238</v>
      </c>
      <c r="BR42" s="123">
        <v>139494.98018777915</v>
      </c>
      <c r="BS42" s="123">
        <v>136369.22788495821</v>
      </c>
    </row>
    <row r="43" spans="1:71">
      <c r="A43" s="120" t="s">
        <v>174</v>
      </c>
      <c r="B43" s="123">
        <v>439.1717595046444</v>
      </c>
      <c r="C43" s="123">
        <v>435.29012206825172</v>
      </c>
      <c r="D43" s="123">
        <v>439.79160277788225</v>
      </c>
      <c r="E43" s="123">
        <v>446.45705389108832</v>
      </c>
      <c r="F43" s="123">
        <v>459.14256053257463</v>
      </c>
      <c r="G43" s="123">
        <v>479.04499354602365</v>
      </c>
      <c r="H43" s="123">
        <v>499.3863448193718</v>
      </c>
      <c r="I43" s="123">
        <v>523.29190714172785</v>
      </c>
      <c r="J43" s="123">
        <v>543.5599429337866</v>
      </c>
      <c r="K43" s="123">
        <v>566.96736147718684</v>
      </c>
      <c r="L43" s="123">
        <v>595.86874691764058</v>
      </c>
      <c r="M43" s="123">
        <v>612.30444754023779</v>
      </c>
      <c r="N43" s="123">
        <v>631.63528431121892</v>
      </c>
      <c r="O43" s="123">
        <v>656.84847344680827</v>
      </c>
      <c r="P43" s="123">
        <v>670.66908301458795</v>
      </c>
      <c r="Q43" s="123">
        <v>706.31009163224155</v>
      </c>
      <c r="R43" s="123">
        <v>737.98480585376183</v>
      </c>
      <c r="S43" s="123">
        <v>758.8545312943296</v>
      </c>
      <c r="T43" s="123">
        <v>774.96047120817411</v>
      </c>
      <c r="U43" s="123">
        <v>800.69348545837715</v>
      </c>
      <c r="V43" s="123">
        <v>837.40723484639625</v>
      </c>
      <c r="W43" s="123">
        <v>879.79757356676964</v>
      </c>
      <c r="X43" s="123">
        <v>909.57500924362921</v>
      </c>
      <c r="Y43" s="123">
        <v>951.71019829047486</v>
      </c>
      <c r="Z43" s="123">
        <v>970.6890573147457</v>
      </c>
      <c r="AA43" s="123">
        <v>993.72803665260562</v>
      </c>
      <c r="AB43" s="123">
        <v>988.4544342189422</v>
      </c>
      <c r="AC43" s="123">
        <v>995.92710493186439</v>
      </c>
      <c r="AD43" s="123">
        <v>984.69217923123381</v>
      </c>
      <c r="AE43" s="123">
        <v>970.26448851210012</v>
      </c>
      <c r="AF43" s="123">
        <v>963.70979276235403</v>
      </c>
      <c r="AG43" s="123">
        <v>984.06498017366971</v>
      </c>
      <c r="AH43" s="123">
        <v>974.61510495582149</v>
      </c>
      <c r="AI43" s="123">
        <v>964.79505424801039</v>
      </c>
      <c r="AJ43" s="123"/>
      <c r="AK43" s="123"/>
      <c r="AL43" s="123">
        <v>77950.102764141833</v>
      </c>
      <c r="AM43" s="123">
        <v>74654.766984802045</v>
      </c>
      <c r="AN43" s="123">
        <v>74930.697236477834</v>
      </c>
      <c r="AO43" s="123">
        <v>74879.211872702581</v>
      </c>
      <c r="AP43" s="123">
        <v>76689.043329527864</v>
      </c>
      <c r="AQ43" s="123">
        <v>79921.301329264752</v>
      </c>
      <c r="AR43" s="123">
        <v>83190.564052936461</v>
      </c>
      <c r="AS43" s="123">
        <v>90027.232868479943</v>
      </c>
      <c r="AT43" s="123">
        <v>94848.145128180084</v>
      </c>
      <c r="AU43" s="123">
        <v>102263.69848001219</v>
      </c>
      <c r="AV43" s="123">
        <v>115430.25878011934</v>
      </c>
      <c r="AW43" s="123">
        <v>121880.18256590272</v>
      </c>
      <c r="AX43" s="123">
        <v>130000.20592968352</v>
      </c>
      <c r="AY43" s="123">
        <v>140376.885824144</v>
      </c>
      <c r="AZ43" s="123">
        <v>144354.89279253958</v>
      </c>
      <c r="BA43" s="123">
        <v>164866.05844642819</v>
      </c>
      <c r="BB43" s="123">
        <v>179483.57452081589</v>
      </c>
      <c r="BC43" s="123">
        <v>181171.4842219963</v>
      </c>
      <c r="BD43" s="123">
        <v>177774.91041270542</v>
      </c>
      <c r="BE43" s="123">
        <v>184970.93794423985</v>
      </c>
      <c r="BF43" s="123">
        <v>199141.45058259869</v>
      </c>
      <c r="BG43" s="123">
        <v>220229.84697556868</v>
      </c>
      <c r="BH43" s="123">
        <v>230646.47834571794</v>
      </c>
      <c r="BI43" s="123">
        <v>248460.18598626004</v>
      </c>
      <c r="BJ43" s="123">
        <v>241631.38101722745</v>
      </c>
      <c r="BK43" s="123">
        <v>248080.72757825808</v>
      </c>
      <c r="BL43" s="123">
        <v>233597.97963543987</v>
      </c>
      <c r="BM43" s="123">
        <v>239862.75196294469</v>
      </c>
      <c r="BN43" s="123">
        <v>233594.97854995323</v>
      </c>
      <c r="BO43" s="123">
        <v>224208.83878101013</v>
      </c>
      <c r="BP43" s="123">
        <v>223025.54384187088</v>
      </c>
      <c r="BQ43" s="123">
        <v>250249.90244438028</v>
      </c>
      <c r="BR43" s="123">
        <v>247954.34662103929</v>
      </c>
      <c r="BS43" s="123">
        <v>246312.7923889813</v>
      </c>
    </row>
    <row r="44" spans="1:71">
      <c r="A44" s="120" t="s">
        <v>103</v>
      </c>
      <c r="B44" s="123">
        <v>232.79628310319313</v>
      </c>
      <c r="C44" s="123">
        <v>240.17929249877591</v>
      </c>
      <c r="D44" s="123">
        <v>249.79726709643651</v>
      </c>
      <c r="E44" s="123">
        <v>276.62482707679146</v>
      </c>
      <c r="F44" s="123">
        <v>298.89012388357855</v>
      </c>
      <c r="G44" s="123">
        <v>336.85628459638804</v>
      </c>
      <c r="H44" s="123">
        <v>354.6985300161046</v>
      </c>
      <c r="I44" s="123">
        <v>358.08171032743888</v>
      </c>
      <c r="J44" s="123">
        <v>401.99299075398693</v>
      </c>
      <c r="K44" s="123">
        <v>450.32960227447518</v>
      </c>
      <c r="L44" s="123">
        <v>472.8394006108287</v>
      </c>
      <c r="M44" s="123">
        <v>485.81640285040805</v>
      </c>
      <c r="N44" s="123">
        <v>497.39106940528717</v>
      </c>
      <c r="O44" s="123">
        <v>519.01696083727052</v>
      </c>
      <c r="P44" s="123">
        <v>538.60317898269261</v>
      </c>
      <c r="Q44" s="123">
        <v>562.57916701046838</v>
      </c>
      <c r="R44" s="123">
        <v>614.19019727526961</v>
      </c>
      <c r="S44" s="123">
        <v>632.34278280669946</v>
      </c>
      <c r="T44" s="123">
        <v>659.32807193350015</v>
      </c>
      <c r="U44" s="123">
        <v>680.84239523390863</v>
      </c>
      <c r="V44" s="123">
        <v>722.98511289155192</v>
      </c>
      <c r="W44" s="123">
        <v>754.96982412530735</v>
      </c>
      <c r="X44" s="123">
        <v>776.99334221532092</v>
      </c>
      <c r="Y44" s="123">
        <v>799.94866140558531</v>
      </c>
      <c r="Z44" s="123">
        <v>813.26706169335012</v>
      </c>
      <c r="AA44" s="123">
        <v>817.6619373756804</v>
      </c>
      <c r="AB44" s="123">
        <v>815.17004883474431</v>
      </c>
      <c r="AC44" s="123">
        <v>809.6513125407314</v>
      </c>
      <c r="AD44" s="123">
        <v>802.86410451990764</v>
      </c>
      <c r="AE44" s="123">
        <v>796.54201756416251</v>
      </c>
      <c r="AF44" s="123">
        <v>800.27387324266056</v>
      </c>
      <c r="AG44" s="123">
        <v>790.45159300569287</v>
      </c>
      <c r="AH44" s="123">
        <v>776.93226911709405</v>
      </c>
      <c r="AI44" s="123">
        <v>764.87131491950095</v>
      </c>
      <c r="AJ44" s="123"/>
      <c r="AK44" s="123"/>
      <c r="AL44" s="123">
        <v>5302.7494582302943</v>
      </c>
      <c r="AM44" s="123">
        <v>6102.6431249727684</v>
      </c>
      <c r="AN44" s="123">
        <v>7012.4520585121563</v>
      </c>
      <c r="AO44" s="123">
        <v>10776.191205425313</v>
      </c>
      <c r="AP44" s="123">
        <v>13613.155966849316</v>
      </c>
      <c r="AQ44" s="123">
        <v>19744.422616464268</v>
      </c>
      <c r="AR44" s="123">
        <v>20661.167516591318</v>
      </c>
      <c r="AS44" s="123">
        <v>18180.527887100994</v>
      </c>
      <c r="AT44" s="123">
        <v>27691.392261108875</v>
      </c>
      <c r="AU44" s="123">
        <v>41269.59695490326</v>
      </c>
      <c r="AV44" s="123">
        <v>46967.966940929153</v>
      </c>
      <c r="AW44" s="123">
        <v>49562.059352873097</v>
      </c>
      <c r="AX44" s="123">
        <v>51216.758436804615</v>
      </c>
      <c r="AY44" s="123">
        <v>56092.012035006912</v>
      </c>
      <c r="AZ44" s="123">
        <v>61441.886602958562</v>
      </c>
      <c r="BA44" s="123">
        <v>68804.485628545546</v>
      </c>
      <c r="BB44" s="123">
        <v>89916.265311302719</v>
      </c>
      <c r="BC44" s="123">
        <v>89479.168842702144</v>
      </c>
      <c r="BD44" s="123">
        <v>93636.74773740556</v>
      </c>
      <c r="BE44" s="123">
        <v>96243.514005580073</v>
      </c>
      <c r="BF44" s="123">
        <v>110111.51640862414</v>
      </c>
      <c r="BG44" s="123">
        <v>118651.85131019125</v>
      </c>
      <c r="BH44" s="123">
        <v>120877.91439952092</v>
      </c>
      <c r="BI44" s="123">
        <v>120198.30414783936</v>
      </c>
      <c r="BJ44" s="123">
        <v>111648.30617701213</v>
      </c>
      <c r="BK44" s="123">
        <v>103691.03935297685</v>
      </c>
      <c r="BL44" s="123">
        <v>96121.92660387051</v>
      </c>
      <c r="BM44" s="123">
        <v>92101.35949271961</v>
      </c>
      <c r="BN44" s="123">
        <v>90895.35752559235</v>
      </c>
      <c r="BO44" s="123">
        <v>89870.738364686797</v>
      </c>
      <c r="BP44" s="123">
        <v>95369.720677813239</v>
      </c>
      <c r="BQ44" s="123">
        <v>94025.914220334176</v>
      </c>
      <c r="BR44" s="123">
        <v>90160.456779406828</v>
      </c>
      <c r="BS44" s="123">
        <v>87838.351862144496</v>
      </c>
    </row>
    <row r="45" spans="1:71">
      <c r="A45" s="120" t="s">
        <v>175</v>
      </c>
      <c r="B45" s="123">
        <v>68.796034007262136</v>
      </c>
      <c r="C45" s="123">
        <v>68.752654548334149</v>
      </c>
      <c r="D45" s="123">
        <v>68.897613681624819</v>
      </c>
      <c r="E45" s="123">
        <v>72.5878631072475</v>
      </c>
      <c r="F45" s="123">
        <v>79.844395058262606</v>
      </c>
      <c r="G45" s="123">
        <v>85.391349993439761</v>
      </c>
      <c r="H45" s="123">
        <v>86.870586730597253</v>
      </c>
      <c r="I45" s="123">
        <v>92.844298562589145</v>
      </c>
      <c r="J45" s="123">
        <v>98.015769321483717</v>
      </c>
      <c r="K45" s="123">
        <v>102.61481609649108</v>
      </c>
      <c r="L45" s="123">
        <v>104.62722588992042</v>
      </c>
      <c r="M45" s="123">
        <v>107.03238816127076</v>
      </c>
      <c r="N45" s="123">
        <v>110.06474282916265</v>
      </c>
      <c r="O45" s="123">
        <v>114.46570574804056</v>
      </c>
      <c r="P45" s="123">
        <v>117.38821121540346</v>
      </c>
      <c r="Q45" s="123">
        <v>119.09789099838748</v>
      </c>
      <c r="R45" s="123">
        <v>122.85644255869275</v>
      </c>
      <c r="S45" s="123">
        <v>123.23340162380714</v>
      </c>
      <c r="T45" s="123">
        <v>125.30103062215892</v>
      </c>
      <c r="U45" s="123">
        <v>127.16867578095957</v>
      </c>
      <c r="V45" s="123">
        <v>129.1986145262766</v>
      </c>
      <c r="W45" s="123">
        <v>132.49035051324722</v>
      </c>
      <c r="X45" s="123">
        <v>133.19941828452039</v>
      </c>
      <c r="Y45" s="123">
        <v>134.05523867386216</v>
      </c>
      <c r="Z45" s="123">
        <v>147.8446473033496</v>
      </c>
      <c r="AA45" s="123">
        <v>146.20951819505945</v>
      </c>
      <c r="AB45" s="123">
        <v>144.58937453390129</v>
      </c>
      <c r="AC45" s="123">
        <v>142.22108005466359</v>
      </c>
      <c r="AD45" s="123">
        <v>141.79475782751805</v>
      </c>
      <c r="AE45" s="123">
        <v>139.12713699474764</v>
      </c>
      <c r="AF45" s="123">
        <v>136.44884956189665</v>
      </c>
      <c r="AG45" s="123">
        <v>135.14098580821701</v>
      </c>
      <c r="AH45" s="123">
        <v>133.12274923598707</v>
      </c>
      <c r="AI45" s="123">
        <v>130.27874507899608</v>
      </c>
      <c r="AJ45" s="123"/>
      <c r="AK45" s="123"/>
      <c r="AL45" s="123">
        <v>8313.8415086808018</v>
      </c>
      <c r="AM45" s="123">
        <v>8706.2377053847358</v>
      </c>
      <c r="AN45" s="123">
        <v>9439.9234637724931</v>
      </c>
      <c r="AO45" s="123">
        <v>10045.757992097746</v>
      </c>
      <c r="AP45" s="123">
        <v>10479.678080562833</v>
      </c>
      <c r="AQ45" s="123">
        <v>12309.921631924339</v>
      </c>
      <c r="AR45" s="123">
        <v>15397.835006452058</v>
      </c>
      <c r="AS45" s="123">
        <v>17004.739997532201</v>
      </c>
      <c r="AT45" s="123">
        <v>18925.480994772632</v>
      </c>
      <c r="AU45" s="123">
        <v>20899.209066877906</v>
      </c>
      <c r="AV45" s="123">
        <v>22949.59342384306</v>
      </c>
      <c r="AW45" s="123">
        <v>24385.519515738815</v>
      </c>
      <c r="AX45" s="123">
        <v>25925.871561650576</v>
      </c>
      <c r="AY45" s="123">
        <v>28127.89611949895</v>
      </c>
      <c r="AZ45" s="123">
        <v>30046.834651303761</v>
      </c>
      <c r="BA45" s="123">
        <v>32824.447489521168</v>
      </c>
      <c r="BB45" s="123">
        <v>36662.041848101064</v>
      </c>
      <c r="BC45" s="123">
        <v>44091.051352584909</v>
      </c>
      <c r="BD45" s="123">
        <v>51995.77436805678</v>
      </c>
      <c r="BE45" s="123">
        <v>59264.168817658996</v>
      </c>
      <c r="BF45" s="123">
        <v>68620.916914076879</v>
      </c>
      <c r="BG45" s="123">
        <v>77295.505922287455</v>
      </c>
      <c r="BH45" s="123">
        <v>87686.409636571916</v>
      </c>
      <c r="BI45" s="123">
        <v>101886.82183703459</v>
      </c>
      <c r="BJ45" s="123">
        <v>109749.26096553131</v>
      </c>
      <c r="BK45" s="123">
        <v>122109.35402055152</v>
      </c>
      <c r="BL45" s="123">
        <v>129992.92115990492</v>
      </c>
      <c r="BM45" s="123">
        <v>132458.27375394947</v>
      </c>
      <c r="BN45" s="123">
        <v>129298.33534246049</v>
      </c>
      <c r="BO45" s="123">
        <v>127899.49874003435</v>
      </c>
      <c r="BP45" s="123">
        <v>126028.64928707904</v>
      </c>
      <c r="BQ45" s="123">
        <v>121573.66590548832</v>
      </c>
      <c r="BR45" s="123">
        <v>118021.25074253874</v>
      </c>
      <c r="BS45" s="123">
        <v>114390.88348923661</v>
      </c>
    </row>
    <row r="46" spans="1:71">
      <c r="A46" s="120" t="s">
        <v>177</v>
      </c>
      <c r="B46" s="123">
        <v>105.64405635891437</v>
      </c>
      <c r="C46" s="123">
        <v>105.84873031752826</v>
      </c>
      <c r="D46" s="123">
        <v>107.45731460758333</v>
      </c>
      <c r="E46" s="123">
        <v>108.67127627887683</v>
      </c>
      <c r="F46" s="123">
        <v>111.97463595308027</v>
      </c>
      <c r="G46" s="123">
        <v>117.14522262539212</v>
      </c>
      <c r="H46" s="123">
        <v>127.01149577847492</v>
      </c>
      <c r="I46" s="123">
        <v>135.75082280820916</v>
      </c>
      <c r="J46" s="123">
        <v>137.96963227094363</v>
      </c>
      <c r="K46" s="123">
        <v>139.44343423271945</v>
      </c>
      <c r="L46" s="123">
        <v>140.37967388441007</v>
      </c>
      <c r="M46" s="123">
        <v>140.61127264234278</v>
      </c>
      <c r="N46" s="123">
        <v>139.41027577684085</v>
      </c>
      <c r="O46" s="123">
        <v>139.04893674576098</v>
      </c>
      <c r="P46" s="123">
        <v>138.56755027580377</v>
      </c>
      <c r="Q46" s="123">
        <v>137.94832224891832</v>
      </c>
      <c r="R46" s="123">
        <v>137.20013333069485</v>
      </c>
      <c r="S46" s="123">
        <v>139.05810947779943</v>
      </c>
      <c r="T46" s="123">
        <v>145.00328121124502</v>
      </c>
      <c r="U46" s="123">
        <v>151.98322086876072</v>
      </c>
      <c r="V46" s="123">
        <v>160.59763189403364</v>
      </c>
      <c r="W46" s="123">
        <v>172.57344119415848</v>
      </c>
      <c r="X46" s="123">
        <v>180.44962877429211</v>
      </c>
      <c r="Y46" s="123">
        <v>188.79233967908209</v>
      </c>
      <c r="Z46" s="123">
        <v>197.14071597693879</v>
      </c>
      <c r="AA46" s="123">
        <v>200.51900681881492</v>
      </c>
      <c r="AB46" s="123">
        <v>204.44692452876464</v>
      </c>
      <c r="AC46" s="123">
        <v>207.46067195868923</v>
      </c>
      <c r="AD46" s="123">
        <v>208.31514934481237</v>
      </c>
      <c r="AE46" s="123">
        <v>221.32223649725682</v>
      </c>
      <c r="AF46" s="123">
        <v>235.34411276387513</v>
      </c>
      <c r="AG46" s="123">
        <v>235.73070592071312</v>
      </c>
      <c r="AH46" s="123">
        <v>236.40856093214822</v>
      </c>
      <c r="AI46" s="123">
        <v>231.68511075996742</v>
      </c>
      <c r="AJ46" s="123"/>
      <c r="AK46" s="123"/>
      <c r="AL46" s="123">
        <v>2951.9930578962872</v>
      </c>
      <c r="AM46" s="123">
        <v>3159.6929774656428</v>
      </c>
      <c r="AN46" s="123">
        <v>3433.90932488112</v>
      </c>
      <c r="AO46" s="123">
        <v>4114.5958632555694</v>
      </c>
      <c r="AP46" s="123">
        <v>4933.665737378763</v>
      </c>
      <c r="AQ46" s="123">
        <v>6272.0402464687395</v>
      </c>
      <c r="AR46" s="123">
        <v>7047.1162864137586</v>
      </c>
      <c r="AS46" s="123">
        <v>7655.4974576514842</v>
      </c>
      <c r="AT46" s="123">
        <v>9528.8932501369327</v>
      </c>
      <c r="AU46" s="123">
        <v>11607.254551039785</v>
      </c>
      <c r="AV46" s="123">
        <v>13395.466162011448</v>
      </c>
      <c r="AW46" s="123">
        <v>15025.795418355909</v>
      </c>
      <c r="AX46" s="123">
        <v>17336.88235675047</v>
      </c>
      <c r="AY46" s="123">
        <v>20486.340503321346</v>
      </c>
      <c r="AZ46" s="123">
        <v>23152.936130097623</v>
      </c>
      <c r="BA46" s="123">
        <v>26349.325527277819</v>
      </c>
      <c r="BB46" s="123">
        <v>31374.914409346457</v>
      </c>
      <c r="BC46" s="123">
        <v>37695.769798836744</v>
      </c>
      <c r="BD46" s="123">
        <v>43398.709372377409</v>
      </c>
      <c r="BE46" s="123">
        <v>47798.109037751332</v>
      </c>
      <c r="BF46" s="123">
        <v>53156.496697236944</v>
      </c>
      <c r="BG46" s="123">
        <v>56614.302756615274</v>
      </c>
      <c r="BH46" s="123">
        <v>61935.630248916706</v>
      </c>
      <c r="BI46" s="123">
        <v>69939.118565635858</v>
      </c>
      <c r="BJ46" s="123">
        <v>79517.340083106668</v>
      </c>
      <c r="BK46" s="123">
        <v>87102.897465355185</v>
      </c>
      <c r="BL46" s="123">
        <v>90413.129514716973</v>
      </c>
      <c r="BM46" s="123">
        <v>89226.817342814844</v>
      </c>
      <c r="BN46" s="123">
        <v>85884.389665220369</v>
      </c>
      <c r="BO46" s="123">
        <v>75864.601476052194</v>
      </c>
      <c r="BP46" s="123">
        <v>65592.268892973909</v>
      </c>
      <c r="BQ46" s="123">
        <v>61545.88650653154</v>
      </c>
      <c r="BR46" s="123">
        <v>57723.137409082352</v>
      </c>
      <c r="BS46" s="123">
        <v>56079.377631836353</v>
      </c>
    </row>
    <row r="47" spans="1:71">
      <c r="A47" s="120" t="s">
        <v>171</v>
      </c>
      <c r="B47" s="123">
        <v>107.81861767361013</v>
      </c>
      <c r="C47" s="123">
        <v>108.08301753460448</v>
      </c>
      <c r="D47" s="123">
        <v>111.20532086490628</v>
      </c>
      <c r="E47" s="123">
        <v>114.7200358969263</v>
      </c>
      <c r="F47" s="123">
        <v>117.82603022764162</v>
      </c>
      <c r="G47" s="123">
        <v>120.45950006195002</v>
      </c>
      <c r="H47" s="123">
        <v>121.53723433610644</v>
      </c>
      <c r="I47" s="123">
        <v>122.46045305780872</v>
      </c>
      <c r="J47" s="123">
        <v>123.81626217697203</v>
      </c>
      <c r="K47" s="123">
        <v>125.18851995694936</v>
      </c>
      <c r="L47" s="123">
        <v>125.72367463328128</v>
      </c>
      <c r="M47" s="123">
        <v>133.7333984802446</v>
      </c>
      <c r="N47" s="123">
        <v>143.90147649945752</v>
      </c>
      <c r="O47" s="123">
        <v>159.80910867967899</v>
      </c>
      <c r="P47" s="123">
        <v>175.13435870831265</v>
      </c>
      <c r="Q47" s="123">
        <v>187.64147101814768</v>
      </c>
      <c r="R47" s="123">
        <v>200.96661760779554</v>
      </c>
      <c r="S47" s="123">
        <v>212.87635506515954</v>
      </c>
      <c r="T47" s="123">
        <v>224.23462567219698</v>
      </c>
      <c r="U47" s="123">
        <v>232.73089927059416</v>
      </c>
      <c r="V47" s="123">
        <v>248.64630102900384</v>
      </c>
      <c r="W47" s="123">
        <v>276.58696005239022</v>
      </c>
      <c r="X47" s="123">
        <v>301.81378280936599</v>
      </c>
      <c r="Y47" s="123">
        <v>325.91846664338192</v>
      </c>
      <c r="Z47" s="123">
        <v>338.91140419552187</v>
      </c>
      <c r="AA47" s="123">
        <v>353.82377382398721</v>
      </c>
      <c r="AB47" s="123">
        <v>365.35856901948864</v>
      </c>
      <c r="AC47" s="123">
        <v>366.39037392030849</v>
      </c>
      <c r="AD47" s="123">
        <v>359.74132048415078</v>
      </c>
      <c r="AE47" s="123">
        <v>357.67852902492467</v>
      </c>
      <c r="AF47" s="123">
        <v>355.15896579148927</v>
      </c>
      <c r="AG47" s="123">
        <v>348.70603423258336</v>
      </c>
      <c r="AH47" s="123">
        <v>343.76016759853394</v>
      </c>
      <c r="AI47" s="123">
        <v>337.10524776906976</v>
      </c>
      <c r="AJ47" s="123"/>
      <c r="AK47" s="123"/>
      <c r="AL47" s="123">
        <v>2720.4241701213218</v>
      </c>
      <c r="AM47" s="123">
        <v>2913.5013252015192</v>
      </c>
      <c r="AN47" s="123">
        <v>3008.6937835773469</v>
      </c>
      <c r="AO47" s="123">
        <v>3375.1865855530532</v>
      </c>
      <c r="AP47" s="123">
        <v>4145.9000067547777</v>
      </c>
      <c r="AQ47" s="123">
        <v>5758.0682338928382</v>
      </c>
      <c r="AR47" s="123">
        <v>7996.1806150757711</v>
      </c>
      <c r="AS47" s="123">
        <v>10157.831785652856</v>
      </c>
      <c r="AT47" s="123">
        <v>12492.403305394309</v>
      </c>
      <c r="AU47" s="123">
        <v>14882.019655069944</v>
      </c>
      <c r="AV47" s="123">
        <v>17002.799544413789</v>
      </c>
      <c r="AW47" s="123">
        <v>16759.276779286629</v>
      </c>
      <c r="AX47" s="123">
        <v>16174.344076532296</v>
      </c>
      <c r="AY47" s="123">
        <v>14974.497595455879</v>
      </c>
      <c r="AZ47" s="123">
        <v>13361.991453755918</v>
      </c>
      <c r="BA47" s="123">
        <v>12685.878334576939</v>
      </c>
      <c r="BB47" s="123">
        <v>12851.20830286248</v>
      </c>
      <c r="BC47" s="123">
        <v>14480.690122628755</v>
      </c>
      <c r="BD47" s="123">
        <v>16664.802418766743</v>
      </c>
      <c r="BE47" s="123">
        <v>19010.924214120198</v>
      </c>
      <c r="BF47" s="123">
        <v>20308.603627441404</v>
      </c>
      <c r="BG47" s="123">
        <v>17935.660220469814</v>
      </c>
      <c r="BH47" s="123">
        <v>16257.409451383779</v>
      </c>
      <c r="BI47" s="123">
        <v>16213.928205858017</v>
      </c>
      <c r="BJ47" s="123">
        <v>19660.948195478828</v>
      </c>
      <c r="BK47" s="123">
        <v>20114.964038842605</v>
      </c>
      <c r="BL47" s="123">
        <v>19537.362699707879</v>
      </c>
      <c r="BM47" s="123">
        <v>19538.135483709026</v>
      </c>
      <c r="BN47" s="123">
        <v>20060.250733532925</v>
      </c>
      <c r="BO47" s="123">
        <v>19342.968799592822</v>
      </c>
      <c r="BP47" s="123">
        <v>18576.333451079725</v>
      </c>
      <c r="BQ47" s="123">
        <v>18254.470501621901</v>
      </c>
      <c r="BR47" s="123">
        <v>17663.683907462979</v>
      </c>
      <c r="BS47" s="123">
        <v>17263.518879963238</v>
      </c>
    </row>
    <row r="48" spans="1:71">
      <c r="A48" s="120" t="s">
        <v>179</v>
      </c>
      <c r="B48" s="123">
        <v>70.676265718485197</v>
      </c>
      <c r="C48" s="123">
        <v>73.654445410025573</v>
      </c>
      <c r="D48" s="123">
        <v>78.616701776135983</v>
      </c>
      <c r="E48" s="123">
        <v>80.429377463650198</v>
      </c>
      <c r="F48" s="123">
        <v>87.624856520152079</v>
      </c>
      <c r="G48" s="123">
        <v>97.171543687797822</v>
      </c>
      <c r="H48" s="123">
        <v>101.60454996707483</v>
      </c>
      <c r="I48" s="123">
        <v>108.99394050231436</v>
      </c>
      <c r="J48" s="123">
        <v>112.50886757550269</v>
      </c>
      <c r="K48" s="123">
        <v>112.26558437855407</v>
      </c>
      <c r="L48" s="123">
        <v>113.34618787427524</v>
      </c>
      <c r="M48" s="123">
        <v>114.07449926981178</v>
      </c>
      <c r="N48" s="123">
        <v>114.13364288272739</v>
      </c>
      <c r="O48" s="123">
        <v>114.78543426323164</v>
      </c>
      <c r="P48" s="123">
        <v>116.30958300559887</v>
      </c>
      <c r="Q48" s="123">
        <v>118.23978351971583</v>
      </c>
      <c r="R48" s="123">
        <v>118.27174798744646</v>
      </c>
      <c r="S48" s="123">
        <v>123.00194836385093</v>
      </c>
      <c r="T48" s="123">
        <v>127.7443413892363</v>
      </c>
      <c r="U48" s="123">
        <v>136.16222281689375</v>
      </c>
      <c r="V48" s="123">
        <v>144.14258237857376</v>
      </c>
      <c r="W48" s="123">
        <v>159.94014636462211</v>
      </c>
      <c r="X48" s="123">
        <v>169.11991464759771</v>
      </c>
      <c r="Y48" s="123">
        <v>178.48823469237155</v>
      </c>
      <c r="Z48" s="123">
        <v>196.83685845668884</v>
      </c>
      <c r="AA48" s="123">
        <v>224.88985990783118</v>
      </c>
      <c r="AB48" s="123">
        <v>264.32835328282272</v>
      </c>
      <c r="AC48" s="123">
        <v>278.31806371075947</v>
      </c>
      <c r="AD48" s="123">
        <v>282.40762208469084</v>
      </c>
      <c r="AE48" s="123">
        <v>300.01755983052243</v>
      </c>
      <c r="AF48" s="123">
        <v>310.49171974008493</v>
      </c>
      <c r="AG48" s="123">
        <v>306.46391928448281</v>
      </c>
      <c r="AH48" s="123">
        <v>302.18180280328147</v>
      </c>
      <c r="AI48" s="123">
        <v>296.29676381412224</v>
      </c>
      <c r="AJ48" s="123"/>
      <c r="AK48" s="123"/>
      <c r="AL48" s="123">
        <v>7974.4967124366322</v>
      </c>
      <c r="AM48" s="123">
        <v>7815.5202813052802</v>
      </c>
      <c r="AN48" s="123">
        <v>7645.7851568298238</v>
      </c>
      <c r="AO48" s="123">
        <v>8535.3604439637384</v>
      </c>
      <c r="AP48" s="123">
        <v>8947.2373314954693</v>
      </c>
      <c r="AQ48" s="123">
        <v>9834.6675832782475</v>
      </c>
      <c r="AR48" s="123">
        <v>11958.308231552799</v>
      </c>
      <c r="AS48" s="123">
        <v>13053.652484121849</v>
      </c>
      <c r="AT48" s="123">
        <v>15147.902356596154</v>
      </c>
      <c r="AU48" s="123">
        <v>18202.008423757881</v>
      </c>
      <c r="AV48" s="123">
        <v>20383.921133452266</v>
      </c>
      <c r="AW48" s="123">
        <v>22235.737917745133</v>
      </c>
      <c r="AX48" s="123">
        <v>24632.118580457187</v>
      </c>
      <c r="AY48" s="123">
        <v>28020.752620387502</v>
      </c>
      <c r="AZ48" s="123">
        <v>30421.93740979936</v>
      </c>
      <c r="BA48" s="123">
        <v>33136.119399556126</v>
      </c>
      <c r="BB48" s="123">
        <v>38438.754883194953</v>
      </c>
      <c r="BC48" s="123">
        <v>44188.305429050924</v>
      </c>
      <c r="BD48" s="123">
        <v>50887.468255548476</v>
      </c>
      <c r="BE48" s="123">
        <v>54966.232586278406</v>
      </c>
      <c r="BF48" s="123">
        <v>61014.916659446659</v>
      </c>
      <c r="BG48" s="123">
        <v>62785.774665581142</v>
      </c>
      <c r="BH48" s="123">
        <v>67703.215141903434</v>
      </c>
      <c r="BI48" s="123">
        <v>75495.341405440835</v>
      </c>
      <c r="BJ48" s="123">
        <v>79688.800877650021</v>
      </c>
      <c r="BK48" s="123">
        <v>73311.598714491571</v>
      </c>
      <c r="BL48" s="123">
        <v>57987.689569276445</v>
      </c>
      <c r="BM48" s="123">
        <v>51916.165189060885</v>
      </c>
      <c r="BN48" s="123">
        <v>47946.946905056051</v>
      </c>
      <c r="BO48" s="123">
        <v>38706.616268794991</v>
      </c>
      <c r="BP48" s="123">
        <v>32747.343028033978</v>
      </c>
      <c r="BQ48" s="123">
        <v>31453.455542250813</v>
      </c>
      <c r="BR48" s="123">
        <v>30444.372229601191</v>
      </c>
      <c r="BS48" s="123">
        <v>29652.562668268201</v>
      </c>
    </row>
    <row r="49" spans="1:71">
      <c r="A49" s="120" t="s">
        <v>181</v>
      </c>
      <c r="B49" s="123">
        <v>55.360702681381532</v>
      </c>
      <c r="C49" s="123">
        <v>56.606132647774068</v>
      </c>
      <c r="D49" s="123">
        <v>58.168783269906669</v>
      </c>
      <c r="E49" s="123">
        <v>61.983881131658556</v>
      </c>
      <c r="F49" s="123">
        <v>66.80438302130959</v>
      </c>
      <c r="G49" s="123">
        <v>72.386315812884689</v>
      </c>
      <c r="H49" s="123">
        <v>73.947797087921217</v>
      </c>
      <c r="I49" s="123">
        <v>75.909597651315622</v>
      </c>
      <c r="J49" s="123">
        <v>79.769418904622768</v>
      </c>
      <c r="K49" s="123">
        <v>84.751501625820239</v>
      </c>
      <c r="L49" s="123">
        <v>85.892997137274762</v>
      </c>
      <c r="M49" s="123">
        <v>88.190674895951688</v>
      </c>
      <c r="N49" s="123">
        <v>91.312675899290795</v>
      </c>
      <c r="O49" s="123">
        <v>96.839040503793356</v>
      </c>
      <c r="P49" s="123">
        <v>98.795925410755828</v>
      </c>
      <c r="Q49" s="123">
        <v>101.069148004509</v>
      </c>
      <c r="R49" s="123">
        <v>103.87328431695144</v>
      </c>
      <c r="S49" s="123">
        <v>111.14787228883634</v>
      </c>
      <c r="T49" s="123">
        <v>117.29682364989563</v>
      </c>
      <c r="U49" s="123">
        <v>120.96893063657008</v>
      </c>
      <c r="V49" s="123">
        <v>130.81921217248228</v>
      </c>
      <c r="W49" s="123">
        <v>138.34057064156897</v>
      </c>
      <c r="X49" s="123">
        <v>144.21815861760561</v>
      </c>
      <c r="Y49" s="123">
        <v>149.63253195257752</v>
      </c>
      <c r="Z49" s="123">
        <v>168.62734038472829</v>
      </c>
      <c r="AA49" s="123">
        <v>168.75794357439221</v>
      </c>
      <c r="AB49" s="123">
        <v>164.69778520190829</v>
      </c>
      <c r="AC49" s="123">
        <v>162.07082470684617</v>
      </c>
      <c r="AD49" s="123">
        <v>163.69090118814677</v>
      </c>
      <c r="AE49" s="123">
        <v>161.42422085348807</v>
      </c>
      <c r="AF49" s="123">
        <v>159.62783023600579</v>
      </c>
      <c r="AG49" s="123">
        <v>161.97541704008506</v>
      </c>
      <c r="AH49" s="123">
        <v>158.78341866800045</v>
      </c>
      <c r="AI49" s="123">
        <v>155.9750007143538</v>
      </c>
      <c r="AJ49" s="123"/>
      <c r="AK49" s="123"/>
      <c r="AL49" s="123">
        <v>10944.423893235564</v>
      </c>
      <c r="AM49" s="123">
        <v>11120.492134320912</v>
      </c>
      <c r="AN49" s="123">
        <v>11639.841896020531</v>
      </c>
      <c r="AO49" s="123">
        <v>12283.845452213647</v>
      </c>
      <c r="AP49" s="123">
        <v>13319.539852173768</v>
      </c>
      <c r="AQ49" s="123">
        <v>15364.871873179716</v>
      </c>
      <c r="AR49" s="123">
        <v>18771.960080720401</v>
      </c>
      <c r="AS49" s="123">
        <v>21708.169412240048</v>
      </c>
      <c r="AT49" s="123">
        <v>24278.707981374635</v>
      </c>
      <c r="AU49" s="123">
        <v>26383.148170294819</v>
      </c>
      <c r="AV49" s="123">
        <v>28976.707545718386</v>
      </c>
      <c r="AW49" s="123">
        <v>30625.122151491298</v>
      </c>
      <c r="AX49" s="123">
        <v>32316.244503350757</v>
      </c>
      <c r="AY49" s="123">
        <v>34351.063091712007</v>
      </c>
      <c r="AZ49" s="123">
        <v>36838.089864463815</v>
      </c>
      <c r="BA49" s="123">
        <v>39682.20474098438</v>
      </c>
      <c r="BB49" s="123">
        <v>44291.939759612069</v>
      </c>
      <c r="BC49" s="123">
        <v>49312.518670542282</v>
      </c>
      <c r="BD49" s="123">
        <v>55710.173406237824</v>
      </c>
      <c r="BE49" s="123">
        <v>62321.166484137975</v>
      </c>
      <c r="BF49" s="123">
        <v>67774.492876333796</v>
      </c>
      <c r="BG49" s="123">
        <v>74076.766485364424</v>
      </c>
      <c r="BH49" s="123">
        <v>81282.107492175448</v>
      </c>
      <c r="BI49" s="123">
        <v>92185.018602440687</v>
      </c>
      <c r="BJ49" s="123">
        <v>96411.22309808158</v>
      </c>
      <c r="BK49" s="123">
        <v>106859.07484312786</v>
      </c>
      <c r="BL49" s="123">
        <v>115897.2829903994</v>
      </c>
      <c r="BM49" s="123">
        <v>118403.7294540514</v>
      </c>
      <c r="BN49" s="123">
        <v>114030.91194128286</v>
      </c>
      <c r="BO49" s="123">
        <v>112448.42891602255</v>
      </c>
      <c r="BP49" s="123">
        <v>110108.5998827288</v>
      </c>
      <c r="BQ49" s="123">
        <v>103580.80737103365</v>
      </c>
      <c r="BR49" s="123">
        <v>101048.67447312821</v>
      </c>
      <c r="BS49" s="123">
        <v>97669.349087568669</v>
      </c>
    </row>
    <row r="50" spans="1:71">
      <c r="A50" s="120" t="s">
        <v>183</v>
      </c>
      <c r="B50" s="123">
        <v>98.861760212646814</v>
      </c>
      <c r="C50" s="123">
        <v>97.77955713167384</v>
      </c>
      <c r="D50" s="123">
        <v>97.385074929397348</v>
      </c>
      <c r="E50" s="123">
        <v>102.69117451786963</v>
      </c>
      <c r="F50" s="123">
        <v>108.83234621740326</v>
      </c>
      <c r="G50" s="123">
        <v>109.89231812818018</v>
      </c>
      <c r="H50" s="123">
        <v>111.55286140462903</v>
      </c>
      <c r="I50" s="123">
        <v>114.05112346952485</v>
      </c>
      <c r="J50" s="123">
        <v>115.59676217428716</v>
      </c>
      <c r="K50" s="123">
        <v>119.16554517994615</v>
      </c>
      <c r="L50" s="123">
        <v>123.07623535724065</v>
      </c>
      <c r="M50" s="123">
        <v>123.48819595575019</v>
      </c>
      <c r="N50" s="123">
        <v>123.12165739720348</v>
      </c>
      <c r="O50" s="123">
        <v>124.55320424349551</v>
      </c>
      <c r="P50" s="123">
        <v>126.1334349523416</v>
      </c>
      <c r="Q50" s="123">
        <v>129.31456313235168</v>
      </c>
      <c r="R50" s="123">
        <v>138.87463424425795</v>
      </c>
      <c r="S50" s="123">
        <v>213.20644129660349</v>
      </c>
      <c r="T50" s="123">
        <v>266.84976392003875</v>
      </c>
      <c r="U50" s="123">
        <v>294.64511258028631</v>
      </c>
      <c r="V50" s="123">
        <v>315.51041766769629</v>
      </c>
      <c r="W50" s="123">
        <v>369.15714607804478</v>
      </c>
      <c r="X50" s="123">
        <v>392.35778362286499</v>
      </c>
      <c r="Y50" s="123">
        <v>398.40680755337104</v>
      </c>
      <c r="Z50" s="123">
        <v>393.20730682328491</v>
      </c>
      <c r="AA50" s="123">
        <v>389.00005563881695</v>
      </c>
      <c r="AB50" s="123">
        <v>382.8926948440494</v>
      </c>
      <c r="AC50" s="123">
        <v>372.02965473004167</v>
      </c>
      <c r="AD50" s="123">
        <v>359.39169452416701</v>
      </c>
      <c r="AE50" s="123">
        <v>347.1097216152981</v>
      </c>
      <c r="AF50" s="123">
        <v>334.72361442987005</v>
      </c>
      <c r="AG50" s="123">
        <v>323.34697211342103</v>
      </c>
      <c r="AH50" s="123">
        <v>314.41359982782626</v>
      </c>
      <c r="AI50" s="123">
        <v>305.36071480698803</v>
      </c>
      <c r="AJ50" s="123"/>
      <c r="AK50" s="123"/>
      <c r="AL50" s="123">
        <v>3734.9873770337358</v>
      </c>
      <c r="AM50" s="123">
        <v>4131.9594836162796</v>
      </c>
      <c r="AN50" s="123">
        <v>4715.8171171657896</v>
      </c>
      <c r="AO50" s="123">
        <v>4917.5461185849081</v>
      </c>
      <c r="AP50" s="123">
        <v>5384.968948267071</v>
      </c>
      <c r="AQ50" s="123">
        <v>7473.4500174845507</v>
      </c>
      <c r="AR50" s="123">
        <v>9881.5008411014187</v>
      </c>
      <c r="AS50" s="123">
        <v>11923.635160807738</v>
      </c>
      <c r="AT50" s="123">
        <v>14397.340985952893</v>
      </c>
      <c r="AU50" s="123">
        <v>16387.803955623665</v>
      </c>
      <c r="AV50" s="123">
        <v>17700.233021193639</v>
      </c>
      <c r="AW50" s="123">
        <v>19516.880135582818</v>
      </c>
      <c r="AX50" s="123">
        <v>21891.633029300385</v>
      </c>
      <c r="AY50" s="123">
        <v>24846.029693840526</v>
      </c>
      <c r="AZ50" s="123">
        <v>27091.515436154838</v>
      </c>
      <c r="BA50" s="123">
        <v>29226.812960704792</v>
      </c>
      <c r="BB50" s="123">
        <v>30784.510826985344</v>
      </c>
      <c r="BC50" s="123">
        <v>14401.356738244802</v>
      </c>
      <c r="BD50" s="123">
        <v>7478.2864415776685</v>
      </c>
      <c r="BE50" s="123">
        <v>5770.8171737452612</v>
      </c>
      <c r="BF50" s="123">
        <v>5722.0361378138577</v>
      </c>
      <c r="BG50" s="123">
        <v>1710.1448607605912</v>
      </c>
      <c r="BH50" s="123">
        <v>1366.0819586666753</v>
      </c>
      <c r="BI50" s="123">
        <v>3008.0379864733295</v>
      </c>
      <c r="BJ50" s="123">
        <v>7382.5214398928483</v>
      </c>
      <c r="BK50" s="123">
        <v>11374.425402542714</v>
      </c>
      <c r="BL50" s="123">
        <v>14943.104245714296</v>
      </c>
      <c r="BM50" s="123">
        <v>17993.432252928575</v>
      </c>
      <c r="BN50" s="123">
        <v>20159.410968307773</v>
      </c>
      <c r="BO50" s="123">
        <v>22394.466863549755</v>
      </c>
      <c r="BP50" s="123">
        <v>24564.410427508657</v>
      </c>
      <c r="BQ50" s="123">
        <v>25750.032952799815</v>
      </c>
      <c r="BR50" s="123">
        <v>26325.503956079519</v>
      </c>
      <c r="BS50" s="123">
        <v>26613.107751644668</v>
      </c>
    </row>
    <row r="51" spans="1:71">
      <c r="A51" s="120" t="s">
        <v>184</v>
      </c>
      <c r="B51" s="123">
        <v>56.856237161418584</v>
      </c>
      <c r="C51" s="123">
        <v>56.868617630362586</v>
      </c>
      <c r="D51" s="123">
        <v>57.721288716789985</v>
      </c>
      <c r="E51" s="123">
        <v>60.613766487481605</v>
      </c>
      <c r="F51" s="123">
        <v>66.554490350088741</v>
      </c>
      <c r="G51" s="123">
        <v>73.414357207571271</v>
      </c>
      <c r="H51" s="123">
        <v>74.635710713745723</v>
      </c>
      <c r="I51" s="123">
        <v>76.385702498136084</v>
      </c>
      <c r="J51" s="123">
        <v>77.137433169999198</v>
      </c>
      <c r="K51" s="123">
        <v>77.18569968433178</v>
      </c>
      <c r="L51" s="123">
        <v>78.43694528254953</v>
      </c>
      <c r="M51" s="123">
        <v>79.187702963642622</v>
      </c>
      <c r="N51" s="123">
        <v>79.453547061476627</v>
      </c>
      <c r="O51" s="123">
        <v>81.838829425131706</v>
      </c>
      <c r="P51" s="123">
        <v>98.428036653653166</v>
      </c>
      <c r="Q51" s="123">
        <v>104.78466196852881</v>
      </c>
      <c r="R51" s="123">
        <v>108.1763451954218</v>
      </c>
      <c r="S51" s="123">
        <v>111.72242065631205</v>
      </c>
      <c r="T51" s="123">
        <v>112.70561591078184</v>
      </c>
      <c r="U51" s="123">
        <v>113.79042433551948</v>
      </c>
      <c r="V51" s="123">
        <v>113.46228473016501</v>
      </c>
      <c r="W51" s="123">
        <v>114.89166724398063</v>
      </c>
      <c r="X51" s="123">
        <v>117.73003845934714</v>
      </c>
      <c r="Y51" s="123">
        <v>128.90240810102208</v>
      </c>
      <c r="Z51" s="123">
        <v>136.83856150907633</v>
      </c>
      <c r="AA51" s="123">
        <v>140.13021468384909</v>
      </c>
      <c r="AB51" s="123">
        <v>140.09706012845999</v>
      </c>
      <c r="AC51" s="123">
        <v>140.16202020738032</v>
      </c>
      <c r="AD51" s="123">
        <v>144.31260807508258</v>
      </c>
      <c r="AE51" s="123">
        <v>145.60611755809683</v>
      </c>
      <c r="AF51" s="123">
        <v>147.43916836007696</v>
      </c>
      <c r="AG51" s="123">
        <v>149.83058663426144</v>
      </c>
      <c r="AH51" s="123">
        <v>151.13368602534189</v>
      </c>
      <c r="AI51" s="123">
        <v>153.67796015211596</v>
      </c>
      <c r="AJ51" s="123"/>
      <c r="AK51" s="123"/>
      <c r="AL51" s="123">
        <v>10633.748040860373</v>
      </c>
      <c r="AM51" s="123">
        <v>11065.200984344887</v>
      </c>
      <c r="AN51" s="123">
        <v>11736.600820652124</v>
      </c>
      <c r="AO51" s="123">
        <v>12589.429158572295</v>
      </c>
      <c r="AP51" s="123">
        <v>13377.282680254006</v>
      </c>
      <c r="AQ51" s="123">
        <v>15111.066752581435</v>
      </c>
      <c r="AR51" s="123">
        <v>18583.930109630404</v>
      </c>
      <c r="AS51" s="123">
        <v>21568.100440030619</v>
      </c>
      <c r="AT51" s="123">
        <v>25105.847695964127</v>
      </c>
      <c r="AU51" s="123">
        <v>28898.199331910448</v>
      </c>
      <c r="AV51" s="123">
        <v>31570.719982219576</v>
      </c>
      <c r="AW51" s="123">
        <v>33857.222115558288</v>
      </c>
      <c r="AX51" s="123">
        <v>36720.648099716404</v>
      </c>
      <c r="AY51" s="123">
        <v>40136.359603759331</v>
      </c>
      <c r="AZ51" s="123">
        <v>36979.444834521208</v>
      </c>
      <c r="BA51" s="123">
        <v>38215.719836195232</v>
      </c>
      <c r="BB51" s="123">
        <v>42499.241801038785</v>
      </c>
      <c r="BC51" s="123">
        <v>49057.675503975835</v>
      </c>
      <c r="BD51" s="123">
        <v>57898.578363336375</v>
      </c>
      <c r="BE51" s="123">
        <v>65956.811878769091</v>
      </c>
      <c r="BF51" s="123">
        <v>77112.999262252066</v>
      </c>
      <c r="BG51" s="123">
        <v>87390.815823696728</v>
      </c>
      <c r="BH51" s="123">
        <v>97087.263173749947</v>
      </c>
      <c r="BI51" s="123">
        <v>105202.91118699801</v>
      </c>
      <c r="BJ51" s="123">
        <v>117162.68086713507</v>
      </c>
      <c r="BK51" s="123">
        <v>126395.03369009073</v>
      </c>
      <c r="BL51" s="123">
        <v>133252.46783591417</v>
      </c>
      <c r="BM51" s="123">
        <v>133961.29562679559</v>
      </c>
      <c r="BN51" s="123">
        <v>127493.93381446977</v>
      </c>
      <c r="BO51" s="123">
        <v>123307.3151854997</v>
      </c>
      <c r="BP51" s="123">
        <v>118346.19707149317</v>
      </c>
      <c r="BQ51" s="123">
        <v>111545.6819866578</v>
      </c>
      <c r="BR51" s="123">
        <v>105970.61049277881</v>
      </c>
      <c r="BS51" s="123">
        <v>99110.372116316808</v>
      </c>
    </row>
    <row r="52" spans="1:71">
      <c r="A52" s="120" t="s">
        <v>186</v>
      </c>
      <c r="B52" s="123">
        <v>96.488127732387426</v>
      </c>
      <c r="C52" s="123">
        <v>98.586472947697033</v>
      </c>
      <c r="D52" s="123">
        <v>102.1203382168375</v>
      </c>
      <c r="E52" s="123">
        <v>106.54387919288588</v>
      </c>
      <c r="F52" s="123">
        <v>118.89098865124808</v>
      </c>
      <c r="G52" s="123">
        <v>134.3356778072376</v>
      </c>
      <c r="H52" s="123">
        <v>146.35791603493917</v>
      </c>
      <c r="I52" s="123">
        <v>150.25604898737151</v>
      </c>
      <c r="J52" s="123">
        <v>157.96673753302409</v>
      </c>
      <c r="K52" s="123">
        <v>162.8543817580051</v>
      </c>
      <c r="L52" s="123">
        <v>164.55306101297401</v>
      </c>
      <c r="M52" s="123">
        <v>164.67136161715652</v>
      </c>
      <c r="N52" s="123">
        <v>169.16928957497089</v>
      </c>
      <c r="O52" s="123">
        <v>176.21514800005707</v>
      </c>
      <c r="P52" s="123">
        <v>179.39914295093558</v>
      </c>
      <c r="Q52" s="123">
        <v>183.32272554249664</v>
      </c>
      <c r="R52" s="123">
        <v>193.61439021054554</v>
      </c>
      <c r="S52" s="123">
        <v>210.32963185501771</v>
      </c>
      <c r="T52" s="123">
        <v>219.48125423303043</v>
      </c>
      <c r="U52" s="123">
        <v>226.53959171419254</v>
      </c>
      <c r="V52" s="123">
        <v>235.63473669345467</v>
      </c>
      <c r="W52" s="123">
        <v>250.73343693897206</v>
      </c>
      <c r="X52" s="123">
        <v>269.88903195244228</v>
      </c>
      <c r="Y52" s="123">
        <v>286.07363366937312</v>
      </c>
      <c r="Z52" s="123">
        <v>310.75774301944841</v>
      </c>
      <c r="AA52" s="123">
        <v>330.10439819104886</v>
      </c>
      <c r="AB52" s="123">
        <v>342.23580901600269</v>
      </c>
      <c r="AC52" s="123">
        <v>346.56896339898429</v>
      </c>
      <c r="AD52" s="123">
        <v>363.29711076655605</v>
      </c>
      <c r="AE52" s="123">
        <v>367.17972586417574</v>
      </c>
      <c r="AF52" s="123">
        <v>374.51532263647272</v>
      </c>
      <c r="AG52" s="123">
        <v>370.39585697625722</v>
      </c>
      <c r="AH52" s="123">
        <v>361.37584489515302</v>
      </c>
      <c r="AI52" s="123">
        <v>354.70841241600539</v>
      </c>
      <c r="AJ52" s="123"/>
      <c r="AK52" s="123"/>
      <c r="AL52" s="123">
        <v>4030.7484371717969</v>
      </c>
      <c r="AM52" s="123">
        <v>4028.8729837153965</v>
      </c>
      <c r="AN52" s="123">
        <v>4087.8816596345237</v>
      </c>
      <c r="AO52" s="123">
        <v>4392.0459458956475</v>
      </c>
      <c r="AP52" s="123">
        <v>4009.8916437191101</v>
      </c>
      <c r="AQ52" s="123">
        <v>3844.7140753600393</v>
      </c>
      <c r="AR52" s="123">
        <v>4173.2483527735203</v>
      </c>
      <c r="AS52" s="123">
        <v>5327.6092178378112</v>
      </c>
      <c r="AT52" s="123">
        <v>6024.7006080978108</v>
      </c>
      <c r="AU52" s="123">
        <v>7110.8779460724363</v>
      </c>
      <c r="AV52" s="123">
        <v>8384.2219360374747</v>
      </c>
      <c r="AW52" s="123">
        <v>9706.1238562988419</v>
      </c>
      <c r="AX52" s="123">
        <v>10385.766645489241</v>
      </c>
      <c r="AY52" s="123">
        <v>11228.430839613427</v>
      </c>
      <c r="AZ52" s="123">
        <v>12394.212212015747</v>
      </c>
      <c r="BA52" s="123">
        <v>13677.384361849217</v>
      </c>
      <c r="BB52" s="123">
        <v>14572.20715856784</v>
      </c>
      <c r="BC52" s="123">
        <v>15100.099561667434</v>
      </c>
      <c r="BD52" s="123">
        <v>17914.643544439445</v>
      </c>
      <c r="BE52" s="123">
        <v>20756.572813892093</v>
      </c>
      <c r="BF52" s="123">
        <v>24186.415171197968</v>
      </c>
      <c r="BG52" s="123">
        <v>25528.883669547584</v>
      </c>
      <c r="BH52" s="123">
        <v>25417.700947266712</v>
      </c>
      <c r="BI52" s="123">
        <v>27948.736789440685</v>
      </c>
      <c r="BJ52" s="123">
        <v>28348.848983552518</v>
      </c>
      <c r="BK52" s="123">
        <v>27405.679651351871</v>
      </c>
      <c r="BL52" s="123">
        <v>26536.043914686674</v>
      </c>
      <c r="BM52" s="123">
        <v>25472.252951039776</v>
      </c>
      <c r="BN52" s="123">
        <v>19065.651250500705</v>
      </c>
      <c r="BO52" s="123">
        <v>16790.407592398289</v>
      </c>
      <c r="BP52" s="123">
        <v>13674.651776396475</v>
      </c>
      <c r="BQ52" s="123">
        <v>12863.933795493032</v>
      </c>
      <c r="BR52" s="123">
        <v>13291.580117337377</v>
      </c>
      <c r="BS52" s="123">
        <v>12947.60565558149</v>
      </c>
    </row>
    <row r="53" spans="1:71">
      <c r="A53" s="120" t="s">
        <v>188</v>
      </c>
      <c r="B53" s="123">
        <v>60.476209495631373</v>
      </c>
      <c r="C53" s="123">
        <v>60.420285038877786</v>
      </c>
      <c r="D53" s="123">
        <v>61.581914694844983</v>
      </c>
      <c r="E53" s="123">
        <v>62.954555053060403</v>
      </c>
      <c r="F53" s="123">
        <v>64.403434795471497</v>
      </c>
      <c r="G53" s="123">
        <v>66.2818132528202</v>
      </c>
      <c r="H53" s="123">
        <v>72.951042185501166</v>
      </c>
      <c r="I53" s="123">
        <v>78.10219803021262</v>
      </c>
      <c r="J53" s="123">
        <v>85.339395222758043</v>
      </c>
      <c r="K53" s="123">
        <v>88.025540251967797</v>
      </c>
      <c r="L53" s="123">
        <v>91.620158049422415</v>
      </c>
      <c r="M53" s="123">
        <v>104.57555680214028</v>
      </c>
      <c r="N53" s="123">
        <v>115.51251820853932</v>
      </c>
      <c r="O53" s="123">
        <v>126.27933817255921</v>
      </c>
      <c r="P53" s="123">
        <v>136.86478677907635</v>
      </c>
      <c r="Q53" s="123">
        <v>136.90021741165154</v>
      </c>
      <c r="R53" s="123">
        <v>138.07610141334112</v>
      </c>
      <c r="S53" s="123">
        <v>136.36775688909617</v>
      </c>
      <c r="T53" s="123">
        <v>138.43325854711097</v>
      </c>
      <c r="U53" s="123">
        <v>139.94952388369552</v>
      </c>
      <c r="V53" s="123">
        <v>141.07905701261848</v>
      </c>
      <c r="W53" s="123">
        <v>145.67697452996339</v>
      </c>
      <c r="X53" s="123">
        <v>147.61643245201097</v>
      </c>
      <c r="Y53" s="123">
        <v>149.2456829192983</v>
      </c>
      <c r="Z53" s="123">
        <v>161.00853366499541</v>
      </c>
      <c r="AA53" s="123">
        <v>170.3912286639619</v>
      </c>
      <c r="AB53" s="123">
        <v>179.07757349653281</v>
      </c>
      <c r="AC53" s="123">
        <v>184.36023078376391</v>
      </c>
      <c r="AD53" s="123">
        <v>208.00723157898679</v>
      </c>
      <c r="AE53" s="123">
        <v>227.3795239524396</v>
      </c>
      <c r="AF53" s="123">
        <v>234.65124730175904</v>
      </c>
      <c r="AG53" s="123">
        <v>240.2463036640757</v>
      </c>
      <c r="AH53" s="123">
        <v>249.67435798789393</v>
      </c>
      <c r="AI53" s="123">
        <v>273.47051831939558</v>
      </c>
      <c r="AJ53" s="123"/>
      <c r="AK53" s="123"/>
      <c r="AL53" s="123">
        <v>9900.2686674978577</v>
      </c>
      <c r="AM53" s="123">
        <v>10330.606592739468</v>
      </c>
      <c r="AN53" s="123">
        <v>10915.018840307372</v>
      </c>
      <c r="AO53" s="123">
        <v>12069.623204303887</v>
      </c>
      <c r="AP53" s="123">
        <v>13879.492766749336</v>
      </c>
      <c r="AQ53" s="123">
        <v>16915.505524305565</v>
      </c>
      <c r="AR53" s="123">
        <v>19046.085979783573</v>
      </c>
      <c r="AS53" s="123">
        <v>21066.874914337124</v>
      </c>
      <c r="AT53" s="123">
        <v>22573.946821841335</v>
      </c>
      <c r="AU53" s="123">
        <v>25330.270501616895</v>
      </c>
      <c r="AV53" s="123">
        <v>27059.690705755515</v>
      </c>
      <c r="AW53" s="123">
        <v>25158.86640262925</v>
      </c>
      <c r="AX53" s="123">
        <v>24201.201314231941</v>
      </c>
      <c r="AY53" s="123">
        <v>24304.841250411126</v>
      </c>
      <c r="AZ53" s="123">
        <v>23674.023548335965</v>
      </c>
      <c r="BA53" s="123">
        <v>26690.690769268655</v>
      </c>
      <c r="BB53" s="123">
        <v>31065.361882228532</v>
      </c>
      <c r="BC53" s="123">
        <v>38747.693146909543</v>
      </c>
      <c r="BD53" s="123">
        <v>46179.255708891775</v>
      </c>
      <c r="BE53" s="123">
        <v>53204.719971825485</v>
      </c>
      <c r="BF53" s="123">
        <v>62537.756760069926</v>
      </c>
      <c r="BG53" s="123">
        <v>70137.084271503772</v>
      </c>
      <c r="BH53" s="123">
        <v>79355.958854785145</v>
      </c>
      <c r="BI53" s="123">
        <v>92420.078352267112</v>
      </c>
      <c r="BJ53" s="123">
        <v>101200.57216392949</v>
      </c>
      <c r="BK53" s="123">
        <v>105793.92333092104</v>
      </c>
      <c r="BL53" s="123">
        <v>106313.24019784592</v>
      </c>
      <c r="BM53" s="123">
        <v>103561.04780873364</v>
      </c>
      <c r="BN53" s="123">
        <v>86064.961477002842</v>
      </c>
      <c r="BO53" s="123">
        <v>72564.5106987537</v>
      </c>
      <c r="BP53" s="123">
        <v>65947.648331530858</v>
      </c>
      <c r="BQ53" s="123">
        <v>59325.77810677918</v>
      </c>
      <c r="BR53" s="123">
        <v>51524.733511443133</v>
      </c>
      <c r="BS53" s="123">
        <v>38034.922337801851</v>
      </c>
    </row>
    <row r="54" spans="1:71">
      <c r="A54" s="120" t="s">
        <v>190</v>
      </c>
      <c r="B54" s="123">
        <v>41.896758708469029</v>
      </c>
      <c r="C54" s="123">
        <v>43.883435119564766</v>
      </c>
      <c r="D54" s="123">
        <v>47.717346202090972</v>
      </c>
      <c r="E54" s="123">
        <v>52.477602058874631</v>
      </c>
      <c r="F54" s="123">
        <v>58.613294440723102</v>
      </c>
      <c r="G54" s="123">
        <v>65.152859661534478</v>
      </c>
      <c r="H54" s="123">
        <v>71.519773359279895</v>
      </c>
      <c r="I54" s="123">
        <v>76.484375607923852</v>
      </c>
      <c r="J54" s="123">
        <v>77.581882309886268</v>
      </c>
      <c r="K54" s="123">
        <v>79.381389778941227</v>
      </c>
      <c r="L54" s="123">
        <v>81.671779793488284</v>
      </c>
      <c r="M54" s="123">
        <v>86.949712478231802</v>
      </c>
      <c r="N54" s="123">
        <v>89.385344654537008</v>
      </c>
      <c r="O54" s="123">
        <v>92.392547879853737</v>
      </c>
      <c r="P54" s="123">
        <v>92.857288513548127</v>
      </c>
      <c r="Q54" s="123">
        <v>101.85575334138227</v>
      </c>
      <c r="R54" s="123">
        <v>115.06877436954612</v>
      </c>
      <c r="S54" s="123">
        <v>125.23627920742872</v>
      </c>
      <c r="T54" s="123">
        <v>125.48613036135275</v>
      </c>
      <c r="U54" s="123">
        <v>126.15204653197104</v>
      </c>
      <c r="V54" s="123">
        <v>130.67119246823293</v>
      </c>
      <c r="W54" s="123">
        <v>135.36835490239517</v>
      </c>
      <c r="X54" s="123">
        <v>138.22790940214219</v>
      </c>
      <c r="Y54" s="123">
        <v>147.42916282597093</v>
      </c>
      <c r="Z54" s="123">
        <v>167.24989409311959</v>
      </c>
      <c r="AA54" s="123">
        <v>189.59127735078863</v>
      </c>
      <c r="AB54" s="123">
        <v>211.54857762776635</v>
      </c>
      <c r="AC54" s="123">
        <v>221.67872402692174</v>
      </c>
      <c r="AD54" s="123">
        <v>221.38577738729387</v>
      </c>
      <c r="AE54" s="123">
        <v>215.28817860142922</v>
      </c>
      <c r="AF54" s="123">
        <v>211.57944360089914</v>
      </c>
      <c r="AG54" s="123">
        <v>207.11449515620569</v>
      </c>
      <c r="AH54" s="123">
        <v>205.11291738382846</v>
      </c>
      <c r="AI54" s="123">
        <v>200.48578042600155</v>
      </c>
      <c r="AJ54" s="123"/>
      <c r="AK54" s="123"/>
      <c r="AL54" s="123">
        <v>13942.778851441419</v>
      </c>
      <c r="AM54" s="123">
        <v>13965.671344264982</v>
      </c>
      <c r="AN54" s="123">
        <v>14004.245785981942</v>
      </c>
      <c r="AO54" s="123">
        <v>14481.424350197536</v>
      </c>
      <c r="AP54" s="123">
        <v>15277.30594299877</v>
      </c>
      <c r="AQ54" s="123">
        <v>17210.442617359095</v>
      </c>
      <c r="AR54" s="123">
        <v>19443.186340448079</v>
      </c>
      <c r="AS54" s="123">
        <v>21539.12774878987</v>
      </c>
      <c r="AT54" s="123">
        <v>24965.20085479489</v>
      </c>
      <c r="AU54" s="123">
        <v>28156.509012209372</v>
      </c>
      <c r="AV54" s="123">
        <v>30431.643557568215</v>
      </c>
      <c r="AW54" s="123">
        <v>31060.99985161694</v>
      </c>
      <c r="AX54" s="123">
        <v>33012.900973615957</v>
      </c>
      <c r="AY54" s="123">
        <v>36019.063812679102</v>
      </c>
      <c r="AZ54" s="123">
        <v>39152.992289450245</v>
      </c>
      <c r="BA54" s="123">
        <v>39369.433743907401</v>
      </c>
      <c r="BB54" s="123">
        <v>39704.95137988354</v>
      </c>
      <c r="BC54" s="123">
        <v>43253.939638243719</v>
      </c>
      <c r="BD54" s="123">
        <v>51911.393590524764</v>
      </c>
      <c r="BE54" s="123">
        <v>59760.183542193692</v>
      </c>
      <c r="BF54" s="123">
        <v>67851.584308291727</v>
      </c>
      <c r="BG54" s="123">
        <v>75703.499280169184</v>
      </c>
      <c r="BH54" s="123">
        <v>84733.632728908007</v>
      </c>
      <c r="BI54" s="123">
        <v>93527.846683756696</v>
      </c>
      <c r="BJ54" s="123">
        <v>97268.518920323026</v>
      </c>
      <c r="BK54" s="123">
        <v>93672.558044927879</v>
      </c>
      <c r="BL54" s="123">
        <v>86192.802654353494</v>
      </c>
      <c r="BM54" s="123">
        <v>80934.861985022086</v>
      </c>
      <c r="BN54" s="123">
        <v>78394.264391766526</v>
      </c>
      <c r="BO54" s="123">
        <v>79224.996358309741</v>
      </c>
      <c r="BP54" s="123">
        <v>78329.761367022948</v>
      </c>
      <c r="BQ54" s="123">
        <v>76563.246939609453</v>
      </c>
      <c r="BR54" s="123">
        <v>73740.511980160736</v>
      </c>
      <c r="BS54" s="123">
        <v>71829.455578965455</v>
      </c>
    </row>
    <row r="55" spans="1:71">
      <c r="A55" s="120" t="s">
        <v>191</v>
      </c>
      <c r="B55" s="123">
        <v>50.281273653096903</v>
      </c>
      <c r="C55" s="123">
        <v>50.562318627109676</v>
      </c>
      <c r="D55" s="123">
        <v>54.516463236479844</v>
      </c>
      <c r="E55" s="123">
        <v>63.759443434652596</v>
      </c>
      <c r="F55" s="123">
        <v>76.688006110254236</v>
      </c>
      <c r="G55" s="123">
        <v>93.82031692138186</v>
      </c>
      <c r="H55" s="123">
        <v>104.16412030453976</v>
      </c>
      <c r="I55" s="123">
        <v>108.84383715558103</v>
      </c>
      <c r="J55" s="123">
        <v>113.84332886253159</v>
      </c>
      <c r="K55" s="123">
        <v>114.1404441481975</v>
      </c>
      <c r="L55" s="123">
        <v>114.1639474953469</v>
      </c>
      <c r="M55" s="123">
        <v>115.29472663209924</v>
      </c>
      <c r="N55" s="123">
        <v>115.31433715132221</v>
      </c>
      <c r="O55" s="123">
        <v>115.76568139995261</v>
      </c>
      <c r="P55" s="123">
        <v>113.86453448137679</v>
      </c>
      <c r="Q55" s="123">
        <v>112.60866223435458</v>
      </c>
      <c r="R55" s="123">
        <v>112.60771960489552</v>
      </c>
      <c r="S55" s="123">
        <v>113.92797152243377</v>
      </c>
      <c r="T55" s="123">
        <v>121.04322332318586</v>
      </c>
      <c r="U55" s="123">
        <v>125.40160927256019</v>
      </c>
      <c r="V55" s="123">
        <v>131.91572487229953</v>
      </c>
      <c r="W55" s="123">
        <v>135.89256258664795</v>
      </c>
      <c r="X55" s="123">
        <v>140.27808639371642</v>
      </c>
      <c r="Y55" s="123">
        <v>144.55480316752383</v>
      </c>
      <c r="Z55" s="123">
        <v>146.02552037745718</v>
      </c>
      <c r="AA55" s="123">
        <v>147.96630497461291</v>
      </c>
      <c r="AB55" s="123">
        <v>146.21250233118448</v>
      </c>
      <c r="AC55" s="123">
        <v>143.85109860607147</v>
      </c>
      <c r="AD55" s="123">
        <v>140.51122766814734</v>
      </c>
      <c r="AE55" s="123">
        <v>137.11943836422944</v>
      </c>
      <c r="AF55" s="123">
        <v>134.01311588205397</v>
      </c>
      <c r="AG55" s="123">
        <v>131.02645670456917</v>
      </c>
      <c r="AH55" s="123">
        <v>129.38610087609942</v>
      </c>
      <c r="AI55" s="123">
        <v>126.45723233387972</v>
      </c>
      <c r="AJ55" s="123"/>
      <c r="AK55" s="123"/>
      <c r="AL55" s="123">
        <v>12032.999529697652</v>
      </c>
      <c r="AM55" s="123">
        <v>12431.705455888237</v>
      </c>
      <c r="AN55" s="123">
        <v>12441.265068006969</v>
      </c>
      <c r="AO55" s="123">
        <v>11893.418017428399</v>
      </c>
      <c r="AP55" s="123">
        <v>11135.881831355524</v>
      </c>
      <c r="AQ55" s="123">
        <v>10510.579900618146</v>
      </c>
      <c r="AR55" s="123">
        <v>11405.060867006523</v>
      </c>
      <c r="AS55" s="123">
        <v>13087.974404986257</v>
      </c>
      <c r="AT55" s="123">
        <v>14821.200653994179</v>
      </c>
      <c r="AU55" s="123">
        <v>17699.630789442603</v>
      </c>
      <c r="AV55" s="123">
        <v>20151.083069119937</v>
      </c>
      <c r="AW55" s="123">
        <v>21873.314745515203</v>
      </c>
      <c r="AX55" s="123">
        <v>24262.901594928779</v>
      </c>
      <c r="AY55" s="123">
        <v>27693.538518321144</v>
      </c>
      <c r="AZ55" s="123">
        <v>31280.84080614557</v>
      </c>
      <c r="BA55" s="123">
        <v>35217.932017036685</v>
      </c>
      <c r="BB55" s="123">
        <v>40691.792702308237</v>
      </c>
      <c r="BC55" s="123">
        <v>48085.526475782164</v>
      </c>
      <c r="BD55" s="123">
        <v>53955.683288470507</v>
      </c>
      <c r="BE55" s="123">
        <v>60127.648923518565</v>
      </c>
      <c r="BF55" s="123">
        <v>67204.77318813061</v>
      </c>
      <c r="BG55" s="123">
        <v>75415.310250242983</v>
      </c>
      <c r="BH55" s="123">
        <v>83544.262190704627</v>
      </c>
      <c r="BI55" s="123">
        <v>95294.200524615997</v>
      </c>
      <c r="BJ55" s="123">
        <v>110957.86642351396</v>
      </c>
      <c r="BK55" s="123">
        <v>120884.65194521078</v>
      </c>
      <c r="BL55" s="123">
        <v>128825.13347138181</v>
      </c>
      <c r="BM55" s="123">
        <v>131274.44616191168</v>
      </c>
      <c r="BN55" s="123">
        <v>130223.04833670102</v>
      </c>
      <c r="BO55" s="123">
        <v>129339.55769851033</v>
      </c>
      <c r="BP55" s="123">
        <v>127763.97803671268</v>
      </c>
      <c r="BQ55" s="123">
        <v>124459.85516668568</v>
      </c>
      <c r="BR55" s="123">
        <v>120602.60616211584</v>
      </c>
      <c r="BS55" s="123">
        <v>116990.49023270502</v>
      </c>
    </row>
    <row r="56" spans="1:71">
      <c r="A56" s="120" t="s">
        <v>185</v>
      </c>
      <c r="B56" s="123">
        <v>34.036078934198862</v>
      </c>
      <c r="C56" s="123">
        <v>35.418900216102216</v>
      </c>
      <c r="D56" s="123">
        <v>36.220602677873437</v>
      </c>
      <c r="E56" s="123">
        <v>37.730845339528699</v>
      </c>
      <c r="F56" s="123">
        <v>39.224309942371228</v>
      </c>
      <c r="G56" s="123">
        <v>46.141481611715079</v>
      </c>
      <c r="H56" s="123">
        <v>58.057364957880452</v>
      </c>
      <c r="I56" s="123">
        <v>69.798933319179568</v>
      </c>
      <c r="J56" s="123">
        <v>73.113806496966632</v>
      </c>
      <c r="K56" s="123">
        <v>75.578010653515278</v>
      </c>
      <c r="L56" s="123">
        <v>78.561497622895004</v>
      </c>
      <c r="M56" s="123">
        <v>80.71081732212366</v>
      </c>
      <c r="N56" s="123">
        <v>84.952328678061576</v>
      </c>
      <c r="O56" s="123">
        <v>93.179694552064319</v>
      </c>
      <c r="P56" s="123">
        <v>92.770618276398835</v>
      </c>
      <c r="Q56" s="123">
        <v>92.742988675847243</v>
      </c>
      <c r="R56" s="123">
        <v>91.922837769754977</v>
      </c>
      <c r="S56" s="123">
        <v>92.764762508729305</v>
      </c>
      <c r="T56" s="123">
        <v>98.052198761792098</v>
      </c>
      <c r="U56" s="123">
        <v>107.69709384668448</v>
      </c>
      <c r="V56" s="123">
        <v>139.11722076923888</v>
      </c>
      <c r="W56" s="123">
        <v>161.51292407479585</v>
      </c>
      <c r="X56" s="123">
        <v>176.29839830205313</v>
      </c>
      <c r="Y56" s="123">
        <v>212.47166185123771</v>
      </c>
      <c r="Z56" s="123">
        <v>254.98154573392677</v>
      </c>
      <c r="AA56" s="123">
        <v>272.95580203543977</v>
      </c>
      <c r="AB56" s="123">
        <v>269.10623282699714</v>
      </c>
      <c r="AC56" s="123">
        <v>260.6746289880254</v>
      </c>
      <c r="AD56" s="123">
        <v>252.39760261608984</v>
      </c>
      <c r="AE56" s="123">
        <v>243.22724291858313</v>
      </c>
      <c r="AF56" s="123">
        <v>234.59510369237356</v>
      </c>
      <c r="AG56" s="123">
        <v>226.2939282545999</v>
      </c>
      <c r="AH56" s="123">
        <v>218.98984135538157</v>
      </c>
      <c r="AI56" s="123">
        <v>211.81199619616606</v>
      </c>
      <c r="AJ56" s="123"/>
      <c r="AK56" s="123"/>
      <c r="AL56" s="123">
        <v>15860.940113839559</v>
      </c>
      <c r="AM56" s="123">
        <v>16037.936924421112</v>
      </c>
      <c r="AN56" s="123">
        <v>16857.459486490992</v>
      </c>
      <c r="AO56" s="123">
        <v>18248.104900509625</v>
      </c>
      <c r="AP56" s="123">
        <v>20446.249898226841</v>
      </c>
      <c r="AQ56" s="123">
        <v>22560.026361952547</v>
      </c>
      <c r="AR56" s="123">
        <v>23378.787639582602</v>
      </c>
      <c r="AS56" s="123">
        <v>23546.162613296801</v>
      </c>
      <c r="AT56" s="123">
        <v>26397.11047166483</v>
      </c>
      <c r="AU56" s="123">
        <v>29447.381237234742</v>
      </c>
      <c r="AV56" s="123">
        <v>31526.474199000415</v>
      </c>
      <c r="AW56" s="123">
        <v>33299.025792654989</v>
      </c>
      <c r="AX56" s="123">
        <v>34643.462082219674</v>
      </c>
      <c r="AY56" s="123">
        <v>35720.903173961015</v>
      </c>
      <c r="AZ56" s="123">
        <v>39187.298880297021</v>
      </c>
      <c r="BA56" s="123">
        <v>43068.736949070561</v>
      </c>
      <c r="BB56" s="123">
        <v>49464.851317453118</v>
      </c>
      <c r="BC56" s="123">
        <v>57814.919336435021</v>
      </c>
      <c r="BD56" s="123">
        <v>65165.147637691523</v>
      </c>
      <c r="BE56" s="123">
        <v>69123.725932948044</v>
      </c>
      <c r="BF56" s="123">
        <v>63522.819928792575</v>
      </c>
      <c r="BG56" s="123">
        <v>62000.063650546865</v>
      </c>
      <c r="BH56" s="123">
        <v>64019.08563222942</v>
      </c>
      <c r="BI56" s="123">
        <v>57975.359366412697</v>
      </c>
      <c r="BJ56" s="123">
        <v>50242.039726804505</v>
      </c>
      <c r="BK56" s="123">
        <v>49593.154264714431</v>
      </c>
      <c r="BL56" s="123">
        <v>55709.430405920524</v>
      </c>
      <c r="BM56" s="123">
        <v>60267.611203734094</v>
      </c>
      <c r="BN56" s="123">
        <v>61990.010835281588</v>
      </c>
      <c r="BO56" s="123">
        <v>64277.606991435008</v>
      </c>
      <c r="BP56" s="123">
        <v>65976.487149314824</v>
      </c>
      <c r="BQ56" s="123">
        <v>66317.174575729034</v>
      </c>
      <c r="BR56" s="123">
        <v>66396.466892962009</v>
      </c>
      <c r="BS56" s="123">
        <v>65886.656530534121</v>
      </c>
    </row>
    <row r="57" spans="1:71">
      <c r="A57" s="120" t="s">
        <v>192</v>
      </c>
      <c r="B57" s="123">
        <v>46.85194455390112</v>
      </c>
      <c r="C57" s="123">
        <v>50.333944152753311</v>
      </c>
      <c r="D57" s="123">
        <v>56.609278243559594</v>
      </c>
      <c r="E57" s="123">
        <v>62.182644131273797</v>
      </c>
      <c r="F57" s="123">
        <v>68.222809495623366</v>
      </c>
      <c r="G57" s="123">
        <v>73.904333319580516</v>
      </c>
      <c r="H57" s="123">
        <v>78.242018777967118</v>
      </c>
      <c r="I57" s="123">
        <v>79.412194976755174</v>
      </c>
      <c r="J57" s="123">
        <v>83.985112094692738</v>
      </c>
      <c r="K57" s="123">
        <v>87.850120408936817</v>
      </c>
      <c r="L57" s="123">
        <v>89.298828939453728</v>
      </c>
      <c r="M57" s="123">
        <v>90.750056395181957</v>
      </c>
      <c r="N57" s="123">
        <v>93.74995066726423</v>
      </c>
      <c r="O57" s="123">
        <v>98.827408659801492</v>
      </c>
      <c r="P57" s="123">
        <v>111.92076318530624</v>
      </c>
      <c r="Q57" s="123">
        <v>119.9210856319974</v>
      </c>
      <c r="R57" s="123">
        <v>136.048961741581</v>
      </c>
      <c r="S57" s="123">
        <v>153.03913308770899</v>
      </c>
      <c r="T57" s="123">
        <v>156.03730643754943</v>
      </c>
      <c r="U57" s="123">
        <v>155.00950830373907</v>
      </c>
      <c r="V57" s="123">
        <v>154.02041102375046</v>
      </c>
      <c r="W57" s="123">
        <v>152.8495675171917</v>
      </c>
      <c r="X57" s="123">
        <v>150.59647520870649</v>
      </c>
      <c r="Y57" s="123">
        <v>149.82982334328381</v>
      </c>
      <c r="Z57" s="123">
        <v>148.82799402245649</v>
      </c>
      <c r="AA57" s="123">
        <v>148.71631238275813</v>
      </c>
      <c r="AB57" s="123">
        <v>146.90765080786889</v>
      </c>
      <c r="AC57" s="123">
        <v>144.13803502299572</v>
      </c>
      <c r="AD57" s="123">
        <v>142.62955571381147</v>
      </c>
      <c r="AE57" s="123">
        <v>141.9250551600704</v>
      </c>
      <c r="AF57" s="123">
        <v>141.05928425930509</v>
      </c>
      <c r="AG57" s="123">
        <v>140.63784484469528</v>
      </c>
      <c r="AH57" s="123">
        <v>140.23023296661273</v>
      </c>
      <c r="AI57" s="123">
        <v>139.46552921054976</v>
      </c>
      <c r="AJ57" s="123"/>
      <c r="AK57" s="123"/>
      <c r="AL57" s="123">
        <v>12797.120542193246</v>
      </c>
      <c r="AM57" s="123">
        <v>12482.684003221932</v>
      </c>
      <c r="AN57" s="123">
        <v>11978.778017152943</v>
      </c>
      <c r="AO57" s="123">
        <v>12239.826154337117</v>
      </c>
      <c r="AP57" s="123">
        <v>12994.149705179309</v>
      </c>
      <c r="AQ57" s="123">
        <v>14990.844164709208</v>
      </c>
      <c r="AR57" s="123">
        <v>17613.690898434608</v>
      </c>
      <c r="AS57" s="123">
        <v>20688.313762713638</v>
      </c>
      <c r="AT57" s="123">
        <v>22982.732928291294</v>
      </c>
      <c r="AU57" s="123">
        <v>25386.139116002138</v>
      </c>
      <c r="AV57" s="123">
        <v>27828.788659293459</v>
      </c>
      <c r="AW57" s="123">
        <v>29735.887273950997</v>
      </c>
      <c r="AX57" s="123">
        <v>31445.900713253584</v>
      </c>
      <c r="AY57" s="123">
        <v>33617.966809245001</v>
      </c>
      <c r="AZ57" s="123">
        <v>31972.185015754992</v>
      </c>
      <c r="BA57" s="123">
        <v>32526.840259629007</v>
      </c>
      <c r="BB57" s="123">
        <v>31784.052856463408</v>
      </c>
      <c r="BC57" s="123">
        <v>32462.295930195596</v>
      </c>
      <c r="BD57" s="123">
        <v>38923.1640554232</v>
      </c>
      <c r="BE57" s="123">
        <v>46484.006406837463</v>
      </c>
      <c r="BF57" s="123">
        <v>56232.604198844245</v>
      </c>
      <c r="BG57" s="123">
        <v>66389.436384926099</v>
      </c>
      <c r="BH57" s="123">
        <v>77685.872113351434</v>
      </c>
      <c r="BI57" s="123">
        <v>92065.254357992089</v>
      </c>
      <c r="BJ57" s="123">
        <v>109098.69335585178</v>
      </c>
      <c r="BK57" s="123">
        <v>120363.68225205412</v>
      </c>
      <c r="BL57" s="123">
        <v>128326.60828522267</v>
      </c>
      <c r="BM57" s="123">
        <v>131066.60394748479</v>
      </c>
      <c r="BN57" s="123">
        <v>128698.67768442995</v>
      </c>
      <c r="BO57" s="123">
        <v>125906.08593419121</v>
      </c>
      <c r="BP57" s="123">
        <v>122776.44936655904</v>
      </c>
      <c r="BQ57" s="123">
        <v>117770.65601260253</v>
      </c>
      <c r="BR57" s="123">
        <v>113188.32571651049</v>
      </c>
      <c r="BS57" s="123">
        <v>108261.02343241777</v>
      </c>
    </row>
    <row r="58" spans="1:71">
      <c r="A58" s="120" t="s">
        <v>178</v>
      </c>
      <c r="B58" s="123">
        <v>52.354028920488545</v>
      </c>
      <c r="C58" s="123">
        <v>53.564237183145984</v>
      </c>
      <c r="D58" s="123">
        <v>59.16669713849187</v>
      </c>
      <c r="E58" s="123">
        <v>73.646502758257398</v>
      </c>
      <c r="F58" s="123">
        <v>93.878143471076569</v>
      </c>
      <c r="G58" s="123">
        <v>106.44386888734591</v>
      </c>
      <c r="H58" s="123">
        <v>125.87042517745834</v>
      </c>
      <c r="I58" s="123">
        <v>141.57624459895254</v>
      </c>
      <c r="J58" s="123">
        <v>151.96867005217959</v>
      </c>
      <c r="K58" s="123">
        <v>155.4090695321039</v>
      </c>
      <c r="L58" s="123">
        <v>156.48964964435035</v>
      </c>
      <c r="M58" s="123">
        <v>159.4735465278757</v>
      </c>
      <c r="N58" s="123">
        <v>158.15107300468509</v>
      </c>
      <c r="O58" s="123">
        <v>156.68687159907819</v>
      </c>
      <c r="P58" s="123">
        <v>155.69746897968713</v>
      </c>
      <c r="Q58" s="123">
        <v>154.33982072882011</v>
      </c>
      <c r="R58" s="123">
        <v>152.13270246053852</v>
      </c>
      <c r="S58" s="123">
        <v>154.53082323815838</v>
      </c>
      <c r="T58" s="123">
        <v>170.09804353036409</v>
      </c>
      <c r="U58" s="123">
        <v>185.16157019141988</v>
      </c>
      <c r="V58" s="123">
        <v>218.79059100326472</v>
      </c>
      <c r="W58" s="123">
        <v>217.92447377615426</v>
      </c>
      <c r="X58" s="123">
        <v>219.6575304593222</v>
      </c>
      <c r="Y58" s="123">
        <v>239.19044901719357</v>
      </c>
      <c r="Z58" s="123">
        <v>266.99897929348754</v>
      </c>
      <c r="AA58" s="123">
        <v>287.5060483629278</v>
      </c>
      <c r="AB58" s="123">
        <v>289.06984725552462</v>
      </c>
      <c r="AC58" s="123">
        <v>293.41874436040769</v>
      </c>
      <c r="AD58" s="123">
        <v>291.27111187348305</v>
      </c>
      <c r="AE58" s="123">
        <v>285.31835256457305</v>
      </c>
      <c r="AF58" s="123">
        <v>279.33835662681622</v>
      </c>
      <c r="AG58" s="123">
        <v>274.29106450049863</v>
      </c>
      <c r="AH58" s="123">
        <v>268.40400091199956</v>
      </c>
      <c r="AI58" s="123">
        <v>260.76126344269977</v>
      </c>
      <c r="AJ58" s="123"/>
      <c r="AK58" s="123"/>
      <c r="AL58" s="123">
        <v>11582.553943072808</v>
      </c>
      <c r="AM58" s="123">
        <v>11771.303793850686</v>
      </c>
      <c r="AN58" s="123">
        <v>11425.511667705627</v>
      </c>
      <c r="AO58" s="123">
        <v>9834.6669204376885</v>
      </c>
      <c r="AP58" s="123">
        <v>7803.3461378989095</v>
      </c>
      <c r="AQ58" s="123">
        <v>8081.5726109056131</v>
      </c>
      <c r="AR58" s="123">
        <v>7239.997473583313</v>
      </c>
      <c r="AS58" s="123">
        <v>6670.0342859894608</v>
      </c>
      <c r="AT58" s="123">
        <v>6991.8047602616325</v>
      </c>
      <c r="AU58" s="123">
        <v>8421.9777417743189</v>
      </c>
      <c r="AV58" s="123">
        <v>9925.8994659500622</v>
      </c>
      <c r="AW58" s="123">
        <v>10757.315112409018</v>
      </c>
      <c r="AX58" s="123">
        <v>12752.91345999594</v>
      </c>
      <c r="AY58" s="123">
        <v>15748.384321869309</v>
      </c>
      <c r="AZ58" s="123">
        <v>18233.362929195831</v>
      </c>
      <c r="BA58" s="123">
        <v>21296.51485642897</v>
      </c>
      <c r="BB58" s="123">
        <v>26307.894416550542</v>
      </c>
      <c r="BC58" s="123">
        <v>31926.996606645767</v>
      </c>
      <c r="BD58" s="123">
        <v>33572.795572614865</v>
      </c>
      <c r="BE58" s="123">
        <v>34391.493756061158</v>
      </c>
      <c r="BF58" s="123">
        <v>29709.337508952118</v>
      </c>
      <c r="BG58" s="123">
        <v>37089.586972003875</v>
      </c>
      <c r="BH58" s="123">
        <v>43957.650694825767</v>
      </c>
      <c r="BI58" s="123">
        <v>45822.514860540789</v>
      </c>
      <c r="BJ58" s="123">
        <v>44999.106384224477</v>
      </c>
      <c r="BK58" s="123">
        <v>43324.32375976917</v>
      </c>
      <c r="BL58" s="123">
        <v>46684.014265842328</v>
      </c>
      <c r="BM58" s="123">
        <v>45262.779606661359</v>
      </c>
      <c r="BN58" s="123">
        <v>44143.868635144434</v>
      </c>
      <c r="BO58" s="123">
        <v>44706.526191449826</v>
      </c>
      <c r="BP58" s="123">
        <v>44993.04165219378</v>
      </c>
      <c r="BQ58" s="123">
        <v>43900.338276496033</v>
      </c>
      <c r="BR58" s="123">
        <v>43372.627180833137</v>
      </c>
      <c r="BS58" s="123">
        <v>43153.70355202684</v>
      </c>
    </row>
    <row r="59" spans="1:71">
      <c r="A59" s="120" t="s">
        <v>152</v>
      </c>
      <c r="B59" s="123">
        <v>1021.9083275427831</v>
      </c>
      <c r="C59" s="123">
        <v>1033.3754664192986</v>
      </c>
      <c r="D59" s="123">
        <v>1038.5876803001993</v>
      </c>
      <c r="E59" s="123">
        <v>1075.8568244446822</v>
      </c>
      <c r="F59" s="123">
        <v>1117.0453347488681</v>
      </c>
      <c r="G59" s="123">
        <v>1202.1010486043429</v>
      </c>
      <c r="H59" s="123">
        <v>1296.2083068074676</v>
      </c>
      <c r="I59" s="123">
        <v>1403.8595019573472</v>
      </c>
      <c r="J59" s="123">
        <v>1470.4653893251875</v>
      </c>
      <c r="K59" s="123">
        <v>1514.4905127593165</v>
      </c>
      <c r="L59" s="123">
        <v>1542.6454870853122</v>
      </c>
      <c r="M59" s="123">
        <v>1595.6534460429482</v>
      </c>
      <c r="N59" s="123">
        <v>1641.202729379474</v>
      </c>
      <c r="O59" s="123">
        <v>1690.6970510370952</v>
      </c>
      <c r="P59" s="123">
        <v>1733.8210958410889</v>
      </c>
      <c r="Q59" s="123">
        <v>1747.0879588690441</v>
      </c>
      <c r="R59" s="123">
        <v>1810.8841107110134</v>
      </c>
      <c r="S59" s="123">
        <v>1869.9954150999192</v>
      </c>
      <c r="T59" s="123">
        <v>2007.2820807435619</v>
      </c>
      <c r="U59" s="123">
        <v>2130.4652712059155</v>
      </c>
      <c r="V59" s="123">
        <v>2386.5839973393072</v>
      </c>
      <c r="W59" s="123">
        <v>2587.9535080547157</v>
      </c>
      <c r="X59" s="123">
        <v>2817.5109144899898</v>
      </c>
      <c r="Y59" s="123">
        <v>3175.8582435391813</v>
      </c>
      <c r="Z59" s="123">
        <v>3646.7838169893976</v>
      </c>
      <c r="AA59" s="123">
        <v>3821.8537502093131</v>
      </c>
      <c r="AB59" s="123">
        <v>3936.4066106096016</v>
      </c>
      <c r="AC59" s="123">
        <v>3895.593603391083</v>
      </c>
      <c r="AD59" s="123">
        <v>3807.8170162097767</v>
      </c>
      <c r="AE59" s="123">
        <v>3709.4437067678114</v>
      </c>
      <c r="AF59" s="123">
        <v>3634.7554433131022</v>
      </c>
      <c r="AG59" s="123">
        <v>3533.231158180753</v>
      </c>
      <c r="AH59" s="123">
        <v>3459.0618051081647</v>
      </c>
      <c r="AI59" s="123">
        <v>3377.4552037827175</v>
      </c>
      <c r="AJ59" s="123"/>
      <c r="AK59" s="123"/>
      <c r="AL59" s="123">
        <v>742926.81441162596</v>
      </c>
      <c r="AM59" s="123">
        <v>759190.85689046257</v>
      </c>
      <c r="AN59" s="123">
        <v>761309.99359074293</v>
      </c>
      <c r="AO59" s="123">
        <v>815482.02273716358</v>
      </c>
      <c r="AP59" s="123">
        <v>873908.32710993744</v>
      </c>
      <c r="AQ59" s="123">
        <v>1011552.3979194291</v>
      </c>
      <c r="AR59" s="123">
        <v>1177766.9263941506</v>
      </c>
      <c r="AS59" s="123">
        <v>1393847.0073563203</v>
      </c>
      <c r="AT59" s="123">
        <v>1524927.8904828024</v>
      </c>
      <c r="AU59" s="123">
        <v>1606074.9129821518</v>
      </c>
      <c r="AV59" s="123">
        <v>1655151.7964175022</v>
      </c>
      <c r="AW59" s="123">
        <v>1775456.1064234131</v>
      </c>
      <c r="AX59" s="123">
        <v>1877236.6465282419</v>
      </c>
      <c r="AY59" s="123">
        <v>1983921.865113555</v>
      </c>
      <c r="AZ59" s="123">
        <v>2082516.4155386135</v>
      </c>
      <c r="BA59" s="123">
        <v>2093273.3066557052</v>
      </c>
      <c r="BB59" s="123">
        <v>2239674.8421254847</v>
      </c>
      <c r="BC59" s="123">
        <v>2361702.9752748567</v>
      </c>
      <c r="BD59" s="123">
        <v>2735567.9048316432</v>
      </c>
      <c r="BE59" s="123">
        <v>3097087.0298825302</v>
      </c>
      <c r="BF59" s="123">
        <v>3981738.642865852</v>
      </c>
      <c r="BG59" s="123">
        <v>4741255.6849309998</v>
      </c>
      <c r="BH59" s="123">
        <v>5703463.8225404108</v>
      </c>
      <c r="BI59" s="123">
        <v>7412582.6301236749</v>
      </c>
      <c r="BJ59" s="123">
        <v>10034037.626458598</v>
      </c>
      <c r="BK59" s="123">
        <v>11063624.689672396</v>
      </c>
      <c r="BL59" s="123">
        <v>11773627.024994528</v>
      </c>
      <c r="BM59" s="123">
        <v>11488197.416186547</v>
      </c>
      <c r="BN59" s="123">
        <v>10932555.268384298</v>
      </c>
      <c r="BO59" s="123">
        <v>10321352.463756861</v>
      </c>
      <c r="BP59" s="123">
        <v>9880344.0303881969</v>
      </c>
      <c r="BQ59" s="123">
        <v>9298938.0510266367</v>
      </c>
      <c r="BR59" s="123">
        <v>8894690.940270789</v>
      </c>
      <c r="BS59" s="123">
        <v>8462043.8904150464</v>
      </c>
    </row>
    <row r="60" spans="1:71">
      <c r="A60" s="120" t="s">
        <v>173</v>
      </c>
      <c r="B60" s="123">
        <v>276.8472738276327</v>
      </c>
      <c r="C60" s="123">
        <v>276.60026404872798</v>
      </c>
      <c r="D60" s="123">
        <v>276.79909550349367</v>
      </c>
      <c r="E60" s="123">
        <v>274.85741318750422</v>
      </c>
      <c r="F60" s="123">
        <v>276.49100289061863</v>
      </c>
      <c r="G60" s="123">
        <v>276.78139197481232</v>
      </c>
      <c r="H60" s="123">
        <v>283.55418297524807</v>
      </c>
      <c r="I60" s="123">
        <v>294.87664668400674</v>
      </c>
      <c r="J60" s="123">
        <v>315.74845952271875</v>
      </c>
      <c r="K60" s="123">
        <v>349.64443411717394</v>
      </c>
      <c r="L60" s="123">
        <v>367.82340850186824</v>
      </c>
      <c r="M60" s="123">
        <v>371.46112135174513</v>
      </c>
      <c r="N60" s="123">
        <v>373.24622063298818</v>
      </c>
      <c r="O60" s="123">
        <v>372.73172000665073</v>
      </c>
      <c r="P60" s="123">
        <v>379.53903095089527</v>
      </c>
      <c r="Q60" s="123">
        <v>390.38079082496165</v>
      </c>
      <c r="R60" s="123">
        <v>401.75651343635559</v>
      </c>
      <c r="S60" s="123">
        <v>414.65752761006399</v>
      </c>
      <c r="T60" s="123">
        <v>431.21545342068561</v>
      </c>
      <c r="U60" s="123">
        <v>455.25157342688482</v>
      </c>
      <c r="V60" s="123">
        <v>490.8199692612323</v>
      </c>
      <c r="W60" s="123">
        <v>532.45039108587298</v>
      </c>
      <c r="X60" s="123">
        <v>564.87129264011321</v>
      </c>
      <c r="Y60" s="123">
        <v>635.69387367160186</v>
      </c>
      <c r="Z60" s="123">
        <v>758.75778524061298</v>
      </c>
      <c r="AA60" s="123">
        <v>849.0900040934996</v>
      </c>
      <c r="AB60" s="123">
        <v>936.79933343086918</v>
      </c>
      <c r="AC60" s="123">
        <v>959.57338733342772</v>
      </c>
      <c r="AD60" s="123">
        <v>949.2368445152398</v>
      </c>
      <c r="AE60" s="123">
        <v>924.22743332720177</v>
      </c>
      <c r="AF60" s="123">
        <v>908.06409889153713</v>
      </c>
      <c r="AG60" s="123">
        <v>892.51196616451716</v>
      </c>
      <c r="AH60" s="123">
        <v>875.41345822291009</v>
      </c>
      <c r="AI60" s="123">
        <v>847.96842125818409</v>
      </c>
      <c r="AJ60" s="123"/>
      <c r="AK60" s="123"/>
      <c r="AL60" s="123">
        <v>13658.82375157782</v>
      </c>
      <c r="AM60" s="123">
        <v>13119.500334334945</v>
      </c>
      <c r="AN60" s="123">
        <v>12263.837801946127</v>
      </c>
      <c r="AO60" s="123">
        <v>10412.370017111594</v>
      </c>
      <c r="AP60" s="123">
        <v>8888.0224409317798</v>
      </c>
      <c r="AQ60" s="123">
        <v>6470.5864831098716</v>
      </c>
      <c r="AR60" s="123">
        <v>5270.1186854739572</v>
      </c>
      <c r="AS60" s="123">
        <v>5130.8746962687874</v>
      </c>
      <c r="AT60" s="123">
        <v>6426.070830000278</v>
      </c>
      <c r="AU60" s="123">
        <v>10498.877566378991</v>
      </c>
      <c r="AV60" s="123">
        <v>12477.995953637512</v>
      </c>
      <c r="AW60" s="123">
        <v>11722.414002239719</v>
      </c>
      <c r="AX60" s="123">
        <v>10437.962958130098</v>
      </c>
      <c r="AY60" s="123">
        <v>8199.7157044692794</v>
      </c>
      <c r="AZ60" s="123">
        <v>7887.321200200915</v>
      </c>
      <c r="BA60" s="123">
        <v>8119.4003559477715</v>
      </c>
      <c r="BB60" s="123">
        <v>7643.4323964953446</v>
      </c>
      <c r="BC60" s="123">
        <v>6633.3586169231357</v>
      </c>
      <c r="BD60" s="123">
        <v>6066.6345205809466</v>
      </c>
      <c r="BE60" s="123">
        <v>7164.0254195960342</v>
      </c>
      <c r="BF60" s="123">
        <v>9933.1939763041482</v>
      </c>
      <c r="BG60" s="123">
        <v>14869.204404820135</v>
      </c>
      <c r="BH60" s="123">
        <v>18374.605789912384</v>
      </c>
      <c r="BI60" s="123">
        <v>33284.894722916477</v>
      </c>
      <c r="BJ60" s="123">
        <v>78192.309341184315</v>
      </c>
      <c r="BK60" s="123">
        <v>124919.12474500913</v>
      </c>
      <c r="BL60" s="123">
        <v>186334.36839269058</v>
      </c>
      <c r="BM60" s="123">
        <v>205575.30758091432</v>
      </c>
      <c r="BN60" s="123">
        <v>200579.75252272442</v>
      </c>
      <c r="BO60" s="123">
        <v>182730.51736732034</v>
      </c>
      <c r="BP60" s="123">
        <v>173563.98335917565</v>
      </c>
      <c r="BQ60" s="123">
        <v>167033.09559489047</v>
      </c>
      <c r="BR60" s="123">
        <v>159000.36464245108</v>
      </c>
      <c r="BS60" s="123">
        <v>143999.34995252843</v>
      </c>
    </row>
    <row r="61" spans="1:71">
      <c r="A61" s="120" t="s">
        <v>189</v>
      </c>
      <c r="B61" s="123">
        <v>103.44031395827801</v>
      </c>
      <c r="C61" s="123">
        <v>106.28932319536042</v>
      </c>
      <c r="D61" s="123">
        <v>110.5471512918715</v>
      </c>
      <c r="E61" s="123">
        <v>110.50177036509528</v>
      </c>
      <c r="F61" s="123">
        <v>112.90854836662578</v>
      </c>
      <c r="G61" s="123">
        <v>114.23818834229455</v>
      </c>
      <c r="H61" s="123">
        <v>121.7596091440803</v>
      </c>
      <c r="I61" s="123">
        <v>132.14789624505431</v>
      </c>
      <c r="J61" s="123">
        <v>139.20406447012434</v>
      </c>
      <c r="K61" s="123">
        <v>152.75950794841668</v>
      </c>
      <c r="L61" s="123">
        <v>161.78152985085936</v>
      </c>
      <c r="M61" s="123">
        <v>169.23647571712135</v>
      </c>
      <c r="N61" s="123">
        <v>171.83237352973393</v>
      </c>
      <c r="O61" s="123">
        <v>187.73981550252216</v>
      </c>
      <c r="P61" s="123">
        <v>190.89131462737069</v>
      </c>
      <c r="Q61" s="123">
        <v>202.74295743515256</v>
      </c>
      <c r="R61" s="123">
        <v>218.0403790897266</v>
      </c>
      <c r="S61" s="123">
        <v>241.96840649538157</v>
      </c>
      <c r="T61" s="123">
        <v>269.97895735472997</v>
      </c>
      <c r="U61" s="123">
        <v>280.93520519292417</v>
      </c>
      <c r="V61" s="123">
        <v>293.4704939308707</v>
      </c>
      <c r="W61" s="123">
        <v>297.47356421838634</v>
      </c>
      <c r="X61" s="123">
        <v>302.87879646297347</v>
      </c>
      <c r="Y61" s="123">
        <v>321.04812031227431</v>
      </c>
      <c r="Z61" s="123">
        <v>323.52136621709485</v>
      </c>
      <c r="AA61" s="123">
        <v>327.91242588998</v>
      </c>
      <c r="AB61" s="123">
        <v>324.57368930604815</v>
      </c>
      <c r="AC61" s="123">
        <v>324.42958702383009</v>
      </c>
      <c r="AD61" s="123">
        <v>323.1160975242359</v>
      </c>
      <c r="AE61" s="123">
        <v>317.03471203395884</v>
      </c>
      <c r="AF61" s="123">
        <v>309.96329488569563</v>
      </c>
      <c r="AG61" s="123">
        <v>303.29823889115534</v>
      </c>
      <c r="AH61" s="123">
        <v>294.42500014896552</v>
      </c>
      <c r="AI61" s="123">
        <v>287.36681613891307</v>
      </c>
      <c r="AJ61" s="123"/>
      <c r="AK61" s="123"/>
      <c r="AL61" s="123">
        <v>3196.3180910857764</v>
      </c>
      <c r="AM61" s="123">
        <v>3110.3546380491448</v>
      </c>
      <c r="AN61" s="123">
        <v>3081.3302282047907</v>
      </c>
      <c r="AO61" s="123">
        <v>3883.1120620980923</v>
      </c>
      <c r="AP61" s="123">
        <v>4803.3418057253612</v>
      </c>
      <c r="AQ61" s="123">
        <v>6740.9433107679006</v>
      </c>
      <c r="AR61" s="123">
        <v>7956.4599476494623</v>
      </c>
      <c r="AS61" s="123">
        <v>8298.9596983493993</v>
      </c>
      <c r="AT61" s="123">
        <v>9289.4162820262172</v>
      </c>
      <c r="AU61" s="123">
        <v>8915.3055203920394</v>
      </c>
      <c r="AV61" s="123">
        <v>8899.4560235841618</v>
      </c>
      <c r="AW61" s="123">
        <v>8827.4571242234124</v>
      </c>
      <c r="AX61" s="123">
        <v>9850.0657921904331</v>
      </c>
      <c r="AY61" s="123">
        <v>8918.842372705878</v>
      </c>
      <c r="AZ61" s="123">
        <v>9967.4514507360363</v>
      </c>
      <c r="BA61" s="123">
        <v>9512.1239353027504</v>
      </c>
      <c r="BB61" s="123">
        <v>9271.6501846169685</v>
      </c>
      <c r="BC61" s="123">
        <v>8325.4105531415298</v>
      </c>
      <c r="BD61" s="123">
        <v>6946.8712322104457</v>
      </c>
      <c r="BE61" s="123">
        <v>8041.7494991044705</v>
      </c>
      <c r="BF61" s="123">
        <v>9542.1765941439244</v>
      </c>
      <c r="BG61" s="123">
        <v>12777.471800995323</v>
      </c>
      <c r="BH61" s="123">
        <v>15986.95553901556</v>
      </c>
      <c r="BI61" s="123">
        <v>17477.969098577541</v>
      </c>
      <c r="BJ61" s="123">
        <v>24213.706862536703</v>
      </c>
      <c r="BK61" s="123">
        <v>28136.231555523576</v>
      </c>
      <c r="BL61" s="123">
        <v>32602.27329660457</v>
      </c>
      <c r="BM61" s="123">
        <v>33029.306770230738</v>
      </c>
      <c r="BN61" s="123">
        <v>31776.427064293195</v>
      </c>
      <c r="BO61" s="123">
        <v>32300.291669001654</v>
      </c>
      <c r="BP61" s="123">
        <v>32938.872182814404</v>
      </c>
      <c r="BQ61" s="123">
        <v>32586.351639852568</v>
      </c>
      <c r="BR61" s="123">
        <v>33211.4030545192</v>
      </c>
      <c r="BS61" s="123">
        <v>32807.766231189518</v>
      </c>
    </row>
    <row r="62" spans="1:71">
      <c r="A62" s="120" t="s">
        <v>169</v>
      </c>
      <c r="B62" s="123">
        <v>428.83938181843183</v>
      </c>
      <c r="C62" s="123">
        <v>427.77849586772351</v>
      </c>
      <c r="D62" s="123">
        <v>433.61774982318661</v>
      </c>
      <c r="E62" s="123">
        <v>431.61007582322856</v>
      </c>
      <c r="F62" s="123">
        <v>431.28990950342359</v>
      </c>
      <c r="G62" s="123">
        <v>432.2234007861174</v>
      </c>
      <c r="H62" s="123">
        <v>432.73820402224442</v>
      </c>
      <c r="I62" s="123">
        <v>438.45896587338115</v>
      </c>
      <c r="J62" s="123">
        <v>457.38200453410923</v>
      </c>
      <c r="K62" s="123">
        <v>481.84833684858216</v>
      </c>
      <c r="L62" s="123">
        <v>517.64058582328209</v>
      </c>
      <c r="M62" s="123">
        <v>547.14133924348357</v>
      </c>
      <c r="N62" s="123">
        <v>563.50864972180545</v>
      </c>
      <c r="O62" s="123">
        <v>593.13896733893591</v>
      </c>
      <c r="P62" s="123">
        <v>618.86143047269991</v>
      </c>
      <c r="Q62" s="123">
        <v>627.41090132887996</v>
      </c>
      <c r="R62" s="123">
        <v>672.81937906854012</v>
      </c>
      <c r="S62" s="123">
        <v>758.87903099246171</v>
      </c>
      <c r="T62" s="123">
        <v>786.75158180138999</v>
      </c>
      <c r="U62" s="123">
        <v>823.45053075814371</v>
      </c>
      <c r="V62" s="123">
        <v>846.70667346540279</v>
      </c>
      <c r="W62" s="123">
        <v>867.78443082294268</v>
      </c>
      <c r="X62" s="123">
        <v>883.44098732470536</v>
      </c>
      <c r="Y62" s="123">
        <v>904.80089096156757</v>
      </c>
      <c r="Z62" s="123">
        <v>942.78452347360826</v>
      </c>
      <c r="AA62" s="123">
        <v>953.34047864937486</v>
      </c>
      <c r="AB62" s="123">
        <v>961.87610475236863</v>
      </c>
      <c r="AC62" s="123">
        <v>960.1727356295338</v>
      </c>
      <c r="AD62" s="123">
        <v>953.02759551723693</v>
      </c>
      <c r="AE62" s="123">
        <v>944.88971856531373</v>
      </c>
      <c r="AF62" s="123">
        <v>935.71368372048698</v>
      </c>
      <c r="AG62" s="123">
        <v>918.26021916803154</v>
      </c>
      <c r="AH62" s="123">
        <v>904.82673285092653</v>
      </c>
      <c r="AI62" s="123">
        <v>889.5805552485607</v>
      </c>
      <c r="AJ62" s="123"/>
      <c r="AK62" s="123"/>
      <c r="AL62" s="123">
        <v>72287.354989274347</v>
      </c>
      <c r="AM62" s="123">
        <v>70606.384573186486</v>
      </c>
      <c r="AN62" s="123">
        <v>71588.817870200583</v>
      </c>
      <c r="AO62" s="123">
        <v>66974.170817542996</v>
      </c>
      <c r="AP62" s="123">
        <v>62038.463038558053</v>
      </c>
      <c r="AQ62" s="123">
        <v>55640.301211306076</v>
      </c>
      <c r="AR62" s="123">
        <v>49186.192815124727</v>
      </c>
      <c r="AS62" s="123">
        <v>46316.395799723883</v>
      </c>
      <c r="AT62" s="123">
        <v>49193.608495543558</v>
      </c>
      <c r="AU62" s="123">
        <v>55069.038933075222</v>
      </c>
      <c r="AV62" s="123">
        <v>68393.823310811349</v>
      </c>
      <c r="AW62" s="123">
        <v>80627.781583740682</v>
      </c>
      <c r="AX62" s="123">
        <v>85514.590512525581</v>
      </c>
      <c r="AY62" s="123">
        <v>96695.828638952051</v>
      </c>
      <c r="AZ62" s="123">
        <v>107671.2599359161</v>
      </c>
      <c r="BA62" s="123">
        <v>107019.15706939822</v>
      </c>
      <c r="BB62" s="123">
        <v>128514.78721600679</v>
      </c>
      <c r="BC62" s="123">
        <v>181192.34104467163</v>
      </c>
      <c r="BD62" s="123">
        <v>187856.99801332684</v>
      </c>
      <c r="BE62" s="123">
        <v>205063.63392723966</v>
      </c>
      <c r="BF62" s="123">
        <v>207527.72887398137</v>
      </c>
      <c r="BG62" s="123">
        <v>209098.95043561657</v>
      </c>
      <c r="BH62" s="123">
        <v>206227.38826215963</v>
      </c>
      <c r="BI62" s="123">
        <v>203896.04812321832</v>
      </c>
      <c r="BJ62" s="123">
        <v>214976.53034774296</v>
      </c>
      <c r="BK62" s="123">
        <v>209479.65256040345</v>
      </c>
      <c r="BL62" s="123">
        <v>208612.72418701416</v>
      </c>
      <c r="BM62" s="123">
        <v>206119.16078809838</v>
      </c>
      <c r="BN62" s="123">
        <v>203989.58373116338</v>
      </c>
      <c r="BO62" s="123">
        <v>200822.4575023982</v>
      </c>
      <c r="BP62" s="123">
        <v>197366.67602825744</v>
      </c>
      <c r="BQ62" s="123">
        <v>188742.52668356826</v>
      </c>
      <c r="BR62" s="123">
        <v>183322.50352406828</v>
      </c>
      <c r="BS62" s="123">
        <v>177312.23757536279</v>
      </c>
    </row>
    <row r="63" spans="1:71">
      <c r="A63" s="120" t="s">
        <v>165</v>
      </c>
      <c r="B63" s="123">
        <v>287.11763118407259</v>
      </c>
      <c r="C63" s="123">
        <v>291.52758222220598</v>
      </c>
      <c r="D63" s="123">
        <v>308.73011750311241</v>
      </c>
      <c r="E63" s="123">
        <v>336.33218452784365</v>
      </c>
      <c r="F63" s="123">
        <v>359.11595883532311</v>
      </c>
      <c r="G63" s="123">
        <v>375.07685080432054</v>
      </c>
      <c r="H63" s="123">
        <v>386.98967800817462</v>
      </c>
      <c r="I63" s="123">
        <v>400.51173357296233</v>
      </c>
      <c r="J63" s="123">
        <v>418.52904428505389</v>
      </c>
      <c r="K63" s="123">
        <v>433.47253044514122</v>
      </c>
      <c r="L63" s="123">
        <v>442.41275385818403</v>
      </c>
      <c r="M63" s="123">
        <v>449.70827262035988</v>
      </c>
      <c r="N63" s="123">
        <v>455.52146287689226</v>
      </c>
      <c r="O63" s="123">
        <v>460.33814818787204</v>
      </c>
      <c r="P63" s="123">
        <v>476.97596525254016</v>
      </c>
      <c r="Q63" s="123">
        <v>526.40388791669432</v>
      </c>
      <c r="R63" s="123">
        <v>542.77001761152019</v>
      </c>
      <c r="S63" s="123">
        <v>580.42559530722838</v>
      </c>
      <c r="T63" s="123">
        <v>606.56096236992187</v>
      </c>
      <c r="U63" s="123">
        <v>652.62889622748821</v>
      </c>
      <c r="V63" s="123">
        <v>715.12378151357257</v>
      </c>
      <c r="W63" s="123">
        <v>806.04202877975104</v>
      </c>
      <c r="X63" s="123">
        <v>885.812155869854</v>
      </c>
      <c r="Y63" s="123">
        <v>954.79551734504366</v>
      </c>
      <c r="Z63" s="123">
        <v>1011.4048665563325</v>
      </c>
      <c r="AA63" s="123">
        <v>1086.2459152890342</v>
      </c>
      <c r="AB63" s="123">
        <v>1149.1235753270275</v>
      </c>
      <c r="AC63" s="123">
        <v>1195.0111237192532</v>
      </c>
      <c r="AD63" s="123">
        <v>1204.0137613143977</v>
      </c>
      <c r="AE63" s="123">
        <v>1207.7969336724873</v>
      </c>
      <c r="AF63" s="123">
        <v>1194.6349481607785</v>
      </c>
      <c r="AG63" s="123">
        <v>1183.551484923056</v>
      </c>
      <c r="AH63" s="123">
        <v>1179.5324522681019</v>
      </c>
      <c r="AI63" s="123">
        <v>1156.627794221997</v>
      </c>
      <c r="AJ63" s="123"/>
      <c r="AK63" s="123"/>
      <c r="AL63" s="123">
        <v>16164.917255588962</v>
      </c>
      <c r="AM63" s="123">
        <v>16761.886773567032</v>
      </c>
      <c r="AN63" s="123">
        <v>20355.652064886912</v>
      </c>
      <c r="AO63" s="123">
        <v>26737.414425435185</v>
      </c>
      <c r="AP63" s="123">
        <v>31294.057543292794</v>
      </c>
      <c r="AQ63" s="123">
        <v>31946.348429459089</v>
      </c>
      <c r="AR63" s="123">
        <v>30986.940468264529</v>
      </c>
      <c r="AS63" s="123">
        <v>31422.955070730444</v>
      </c>
      <c r="AT63" s="123">
        <v>33468.273644052642</v>
      </c>
      <c r="AU63" s="123">
        <v>34704.756554584535</v>
      </c>
      <c r="AV63" s="123">
        <v>34705.564647637184</v>
      </c>
      <c r="AW63" s="123">
        <v>34788.684070263116</v>
      </c>
      <c r="AX63" s="123">
        <v>34018.700743314272</v>
      </c>
      <c r="AY63" s="123">
        <v>31740.525873867686</v>
      </c>
      <c r="AZ63" s="123">
        <v>34688.140946130668</v>
      </c>
      <c r="BA63" s="123">
        <v>51135.144311343691</v>
      </c>
      <c r="BB63" s="123">
        <v>52184.938703472391</v>
      </c>
      <c r="BC63" s="123">
        <v>61114.515110176355</v>
      </c>
      <c r="BD63" s="123">
        <v>64127.515595462108</v>
      </c>
      <c r="BE63" s="123">
        <v>79534.089626192348</v>
      </c>
      <c r="BF63" s="123">
        <v>104956.05705076808</v>
      </c>
      <c r="BG63" s="123">
        <v>156444.76004115105</v>
      </c>
      <c r="BH63" s="123">
        <v>208386.61342571813</v>
      </c>
      <c r="BI63" s="123">
        <v>251545.50792348091</v>
      </c>
      <c r="BJ63" s="123">
        <v>283317.69673154893</v>
      </c>
      <c r="BK63" s="123">
        <v>348802.34582818986</v>
      </c>
      <c r="BL63" s="123">
        <v>414721.69039879099</v>
      </c>
      <c r="BM63" s="123">
        <v>474503.12065347255</v>
      </c>
      <c r="BN63" s="123">
        <v>493700.47701865539</v>
      </c>
      <c r="BO63" s="123">
        <v>505577.03210576245</v>
      </c>
      <c r="BP63" s="123">
        <v>494463.46081204311</v>
      </c>
      <c r="BQ63" s="123">
        <v>489630.95219729876</v>
      </c>
      <c r="BR63" s="123">
        <v>494022.71134780138</v>
      </c>
      <c r="BS63" s="123">
        <v>473525.42326298071</v>
      </c>
    </row>
    <row r="64" spans="1:71">
      <c r="A64" s="120" t="s">
        <v>193</v>
      </c>
      <c r="B64" s="123">
        <v>227.02975608646099</v>
      </c>
      <c r="C64" s="123">
        <v>227.80218848723274</v>
      </c>
      <c r="D64" s="123">
        <v>228.03934495158117</v>
      </c>
      <c r="E64" s="123">
        <v>225.69372833627196</v>
      </c>
      <c r="F64" s="123">
        <v>225.37204922564356</v>
      </c>
      <c r="G64" s="123">
        <v>233.59894585154524</v>
      </c>
      <c r="H64" s="123">
        <v>240.0599817693834</v>
      </c>
      <c r="I64" s="123">
        <v>248.10798247898231</v>
      </c>
      <c r="J64" s="123">
        <v>262.079867156185</v>
      </c>
      <c r="K64" s="123">
        <v>279.78782873833438</v>
      </c>
      <c r="L64" s="123">
        <v>294.79337327428306</v>
      </c>
      <c r="M64" s="123">
        <v>300.24701175108504</v>
      </c>
      <c r="N64" s="123">
        <v>312.37095749819332</v>
      </c>
      <c r="O64" s="123">
        <v>325.79467214031655</v>
      </c>
      <c r="P64" s="123">
        <v>337.91299027065332</v>
      </c>
      <c r="Q64" s="123">
        <v>345.44527518893187</v>
      </c>
      <c r="R64" s="123">
        <v>362.12256209754963</v>
      </c>
      <c r="S64" s="123">
        <v>381.32643644728455</v>
      </c>
      <c r="T64" s="123">
        <v>405.4237044483549</v>
      </c>
      <c r="U64" s="123">
        <v>426.45953833459561</v>
      </c>
      <c r="V64" s="123">
        <v>435.80894749546513</v>
      </c>
      <c r="W64" s="123">
        <v>444.80500302592623</v>
      </c>
      <c r="X64" s="123">
        <v>454.55842620308681</v>
      </c>
      <c r="Y64" s="123">
        <v>461.95289780499394</v>
      </c>
      <c r="Z64" s="123">
        <v>467.62182937221536</v>
      </c>
      <c r="AA64" s="123">
        <v>464.17839767790417</v>
      </c>
      <c r="AB64" s="123">
        <v>459.23958128644466</v>
      </c>
      <c r="AC64" s="123">
        <v>450.34120990382081</v>
      </c>
      <c r="AD64" s="123">
        <v>446.25126195306075</v>
      </c>
      <c r="AE64" s="123">
        <v>445.30417392584138</v>
      </c>
      <c r="AF64" s="123">
        <v>449.68441675881496</v>
      </c>
      <c r="AG64" s="123">
        <v>449.19657093212538</v>
      </c>
      <c r="AH64" s="123">
        <v>442.992350099747</v>
      </c>
      <c r="AI64" s="123">
        <v>437.45401183499285</v>
      </c>
      <c r="AJ64" s="123"/>
      <c r="AK64" s="123"/>
      <c r="AL64" s="123">
        <v>4496.1655303033158</v>
      </c>
      <c r="AM64" s="123">
        <v>4322.0515593238943</v>
      </c>
      <c r="AN64" s="123">
        <v>3841.8256857229644</v>
      </c>
      <c r="AO64" s="123">
        <v>2796.0127043012799</v>
      </c>
      <c r="AP64" s="123">
        <v>1862.5573205519759</v>
      </c>
      <c r="AQ64" s="123">
        <v>1388.1220245346315</v>
      </c>
      <c r="AR64" s="123">
        <v>846.89042808615352</v>
      </c>
      <c r="AS64" s="123">
        <v>618.09219424843548</v>
      </c>
      <c r="AT64" s="123">
        <v>701.94182390311084</v>
      </c>
      <c r="AU64" s="123">
        <v>1063.2441794203114</v>
      </c>
      <c r="AV64" s="123">
        <v>1495.7490669764522</v>
      </c>
      <c r="AW64" s="123">
        <v>1373.1462356298007</v>
      </c>
      <c r="AX64" s="123">
        <v>1704.9538083584348</v>
      </c>
      <c r="AY64" s="123">
        <v>1902.2886143665125</v>
      </c>
      <c r="AZ64" s="123">
        <v>2226.3818560501718</v>
      </c>
      <c r="BA64" s="123">
        <v>2040.5276221617121</v>
      </c>
      <c r="BB64" s="123">
        <v>2284.1492974700282</v>
      </c>
      <c r="BC64" s="123">
        <v>2314.9899260902534</v>
      </c>
      <c r="BD64" s="123">
        <v>2714.0822285349454</v>
      </c>
      <c r="BE64" s="123">
        <v>3119.0584090335315</v>
      </c>
      <c r="BF64" s="123">
        <v>1994.014400149252</v>
      </c>
      <c r="BG64" s="123">
        <v>1176.075636103338</v>
      </c>
      <c r="BH64" s="123">
        <v>637.06247671155063</v>
      </c>
      <c r="BI64" s="123">
        <v>75.698824553568883</v>
      </c>
      <c r="BJ64" s="123">
        <v>132.41284396454472</v>
      </c>
      <c r="BK64" s="123">
        <v>990.52513054662018</v>
      </c>
      <c r="BL64" s="123">
        <v>2106.3605780773614</v>
      </c>
      <c r="BM64" s="123">
        <v>3116.7705744554314</v>
      </c>
      <c r="BN64" s="123">
        <v>3038.6854836283433</v>
      </c>
      <c r="BO64" s="123">
        <v>2647.4479576081112</v>
      </c>
      <c r="BP64" s="123">
        <v>1744.6971957572641</v>
      </c>
      <c r="BQ64" s="123">
        <v>1198.4453346461928</v>
      </c>
      <c r="BR64" s="123">
        <v>1133.8446737567574</v>
      </c>
      <c r="BS64" s="123">
        <v>963.60245596252025</v>
      </c>
    </row>
    <row r="65" spans="1:71">
      <c r="A65" s="120" t="s">
        <v>156</v>
      </c>
      <c r="B65" s="123">
        <v>297.22968733643751</v>
      </c>
      <c r="C65" s="123">
        <v>300.32255505174385</v>
      </c>
      <c r="D65" s="123">
        <v>312.1441984980118</v>
      </c>
      <c r="E65" s="123">
        <v>321.82534714011922</v>
      </c>
      <c r="F65" s="123">
        <v>338.93111222085201</v>
      </c>
      <c r="G65" s="123">
        <v>371.74487464482451</v>
      </c>
      <c r="H65" s="123">
        <v>404.65380585203195</v>
      </c>
      <c r="I65" s="123">
        <v>447.59959855588761</v>
      </c>
      <c r="J65" s="123">
        <v>519.00995100651221</v>
      </c>
      <c r="K65" s="123">
        <v>572.78038910957264</v>
      </c>
      <c r="L65" s="123">
        <v>611.93477929747905</v>
      </c>
      <c r="M65" s="123">
        <v>641.62081584991472</v>
      </c>
      <c r="N65" s="123">
        <v>661.27538089090865</v>
      </c>
      <c r="O65" s="123">
        <v>681.55984453775443</v>
      </c>
      <c r="P65" s="123">
        <v>691.35899045810061</v>
      </c>
      <c r="Q65" s="123">
        <v>692.80516112383748</v>
      </c>
      <c r="R65" s="123">
        <v>700.49643016136815</v>
      </c>
      <c r="S65" s="123">
        <v>709.633461276189</v>
      </c>
      <c r="T65" s="123">
        <v>727.60811366751352</v>
      </c>
      <c r="U65" s="123">
        <v>768.54435373812316</v>
      </c>
      <c r="V65" s="123">
        <v>801.98802107355539</v>
      </c>
      <c r="W65" s="123">
        <v>846.72007263224521</v>
      </c>
      <c r="X65" s="123">
        <v>909.87910838032303</v>
      </c>
      <c r="Y65" s="123">
        <v>982.68729355219432</v>
      </c>
      <c r="Z65" s="123">
        <v>1068.4286581152262</v>
      </c>
      <c r="AA65" s="123">
        <v>1111.982797176878</v>
      </c>
      <c r="AB65" s="123">
        <v>1111.6914199901321</v>
      </c>
      <c r="AC65" s="123">
        <v>1097.5172587239958</v>
      </c>
      <c r="AD65" s="123">
        <v>1073.0159299246536</v>
      </c>
      <c r="AE65" s="123">
        <v>1052.3656620532552</v>
      </c>
      <c r="AF65" s="123">
        <v>1021.7835073524004</v>
      </c>
      <c r="AG65" s="123">
        <v>993.99910360613853</v>
      </c>
      <c r="AH65" s="123">
        <v>975.29178034446124</v>
      </c>
      <c r="AI65" s="123">
        <v>953.61753749266904</v>
      </c>
      <c r="AJ65" s="123"/>
      <c r="AK65" s="123"/>
      <c r="AL65" s="123">
        <v>18838.491428874851</v>
      </c>
      <c r="AM65" s="123">
        <v>19116.568225406143</v>
      </c>
      <c r="AN65" s="123">
        <v>21341.503976018179</v>
      </c>
      <c r="AO65" s="123">
        <v>22203.66872965296</v>
      </c>
      <c r="AP65" s="123">
        <v>24560.035778027323</v>
      </c>
      <c r="AQ65" s="123">
        <v>30766.366214028585</v>
      </c>
      <c r="AR65" s="123">
        <v>37517.832817975046</v>
      </c>
      <c r="AS65" s="123">
        <v>50334.302753443299</v>
      </c>
      <c r="AT65" s="123">
        <v>80329.31601382939</v>
      </c>
      <c r="AU65" s="123">
        <v>106015.35061643961</v>
      </c>
      <c r="AV65" s="123">
        <v>126605.25446030204</v>
      </c>
      <c r="AW65" s="123">
        <v>143209.10743535825</v>
      </c>
      <c r="AX65" s="123">
        <v>152252.53578931329</v>
      </c>
      <c r="AY65" s="123">
        <v>159504.70880807686</v>
      </c>
      <c r="AZ65" s="123">
        <v>160504.83857004801</v>
      </c>
      <c r="BA65" s="123">
        <v>154081.43822182354</v>
      </c>
      <c r="BB65" s="123">
        <v>149124.67585375442</v>
      </c>
      <c r="BC65" s="123">
        <v>141693.04556178895</v>
      </c>
      <c r="BD65" s="123">
        <v>140086.4642256613</v>
      </c>
      <c r="BE65" s="123">
        <v>158350.9481384095</v>
      </c>
      <c r="BF65" s="123">
        <v>168784.13345119701</v>
      </c>
      <c r="BG65" s="123">
        <v>190278.31679297163</v>
      </c>
      <c r="BH65" s="123">
        <v>230938.66210534718</v>
      </c>
      <c r="BI65" s="123">
        <v>280301.31639885338</v>
      </c>
      <c r="BJ65" s="123">
        <v>347274.19623261347</v>
      </c>
      <c r="BK65" s="123">
        <v>379864.87571961217</v>
      </c>
      <c r="BL65" s="123">
        <v>367911.07232312148</v>
      </c>
      <c r="BM65" s="123">
        <v>349692.46198294964</v>
      </c>
      <c r="BN65" s="123">
        <v>326772.74106113589</v>
      </c>
      <c r="BO65" s="123">
        <v>308700.39525569876</v>
      </c>
      <c r="BP65" s="123">
        <v>281249.39764806419</v>
      </c>
      <c r="BQ65" s="123">
        <v>260287.67656850102</v>
      </c>
      <c r="BR65" s="123">
        <v>248628.70572601649</v>
      </c>
      <c r="BS65" s="123">
        <v>235342.94635418456</v>
      </c>
    </row>
    <row r="66" spans="1:71">
      <c r="A66" s="120" t="s">
        <v>196</v>
      </c>
      <c r="B66" s="123">
        <v>43.898832897572873</v>
      </c>
      <c r="C66" s="123">
        <v>44.590017952531632</v>
      </c>
      <c r="D66" s="123">
        <v>45.405225931990735</v>
      </c>
      <c r="E66" s="123">
        <v>45.810645356106797</v>
      </c>
      <c r="F66" s="123">
        <v>47.237962681994077</v>
      </c>
      <c r="G66" s="123">
        <v>51.339358840288575</v>
      </c>
      <c r="H66" s="123">
        <v>60.925531879117337</v>
      </c>
      <c r="I66" s="123">
        <v>68.897260732279236</v>
      </c>
      <c r="J66" s="123">
        <v>71.342232792362566</v>
      </c>
      <c r="K66" s="123">
        <v>74.504550575594578</v>
      </c>
      <c r="L66" s="123">
        <v>75.835260970394671</v>
      </c>
      <c r="M66" s="123">
        <v>76.703330626163492</v>
      </c>
      <c r="N66" s="123">
        <v>76.80675276310663</v>
      </c>
      <c r="O66" s="123">
        <v>78.185996696257206</v>
      </c>
      <c r="P66" s="123">
        <v>78.994374123024414</v>
      </c>
      <c r="Q66" s="123">
        <v>81.796398414617173</v>
      </c>
      <c r="R66" s="123">
        <v>88.90480243110072</v>
      </c>
      <c r="S66" s="123">
        <v>93.461582032331449</v>
      </c>
      <c r="T66" s="123">
        <v>97.332511386620467</v>
      </c>
      <c r="U66" s="123">
        <v>100.56904667578894</v>
      </c>
      <c r="V66" s="123">
        <v>106.34178519001182</v>
      </c>
      <c r="W66" s="123">
        <v>114.45468971423678</v>
      </c>
      <c r="X66" s="123">
        <v>119.02450497285101</v>
      </c>
      <c r="Y66" s="123">
        <v>123.83448522495911</v>
      </c>
      <c r="Z66" s="123">
        <v>127.75433436928854</v>
      </c>
      <c r="AA66" s="123">
        <v>127.75019719272939</v>
      </c>
      <c r="AB66" s="123">
        <v>128.44967611764517</v>
      </c>
      <c r="AC66" s="123">
        <v>134.24645767825947</v>
      </c>
      <c r="AD66" s="123">
        <v>131.20016275615163</v>
      </c>
      <c r="AE66" s="123">
        <v>128.9499610275038</v>
      </c>
      <c r="AF66" s="123">
        <v>128.15392123479339</v>
      </c>
      <c r="AG66" s="123">
        <v>125.81532863415896</v>
      </c>
      <c r="AH66" s="123">
        <v>124.80802940849897</v>
      </c>
      <c r="AI66" s="123">
        <v>123.27355706904748</v>
      </c>
      <c r="AJ66" s="123"/>
      <c r="AK66" s="123"/>
      <c r="AL66" s="123">
        <v>13473.97913551597</v>
      </c>
      <c r="AM66" s="123">
        <v>13799.167713803216</v>
      </c>
      <c r="AN66" s="123">
        <v>14556.822166108352</v>
      </c>
      <c r="AO66" s="123">
        <v>16130.459665483968</v>
      </c>
      <c r="AP66" s="123">
        <v>18218.717964517728</v>
      </c>
      <c r="AQ66" s="123">
        <v>21025.602442135816</v>
      </c>
      <c r="AR66" s="123">
        <v>22509.921492652029</v>
      </c>
      <c r="AS66" s="123">
        <v>23823.694596060202</v>
      </c>
      <c r="AT66" s="123">
        <v>26975.910751363874</v>
      </c>
      <c r="AU66" s="123">
        <v>29816.950189807627</v>
      </c>
      <c r="AV66" s="123">
        <v>32502.031152176034</v>
      </c>
      <c r="AW66" s="123">
        <v>34777.659742545999</v>
      </c>
      <c r="AX66" s="123">
        <v>37742.044544025994</v>
      </c>
      <c r="AY66" s="123">
        <v>41613.324257464497</v>
      </c>
      <c r="AZ66" s="123">
        <v>44831.314330574445</v>
      </c>
      <c r="BA66" s="123">
        <v>47732.058442724832</v>
      </c>
      <c r="BB66" s="123">
        <v>50816.423922850277</v>
      </c>
      <c r="BC66" s="123">
        <v>57480.308103587442</v>
      </c>
      <c r="BD66" s="123">
        <v>65533.101475210009</v>
      </c>
      <c r="BE66" s="123">
        <v>72922.660544615108</v>
      </c>
      <c r="BF66" s="123">
        <v>81118.316200312678</v>
      </c>
      <c r="BG66" s="123">
        <v>87649.364822923832</v>
      </c>
      <c r="BH66" s="123">
        <v>96282.25759955075</v>
      </c>
      <c r="BI66" s="123">
        <v>108516.15642221371</v>
      </c>
      <c r="BJ66" s="123">
        <v>123464.09054891147</v>
      </c>
      <c r="BK66" s="123">
        <v>135351.00577508111</v>
      </c>
      <c r="BL66" s="123">
        <v>141891.5961891842</v>
      </c>
      <c r="BM66" s="123">
        <v>138326.56686913662</v>
      </c>
      <c r="BN66" s="123">
        <v>137029.80624726453</v>
      </c>
      <c r="BO66" s="123">
        <v>135282.40855342889</v>
      </c>
      <c r="BP66" s="123">
        <v>131986.93950388159</v>
      </c>
      <c r="BQ66" s="123">
        <v>128163.86504489598</v>
      </c>
      <c r="BR66" s="123">
        <v>123803.29977520122</v>
      </c>
      <c r="BS66" s="123">
        <v>119178.50648544567</v>
      </c>
    </row>
    <row r="67" spans="1:71">
      <c r="A67" s="120" t="s">
        <v>194</v>
      </c>
      <c r="B67" s="123">
        <v>36.048036288975354</v>
      </c>
      <c r="C67" s="123">
        <v>36.913651660528828</v>
      </c>
      <c r="D67" s="123">
        <v>38.362824461316549</v>
      </c>
      <c r="E67" s="123">
        <v>40.386812041828932</v>
      </c>
      <c r="F67" s="123">
        <v>43.461547872070931</v>
      </c>
      <c r="G67" s="123">
        <v>47.903595902092974</v>
      </c>
      <c r="H67" s="123">
        <v>55.1245486768481</v>
      </c>
      <c r="I67" s="123">
        <v>63.061485116688161</v>
      </c>
      <c r="J67" s="123">
        <v>69.023880959814434</v>
      </c>
      <c r="K67" s="123">
        <v>75.030245659273248</v>
      </c>
      <c r="L67" s="123">
        <v>78.456533430338837</v>
      </c>
      <c r="M67" s="123">
        <v>80.537147951871091</v>
      </c>
      <c r="N67" s="123">
        <v>82.16999752211072</v>
      </c>
      <c r="O67" s="123">
        <v>83.127341149407968</v>
      </c>
      <c r="P67" s="123">
        <v>83.147228166742636</v>
      </c>
      <c r="Q67" s="123">
        <v>82.616568894467449</v>
      </c>
      <c r="R67" s="123">
        <v>82.625071065518725</v>
      </c>
      <c r="S67" s="123">
        <v>85.298204386804287</v>
      </c>
      <c r="T67" s="123">
        <v>88.614949295034407</v>
      </c>
      <c r="U67" s="123">
        <v>90.921136442347304</v>
      </c>
      <c r="V67" s="123">
        <v>98.596464423792256</v>
      </c>
      <c r="W67" s="123">
        <v>105.61861059088275</v>
      </c>
      <c r="X67" s="123">
        <v>111.37185802494834</v>
      </c>
      <c r="Y67" s="123">
        <v>116.18522035438228</v>
      </c>
      <c r="Z67" s="123">
        <v>122.59150711680131</v>
      </c>
      <c r="AA67" s="123">
        <v>127.66382367589001</v>
      </c>
      <c r="AB67" s="123">
        <v>136.43807719965764</v>
      </c>
      <c r="AC67" s="123">
        <v>135.37534410900767</v>
      </c>
      <c r="AD67" s="123">
        <v>142.00535467385262</v>
      </c>
      <c r="AE67" s="123">
        <v>142.8308648681863</v>
      </c>
      <c r="AF67" s="123">
        <v>141.61569145284986</v>
      </c>
      <c r="AG67" s="123">
        <v>140.1970171649748</v>
      </c>
      <c r="AH67" s="123">
        <v>140.42409288566571</v>
      </c>
      <c r="AI67" s="123">
        <v>141.09503855645329</v>
      </c>
      <c r="AJ67" s="123"/>
      <c r="AK67" s="123"/>
      <c r="AL67" s="123">
        <v>15358.215364878561</v>
      </c>
      <c r="AM67" s="123">
        <v>15661.577641260335</v>
      </c>
      <c r="AN67" s="123">
        <v>16305.772388008778</v>
      </c>
      <c r="AO67" s="123">
        <v>17537.593632164426</v>
      </c>
      <c r="AP67" s="123">
        <v>19252.435526706005</v>
      </c>
      <c r="AQ67" s="123">
        <v>22033.792435894062</v>
      </c>
      <c r="AR67" s="123">
        <v>24284.251513238371</v>
      </c>
      <c r="AS67" s="123">
        <v>25659.246188852299</v>
      </c>
      <c r="AT67" s="123">
        <v>27742.833711521434</v>
      </c>
      <c r="AU67" s="123">
        <v>29635.676851203665</v>
      </c>
      <c r="AV67" s="123">
        <v>31563.759462451759</v>
      </c>
      <c r="AW67" s="123">
        <v>33362.43839882499</v>
      </c>
      <c r="AX67" s="123">
        <v>35686.940369914373</v>
      </c>
      <c r="AY67" s="123">
        <v>39621.737419201658</v>
      </c>
      <c r="AZ67" s="123">
        <v>43089.959190262562</v>
      </c>
      <c r="BA67" s="123">
        <v>47374.354880131672</v>
      </c>
      <c r="BB67" s="123">
        <v>53687.075648343009</v>
      </c>
      <c r="BC67" s="123">
        <v>61461.296781881887</v>
      </c>
      <c r="BD67" s="123">
        <v>70072.390450433551</v>
      </c>
      <c r="BE67" s="123">
        <v>78226.423908891316</v>
      </c>
      <c r="BF67" s="123">
        <v>85590.238779073348</v>
      </c>
      <c r="BG67" s="123">
        <v>92959.395857391733</v>
      </c>
      <c r="BH67" s="123">
        <v>101089.9587847779</v>
      </c>
      <c r="BI67" s="123">
        <v>113614.27729886377</v>
      </c>
      <c r="BJ67" s="123">
        <v>127118.91777675171</v>
      </c>
      <c r="BK67" s="123">
        <v>135414.56700902857</v>
      </c>
      <c r="BL67" s="123">
        <v>135937.18887018529</v>
      </c>
      <c r="BM67" s="123">
        <v>137488.12405625125</v>
      </c>
      <c r="BN67" s="123">
        <v>129146.92653812416</v>
      </c>
      <c r="BO67" s="123">
        <v>125264.08502261738</v>
      </c>
      <c r="BP67" s="123">
        <v>122386.83468652178</v>
      </c>
      <c r="BQ67" s="123">
        <v>118073.41444328953</v>
      </c>
      <c r="BR67" s="123">
        <v>113057.92088018649</v>
      </c>
      <c r="BS67" s="123">
        <v>107191.36241373008</v>
      </c>
    </row>
    <row r="68" spans="1:71">
      <c r="A68" s="120" t="s">
        <v>162</v>
      </c>
      <c r="B68" s="123">
        <v>275.55175869042102</v>
      </c>
      <c r="C68" s="123">
        <v>280.36566914603753</v>
      </c>
      <c r="D68" s="123">
        <v>284.79239969018681</v>
      </c>
      <c r="E68" s="123">
        <v>292.1158860182656</v>
      </c>
      <c r="F68" s="123">
        <v>303.1864735995278</v>
      </c>
      <c r="G68" s="123">
        <v>313.10869119692393</v>
      </c>
      <c r="H68" s="123">
        <v>321.42895840734445</v>
      </c>
      <c r="I68" s="123">
        <v>335.19099961640512</v>
      </c>
      <c r="J68" s="123">
        <v>352.92071575111675</v>
      </c>
      <c r="K68" s="123">
        <v>388.9388540027515</v>
      </c>
      <c r="L68" s="123">
        <v>422.83301541966097</v>
      </c>
      <c r="M68" s="123">
        <v>439.72258686499549</v>
      </c>
      <c r="N68" s="123">
        <v>457.78863866738169</v>
      </c>
      <c r="O68" s="123">
        <v>482.32028263358319</v>
      </c>
      <c r="P68" s="123">
        <v>492.30253728401624</v>
      </c>
      <c r="Q68" s="123">
        <v>497.60139063526162</v>
      </c>
      <c r="R68" s="123">
        <v>514.53952338782915</v>
      </c>
      <c r="S68" s="123">
        <v>552.10922082929437</v>
      </c>
      <c r="T68" s="123">
        <v>601.81765808444641</v>
      </c>
      <c r="U68" s="123">
        <v>649.04402740159196</v>
      </c>
      <c r="V68" s="123">
        <v>682.85599205822359</v>
      </c>
      <c r="W68" s="123">
        <v>716.48934801220139</v>
      </c>
      <c r="X68" s="123">
        <v>751.87031189527363</v>
      </c>
      <c r="Y68" s="123">
        <v>799.34310832129802</v>
      </c>
      <c r="Z68" s="123">
        <v>851.06632372053934</v>
      </c>
      <c r="AA68" s="123">
        <v>901.48513613034822</v>
      </c>
      <c r="AB68" s="123">
        <v>953.71794563576793</v>
      </c>
      <c r="AC68" s="123">
        <v>959.15556865890653</v>
      </c>
      <c r="AD68" s="123">
        <v>949.91879623567945</v>
      </c>
      <c r="AE68" s="123">
        <v>940.39235328913242</v>
      </c>
      <c r="AF68" s="123">
        <v>942.03043879105951</v>
      </c>
      <c r="AG68" s="123">
        <v>928.72266117923425</v>
      </c>
      <c r="AH68" s="123">
        <v>920.50112378573863</v>
      </c>
      <c r="AI68" s="123">
        <v>902.21144383899502</v>
      </c>
      <c r="AJ68" s="123"/>
      <c r="AK68" s="123"/>
      <c r="AL68" s="123">
        <v>13357.685888215692</v>
      </c>
      <c r="AM68" s="123">
        <v>13996.260526634333</v>
      </c>
      <c r="AN68" s="123">
        <v>14098.123107861578</v>
      </c>
      <c r="AO68" s="123">
        <v>14232.369287187477</v>
      </c>
      <c r="AP68" s="123">
        <v>14634.171488851443</v>
      </c>
      <c r="AQ68" s="123">
        <v>13634.59183669489</v>
      </c>
      <c r="AR68" s="123">
        <v>12203.70011397398</v>
      </c>
      <c r="AS68" s="123">
        <v>12531.565965699243</v>
      </c>
      <c r="AT68" s="123">
        <v>13767.510042686776</v>
      </c>
      <c r="AU68" s="123">
        <v>20095.458283492611</v>
      </c>
      <c r="AV68" s="123">
        <v>27793.743636250445</v>
      </c>
      <c r="AW68" s="123">
        <v>31163.392722911991</v>
      </c>
      <c r="AX68" s="123">
        <v>34860.163852234611</v>
      </c>
      <c r="AY68" s="123">
        <v>40056.357531192494</v>
      </c>
      <c r="AZ68" s="123">
        <v>40632.117002625404</v>
      </c>
      <c r="BA68" s="123">
        <v>38938.463942872491</v>
      </c>
      <c r="BB68" s="123">
        <v>40083.938318041364</v>
      </c>
      <c r="BC68" s="123">
        <v>47915.952029279637</v>
      </c>
      <c r="BD68" s="123">
        <v>61747.681631495689</v>
      </c>
      <c r="BE68" s="123">
        <v>77524.946634590684</v>
      </c>
      <c r="BF68" s="123">
        <v>85089.72597143476</v>
      </c>
      <c r="BG68" s="123">
        <v>93622.72261925468</v>
      </c>
      <c r="BH68" s="123">
        <v>104039.7812848903</v>
      </c>
      <c r="BI68" s="123">
        <v>119778.78485025732</v>
      </c>
      <c r="BJ68" s="123">
        <v>138337.44168418282</v>
      </c>
      <c r="BK68" s="123">
        <v>164701.34045718305</v>
      </c>
      <c r="BL68" s="123">
        <v>201226.94139812348</v>
      </c>
      <c r="BM68" s="123">
        <v>205196.6007258358</v>
      </c>
      <c r="BN68" s="123">
        <v>201191.05716190013</v>
      </c>
      <c r="BO68" s="123">
        <v>196811.85551813259</v>
      </c>
      <c r="BP68" s="123">
        <v>203019.13677681293</v>
      </c>
      <c r="BQ68" s="123">
        <v>197942.70226897718</v>
      </c>
      <c r="BR68" s="123">
        <v>196990.54006969093</v>
      </c>
      <c r="BS68" s="123">
        <v>188109.12217799894</v>
      </c>
    </row>
    <row r="69" spans="1:71">
      <c r="A69" s="120" t="s">
        <v>180</v>
      </c>
      <c r="B69" s="123">
        <v>95.520989717570473</v>
      </c>
      <c r="C69" s="123">
        <v>96.781767869977344</v>
      </c>
      <c r="D69" s="123">
        <v>100.19404649822565</v>
      </c>
      <c r="E69" s="123">
        <v>104.76882306832061</v>
      </c>
      <c r="F69" s="123">
        <v>110.76986319883552</v>
      </c>
      <c r="G69" s="123">
        <v>120.27432591294885</v>
      </c>
      <c r="H69" s="123">
        <v>126.84273831423147</v>
      </c>
      <c r="I69" s="123">
        <v>132.62950682591412</v>
      </c>
      <c r="J69" s="123">
        <v>141.46709166993469</v>
      </c>
      <c r="K69" s="123">
        <v>153.87232247214058</v>
      </c>
      <c r="L69" s="123">
        <v>172.90573181979002</v>
      </c>
      <c r="M69" s="123">
        <v>183.18077892799278</v>
      </c>
      <c r="N69" s="123">
        <v>193.28548753026283</v>
      </c>
      <c r="O69" s="123">
        <v>209.34121690564643</v>
      </c>
      <c r="P69" s="123">
        <v>230.87366720089705</v>
      </c>
      <c r="Q69" s="123">
        <v>248.87043517179342</v>
      </c>
      <c r="R69" s="123">
        <v>260.70549186953446</v>
      </c>
      <c r="S69" s="123">
        <v>261.03183524981068</v>
      </c>
      <c r="T69" s="123">
        <v>263.70361425440694</v>
      </c>
      <c r="U69" s="123">
        <v>262.43249550780229</v>
      </c>
      <c r="V69" s="123">
        <v>267.84390471477707</v>
      </c>
      <c r="W69" s="123">
        <v>284.09632218425736</v>
      </c>
      <c r="X69" s="123">
        <v>296.29132150486856</v>
      </c>
      <c r="Y69" s="123">
        <v>334.50408504950713</v>
      </c>
      <c r="Z69" s="123">
        <v>373.93487878952783</v>
      </c>
      <c r="AA69" s="123">
        <v>390.51010851439952</v>
      </c>
      <c r="AB69" s="123">
        <v>398.30039387882692</v>
      </c>
      <c r="AC69" s="123">
        <v>405.06423415450888</v>
      </c>
      <c r="AD69" s="123">
        <v>416.61407183768637</v>
      </c>
      <c r="AE69" s="123">
        <v>425.24345036481498</v>
      </c>
      <c r="AF69" s="123">
        <v>424.04538402042311</v>
      </c>
      <c r="AG69" s="123">
        <v>414.59695027725911</v>
      </c>
      <c r="AH69" s="123">
        <v>405.57176124806767</v>
      </c>
      <c r="AI69" s="123">
        <v>396.04554111347949</v>
      </c>
      <c r="AJ69" s="123"/>
      <c r="AK69" s="123"/>
      <c r="AL69" s="123">
        <v>4154.4874492812023</v>
      </c>
      <c r="AM69" s="123">
        <v>4261.2314922314799</v>
      </c>
      <c r="AN69" s="123">
        <v>4337.9131298966831</v>
      </c>
      <c r="AO69" s="123">
        <v>4630.4716294273157</v>
      </c>
      <c r="AP69" s="123">
        <v>5104.3638308585832</v>
      </c>
      <c r="AQ69" s="123">
        <v>5786.2052692606203</v>
      </c>
      <c r="AR69" s="123">
        <v>7075.4781663317626</v>
      </c>
      <c r="AS69" s="123">
        <v>8211.4435225266498</v>
      </c>
      <c r="AT69" s="123">
        <v>8858.3091280890949</v>
      </c>
      <c r="AU69" s="123">
        <v>8706.3979886878424</v>
      </c>
      <c r="AV69" s="123">
        <v>6924.3578080172911</v>
      </c>
      <c r="AW69" s="123">
        <v>6401.6393004589318</v>
      </c>
      <c r="AX69" s="123">
        <v>6051.9661292852006</v>
      </c>
      <c r="AY69" s="123">
        <v>5305.4065102199183</v>
      </c>
      <c r="AZ69" s="123">
        <v>3582.5937357440853</v>
      </c>
      <c r="BA69" s="123">
        <v>2642.2314356411584</v>
      </c>
      <c r="BB69" s="123">
        <v>2875.5650888898117</v>
      </c>
      <c r="BC69" s="123">
        <v>5209.9897878149413</v>
      </c>
      <c r="BD69" s="123">
        <v>8032.3244111052863</v>
      </c>
      <c r="BE69" s="123">
        <v>11702.590432341573</v>
      </c>
      <c r="BF69" s="123">
        <v>15205.517492709667</v>
      </c>
      <c r="BG69" s="123">
        <v>15980.681853299157</v>
      </c>
      <c r="BH69" s="123">
        <v>17696.184881801935</v>
      </c>
      <c r="BI69" s="123">
        <v>14101.160085724992</v>
      </c>
      <c r="BJ69" s="123">
        <v>11065.783648234508</v>
      </c>
      <c r="BK69" s="123">
        <v>11054.60851099223</v>
      </c>
      <c r="BL69" s="123">
        <v>11413.565836644791</v>
      </c>
      <c r="BM69" s="123">
        <v>10222.225159023932</v>
      </c>
      <c r="BN69" s="123">
        <v>7184.5056446044719</v>
      </c>
      <c r="BO69" s="123">
        <v>5114.2637338314098</v>
      </c>
      <c r="BP69" s="123">
        <v>4543.9200745879052</v>
      </c>
      <c r="BQ69" s="123">
        <v>4791.1578091656684</v>
      </c>
      <c r="BR69" s="123">
        <v>5054.2429431161154</v>
      </c>
      <c r="BS69" s="123">
        <v>5249.062986971554</v>
      </c>
    </row>
    <row r="70" spans="1:71">
      <c r="A70" s="120" t="s">
        <v>182</v>
      </c>
      <c r="B70" s="123">
        <v>117.44782303739912</v>
      </c>
      <c r="C70" s="123">
        <v>119.48573981956648</v>
      </c>
      <c r="D70" s="123">
        <v>122.70350098805713</v>
      </c>
      <c r="E70" s="123">
        <v>124.83170721753315</v>
      </c>
      <c r="F70" s="123">
        <v>125.23306789865492</v>
      </c>
      <c r="G70" s="123">
        <v>125.85118347587139</v>
      </c>
      <c r="H70" s="123">
        <v>130.31826449227131</v>
      </c>
      <c r="I70" s="123">
        <v>128.62735937444251</v>
      </c>
      <c r="J70" s="123">
        <v>133.72017213899909</v>
      </c>
      <c r="K70" s="123">
        <v>144.00201106946494</v>
      </c>
      <c r="L70" s="123">
        <v>163.46674306305812</v>
      </c>
      <c r="M70" s="123">
        <v>188.09585952783496</v>
      </c>
      <c r="N70" s="123">
        <v>229.28286736552388</v>
      </c>
      <c r="O70" s="123">
        <v>242.93941247083757</v>
      </c>
      <c r="P70" s="123">
        <v>255.50652176391279</v>
      </c>
      <c r="Q70" s="123">
        <v>256.49068867037022</v>
      </c>
      <c r="R70" s="123">
        <v>253.24535206032292</v>
      </c>
      <c r="S70" s="123">
        <v>251.57070350044322</v>
      </c>
      <c r="T70" s="123">
        <v>253.06379569899423</v>
      </c>
      <c r="U70" s="123">
        <v>252.12899118483102</v>
      </c>
      <c r="V70" s="123">
        <v>263.98541739296837</v>
      </c>
      <c r="W70" s="123">
        <v>279.90387840454662</v>
      </c>
      <c r="X70" s="123">
        <v>297.39266806942891</v>
      </c>
      <c r="Y70" s="123">
        <v>314.70503742235746</v>
      </c>
      <c r="Z70" s="123">
        <v>334.98133330062791</v>
      </c>
      <c r="AA70" s="123">
        <v>338.33822211366811</v>
      </c>
      <c r="AB70" s="123">
        <v>356.96625796700476</v>
      </c>
      <c r="AC70" s="123">
        <v>418.83179785083041</v>
      </c>
      <c r="AD70" s="123">
        <v>425.25898565087653</v>
      </c>
      <c r="AE70" s="123">
        <v>465.73439836029979</v>
      </c>
      <c r="AF70" s="123">
        <v>476.99496589389815</v>
      </c>
      <c r="AG70" s="123">
        <v>492.61687444938138</v>
      </c>
      <c r="AH70" s="123">
        <v>507.33990952323393</v>
      </c>
      <c r="AI70" s="123">
        <v>520.22069949466629</v>
      </c>
      <c r="AJ70" s="123"/>
      <c r="AK70" s="123"/>
      <c r="AL70" s="123">
        <v>1808.6716336258216</v>
      </c>
      <c r="AM70" s="123">
        <v>1812.5571309881452</v>
      </c>
      <c r="AN70" s="123">
        <v>1879.5156646260912</v>
      </c>
      <c r="AO70" s="123">
        <v>2302.5299679719205</v>
      </c>
      <c r="AP70" s="123">
        <v>3246.9056993170498</v>
      </c>
      <c r="AQ70" s="123">
        <v>4968.8757308149688</v>
      </c>
      <c r="AR70" s="123">
        <v>6502.8636908512035</v>
      </c>
      <c r="AS70" s="123">
        <v>8952.7860231141622</v>
      </c>
      <c r="AT70" s="123">
        <v>10376.582188392031</v>
      </c>
      <c r="AU70" s="123">
        <v>10645.780668515119</v>
      </c>
      <c r="AV70" s="123">
        <v>8584.3402915284478</v>
      </c>
      <c r="AW70" s="123">
        <v>5639.2837120621416</v>
      </c>
      <c r="AX70" s="123">
        <v>1746.9895288573714</v>
      </c>
      <c r="AY70" s="123">
        <v>1539.7796347917265</v>
      </c>
      <c r="AZ70" s="123">
        <v>1240.5834706282176</v>
      </c>
      <c r="BA70" s="123">
        <v>1916.8973989951385</v>
      </c>
      <c r="BB70" s="123">
        <v>3731.3082609878052</v>
      </c>
      <c r="BC70" s="123">
        <v>6665.3166818031805</v>
      </c>
      <c r="BD70" s="123">
        <v>10052.680086400153</v>
      </c>
      <c r="BE70" s="123">
        <v>14037.988163269536</v>
      </c>
      <c r="BF70" s="123">
        <v>16171.990610544857</v>
      </c>
      <c r="BG70" s="123">
        <v>17058.231665150495</v>
      </c>
      <c r="BH70" s="123">
        <v>17404.380169346357</v>
      </c>
      <c r="BI70" s="123">
        <v>19195.369089578431</v>
      </c>
      <c r="BJ70" s="123">
        <v>20778.523109050962</v>
      </c>
      <c r="BK70" s="123">
        <v>24747.312253731237</v>
      </c>
      <c r="BL70" s="123">
        <v>21953.882876613337</v>
      </c>
      <c r="BM70" s="123">
        <v>7627.8313511891247</v>
      </c>
      <c r="BN70" s="123">
        <v>5793.7290912726357</v>
      </c>
      <c r="BO70" s="123">
        <v>962.43476083478504</v>
      </c>
      <c r="BP70" s="123">
        <v>209.06335975653238</v>
      </c>
      <c r="BQ70" s="123">
        <v>77.470526688750468</v>
      </c>
      <c r="BR70" s="123">
        <v>940.95251343852442</v>
      </c>
      <c r="BS70" s="123">
        <v>2675.4488256175823</v>
      </c>
    </row>
    <row r="71" spans="1:71">
      <c r="A71" s="120" t="s">
        <v>167</v>
      </c>
      <c r="B71" s="123">
        <v>342.99154117186873</v>
      </c>
      <c r="C71" s="123">
        <v>347.7216393065238</v>
      </c>
      <c r="D71" s="123">
        <v>351.25082380325779</v>
      </c>
      <c r="E71" s="123">
        <v>361.8153174308564</v>
      </c>
      <c r="F71" s="123">
        <v>381.35765863984506</v>
      </c>
      <c r="G71" s="123">
        <v>427.88805604118892</v>
      </c>
      <c r="H71" s="123">
        <v>480.88402101365483</v>
      </c>
      <c r="I71" s="123">
        <v>507.46014428926151</v>
      </c>
      <c r="J71" s="123">
        <v>536.77456027642449</v>
      </c>
      <c r="K71" s="123">
        <v>595.69151698810788</v>
      </c>
      <c r="L71" s="123">
        <v>640.33895374302858</v>
      </c>
      <c r="M71" s="123">
        <v>672.83157021475836</v>
      </c>
      <c r="N71" s="123">
        <v>701.15802795917875</v>
      </c>
      <c r="O71" s="123">
        <v>740.27772156088668</v>
      </c>
      <c r="P71" s="123">
        <v>758.88445927356418</v>
      </c>
      <c r="Q71" s="123">
        <v>771.11545420566506</v>
      </c>
      <c r="R71" s="123">
        <v>791.13256577307686</v>
      </c>
      <c r="S71" s="123">
        <v>831.90185649567161</v>
      </c>
      <c r="T71" s="123">
        <v>869.39792166027394</v>
      </c>
      <c r="U71" s="123">
        <v>907.02111740676526</v>
      </c>
      <c r="V71" s="123">
        <v>955.04086741753224</v>
      </c>
      <c r="W71" s="123">
        <v>996.50192939378064</v>
      </c>
      <c r="X71" s="123">
        <v>1057.3549412379541</v>
      </c>
      <c r="Y71" s="123">
        <v>1107.440811349288</v>
      </c>
      <c r="Z71" s="123">
        <v>1186.5870935613329</v>
      </c>
      <c r="AA71" s="123">
        <v>1236.7505413203471</v>
      </c>
      <c r="AB71" s="123">
        <v>1296.0058606787911</v>
      </c>
      <c r="AC71" s="123">
        <v>1357.6451601252661</v>
      </c>
      <c r="AD71" s="123">
        <v>1375.1574914910075</v>
      </c>
      <c r="AE71" s="123">
        <v>1386.3666871492985</v>
      </c>
      <c r="AF71" s="123">
        <v>1383.4854127403153</v>
      </c>
      <c r="AG71" s="123">
        <v>1375.6586130013218</v>
      </c>
      <c r="AH71" s="123">
        <v>1375.4789954901053</v>
      </c>
      <c r="AI71" s="123">
        <v>1347.3331705370697</v>
      </c>
      <c r="AJ71" s="123"/>
      <c r="AK71" s="123"/>
      <c r="AL71" s="123">
        <v>33494.577292524722</v>
      </c>
      <c r="AM71" s="123">
        <v>34470.290094709562</v>
      </c>
      <c r="AN71" s="123">
        <v>34296.795997503119</v>
      </c>
      <c r="AO71" s="123">
        <v>35720.593836472297</v>
      </c>
      <c r="AP71" s="123">
        <v>39657.920413903041</v>
      </c>
      <c r="AQ71" s="123">
        <v>53613.837154284563</v>
      </c>
      <c r="AR71" s="123">
        <v>72859.732976169733</v>
      </c>
      <c r="AS71" s="123">
        <v>80777.38283299758</v>
      </c>
      <c r="AT71" s="123">
        <v>90714.740133817264</v>
      </c>
      <c r="AU71" s="123">
        <v>121459.99621132592</v>
      </c>
      <c r="AV71" s="123">
        <v>147625.38930434742</v>
      </c>
      <c r="AW71" s="123">
        <v>167805.37718516466</v>
      </c>
      <c r="AX71" s="123">
        <v>184967.22092838865</v>
      </c>
      <c r="AY71" s="123">
        <v>209854.03703646504</v>
      </c>
      <c r="AZ71" s="123">
        <v>219170.05909451869</v>
      </c>
      <c r="BA71" s="123">
        <v>221692.54555836873</v>
      </c>
      <c r="BB71" s="123">
        <v>227340.88930645073</v>
      </c>
      <c r="BC71" s="123">
        <v>248691.47897914241</v>
      </c>
      <c r="BD71" s="123">
        <v>266329.35085720097</v>
      </c>
      <c r="BE71" s="123">
        <v>287735.80613169516</v>
      </c>
      <c r="BF71" s="123">
        <v>317967.76867231668</v>
      </c>
      <c r="BG71" s="123">
        <v>343385.31794283184</v>
      </c>
      <c r="BH71" s="123">
        <v>394429.98556212132</v>
      </c>
      <c r="BI71" s="123">
        <v>427962.48976195068</v>
      </c>
      <c r="BJ71" s="123">
        <v>500497.08521420613</v>
      </c>
      <c r="BK71" s="123">
        <v>549228.51993454143</v>
      </c>
      <c r="BL71" s="123">
        <v>625477.21594745701</v>
      </c>
      <c r="BM71" s="123">
        <v>725011.21769225504</v>
      </c>
      <c r="BN71" s="123">
        <v>763494.9074151516</v>
      </c>
      <c r="BO71" s="123">
        <v>791404.45064575702</v>
      </c>
      <c r="BP71" s="123">
        <v>795720.06028783997</v>
      </c>
      <c r="BQ71" s="123">
        <v>795384.78006870649</v>
      </c>
      <c r="BR71" s="123">
        <v>807866.66995992721</v>
      </c>
      <c r="BS71" s="123">
        <v>772354.84517022793</v>
      </c>
    </row>
    <row r="72" spans="1:71">
      <c r="A72" s="120" t="s">
        <v>154</v>
      </c>
      <c r="B72" s="123">
        <v>978.91401780548665</v>
      </c>
      <c r="C72" s="123">
        <v>992.99553421924838</v>
      </c>
      <c r="D72" s="123">
        <v>1017.7908398386725</v>
      </c>
      <c r="E72" s="123">
        <v>1062.8533847358449</v>
      </c>
      <c r="F72" s="123">
        <v>1097.1387072877196</v>
      </c>
      <c r="G72" s="123">
        <v>1167.4901857598779</v>
      </c>
      <c r="H72" s="123">
        <v>1249.4111898298115</v>
      </c>
      <c r="I72" s="123">
        <v>1315.3493653199596</v>
      </c>
      <c r="J72" s="123">
        <v>1405.4307303259604</v>
      </c>
      <c r="K72" s="123">
        <v>1485.6947185588883</v>
      </c>
      <c r="L72" s="123">
        <v>1547.7872584030949</v>
      </c>
      <c r="M72" s="123">
        <v>1579.3002978378072</v>
      </c>
      <c r="N72" s="123">
        <v>1694.0966003230055</v>
      </c>
      <c r="O72" s="123">
        <v>1811.7839620786847</v>
      </c>
      <c r="P72" s="123">
        <v>1891.1503137910593</v>
      </c>
      <c r="Q72" s="123">
        <v>2010.5578843424876</v>
      </c>
      <c r="R72" s="123">
        <v>2249.8071634291882</v>
      </c>
      <c r="S72" s="123">
        <v>2539.4238675894626</v>
      </c>
      <c r="T72" s="123">
        <v>2944.9316048357496</v>
      </c>
      <c r="U72" s="123">
        <v>3241.4034015600114</v>
      </c>
      <c r="V72" s="123">
        <v>3365.5493548393742</v>
      </c>
      <c r="W72" s="123">
        <v>3471.9843845311516</v>
      </c>
      <c r="X72" s="123">
        <v>3563.3301691842562</v>
      </c>
      <c r="Y72" s="123">
        <v>3609.5703710956691</v>
      </c>
      <c r="Z72" s="123">
        <v>3585.0613881787208</v>
      </c>
      <c r="AA72" s="123">
        <v>3633.7310918721228</v>
      </c>
      <c r="AB72" s="123">
        <v>3622.6913506807896</v>
      </c>
      <c r="AC72" s="123">
        <v>3556.3029176513978</v>
      </c>
      <c r="AD72" s="123">
        <v>3457.1454903416702</v>
      </c>
      <c r="AE72" s="123">
        <v>3357.08217768653</v>
      </c>
      <c r="AF72" s="123">
        <v>3273.8016890707841</v>
      </c>
      <c r="AG72" s="123">
        <v>3193.9346994424109</v>
      </c>
      <c r="AH72" s="123">
        <v>3107.8465343479988</v>
      </c>
      <c r="AI72" s="123">
        <v>3031.9305300119308</v>
      </c>
      <c r="AJ72" s="123"/>
      <c r="AK72" s="123"/>
      <c r="AL72" s="123">
        <v>670658.98023601563</v>
      </c>
      <c r="AM72" s="123">
        <v>690454.06693939981</v>
      </c>
      <c r="AN72" s="123">
        <v>725450.73455322394</v>
      </c>
      <c r="AO72" s="123">
        <v>792165.84854400659</v>
      </c>
      <c r="AP72" s="123">
        <v>837085.95031267172</v>
      </c>
      <c r="AQ72" s="123">
        <v>943129.89374824602</v>
      </c>
      <c r="AR72" s="123">
        <v>1078383.7815811229</v>
      </c>
      <c r="AS72" s="123">
        <v>1192688.6193816185</v>
      </c>
      <c r="AT72" s="123">
        <v>1368537.4360689472</v>
      </c>
      <c r="AU72" s="123">
        <v>1533917.7085581853</v>
      </c>
      <c r="AV72" s="123">
        <v>1668408.2897845949</v>
      </c>
      <c r="AW72" s="123">
        <v>1732143.6209454583</v>
      </c>
      <c r="AX72" s="123">
        <v>2024976.6113871511</v>
      </c>
      <c r="AY72" s="123">
        <v>2339689.9988633478</v>
      </c>
      <c r="AZ72" s="123">
        <v>2561350.1765444377</v>
      </c>
      <c r="BA72" s="123">
        <v>2925074.1272598905</v>
      </c>
      <c r="BB72" s="123">
        <v>3746072.6724801357</v>
      </c>
      <c r="BC72" s="123">
        <v>4867370.3888680991</v>
      </c>
      <c r="BD72" s="123">
        <v>6716415.2045471407</v>
      </c>
      <c r="BE72" s="123">
        <v>8241448.9704431016</v>
      </c>
      <c r="BF72" s="123">
        <v>8847024.4007333815</v>
      </c>
      <c r="BG72" s="123">
        <v>9372619.0157141984</v>
      </c>
      <c r="BH72" s="123">
        <v>9822030.2106764447</v>
      </c>
      <c r="BI72" s="123">
        <v>9962343.1936118789</v>
      </c>
      <c r="BJ72" s="123">
        <v>9646816.575364897</v>
      </c>
      <c r="BK72" s="123">
        <v>9847546.6197684556</v>
      </c>
      <c r="BL72" s="123">
        <v>9719159.5614755601</v>
      </c>
      <c r="BM72" s="123">
        <v>9303315.3624871578</v>
      </c>
      <c r="BN72" s="123">
        <v>8736576.0286498349</v>
      </c>
      <c r="BO72" s="123">
        <v>8181457.0842530131</v>
      </c>
      <c r="BP72" s="123">
        <v>7741458.7220544778</v>
      </c>
      <c r="BQ72" s="123">
        <v>7344748.0256629372</v>
      </c>
      <c r="BR72" s="123">
        <v>6923116.4759176895</v>
      </c>
      <c r="BS72" s="123">
        <v>6571196.8021575278</v>
      </c>
    </row>
    <row r="73" spans="1:71">
      <c r="A73" s="120" t="s">
        <v>176</v>
      </c>
      <c r="B73" s="123">
        <v>94.162122134890225</v>
      </c>
      <c r="C73" s="123">
        <v>101.28702892099693</v>
      </c>
      <c r="D73" s="123">
        <v>110.49354433500037</v>
      </c>
      <c r="E73" s="123">
        <v>117.03386896929899</v>
      </c>
      <c r="F73" s="123">
        <v>125.97159808702102</v>
      </c>
      <c r="G73" s="123">
        <v>139.36794475790359</v>
      </c>
      <c r="H73" s="123">
        <v>157.56150877832457</v>
      </c>
      <c r="I73" s="123">
        <v>174.20619693908827</v>
      </c>
      <c r="J73" s="123">
        <v>193.5317548684537</v>
      </c>
      <c r="K73" s="123">
        <v>206.00224848765791</v>
      </c>
      <c r="L73" s="123">
        <v>213.41136674396981</v>
      </c>
      <c r="M73" s="123">
        <v>217.20366674021412</v>
      </c>
      <c r="N73" s="123">
        <v>223.98915336592407</v>
      </c>
      <c r="O73" s="123">
        <v>227.71551250096357</v>
      </c>
      <c r="P73" s="123">
        <v>232.16563586640956</v>
      </c>
      <c r="Q73" s="123">
        <v>241.08699505241637</v>
      </c>
      <c r="R73" s="123">
        <v>246.0795627418633</v>
      </c>
      <c r="S73" s="123">
        <v>251.80613309625429</v>
      </c>
      <c r="T73" s="123">
        <v>257.20091737969824</v>
      </c>
      <c r="U73" s="123">
        <v>265.81632982348907</v>
      </c>
      <c r="V73" s="123">
        <v>293.79991372533266</v>
      </c>
      <c r="W73" s="123">
        <v>329.65530324150609</v>
      </c>
      <c r="X73" s="123">
        <v>346.90857450789338</v>
      </c>
      <c r="Y73" s="123">
        <v>364.30387562692346</v>
      </c>
      <c r="Z73" s="123">
        <v>375.73723679000318</v>
      </c>
      <c r="AA73" s="123">
        <v>386.83038390512792</v>
      </c>
      <c r="AB73" s="123">
        <v>390.93914102860282</v>
      </c>
      <c r="AC73" s="123">
        <v>391.12453736994718</v>
      </c>
      <c r="AD73" s="123">
        <v>384.71250475325212</v>
      </c>
      <c r="AE73" s="123">
        <v>379.9615308682707</v>
      </c>
      <c r="AF73" s="123">
        <v>375.26034522771363</v>
      </c>
      <c r="AG73" s="123">
        <v>379.76610623595172</v>
      </c>
      <c r="AH73" s="123">
        <v>385.00246350795118</v>
      </c>
      <c r="AI73" s="123">
        <v>385.44670500238647</v>
      </c>
      <c r="AJ73" s="123"/>
      <c r="AK73" s="123"/>
      <c r="AL73" s="123">
        <v>4331.5064427115003</v>
      </c>
      <c r="AM73" s="123">
        <v>3693.3390269903825</v>
      </c>
      <c r="AN73" s="123">
        <v>3087.2845174146755</v>
      </c>
      <c r="AO73" s="123">
        <v>3111.6898690434864</v>
      </c>
      <c r="AP73" s="123">
        <v>3163.2858242194438</v>
      </c>
      <c r="AQ73" s="123">
        <v>3245.9787284794397</v>
      </c>
      <c r="AR73" s="123">
        <v>2851.2493377271917</v>
      </c>
      <c r="AS73" s="123">
        <v>2404.9535272502849</v>
      </c>
      <c r="AT73" s="123">
        <v>1768.5328239900384</v>
      </c>
      <c r="AU73" s="123">
        <v>1695.6404518031418</v>
      </c>
      <c r="AV73" s="123">
        <v>1823.8956485162103</v>
      </c>
      <c r="AW73" s="123">
        <v>2114.8370185292515</v>
      </c>
      <c r="AX73" s="123">
        <v>2217.5357053603602</v>
      </c>
      <c r="AY73" s="123">
        <v>2966.3192241558318</v>
      </c>
      <c r="AZ73" s="123">
        <v>3429.6019388672707</v>
      </c>
      <c r="BA73" s="123">
        <v>3502.9921221217223</v>
      </c>
      <c r="BB73" s="123">
        <v>4658.093188478817</v>
      </c>
      <c r="BC73" s="123">
        <v>6626.9305096514763</v>
      </c>
      <c r="BD73" s="123">
        <v>9240.1949495750105</v>
      </c>
      <c r="BE73" s="123">
        <v>10981.92444558583</v>
      </c>
      <c r="BF73" s="123">
        <v>9477.9269821836297</v>
      </c>
      <c r="BG73" s="123">
        <v>6537.650789010323</v>
      </c>
      <c r="BH73" s="123">
        <v>6791.3677337585241</v>
      </c>
      <c r="BI73" s="123">
        <v>7911.8383268605849</v>
      </c>
      <c r="BJ73" s="123">
        <v>10689.837544580821</v>
      </c>
      <c r="BK73" s="123">
        <v>11841.927986571289</v>
      </c>
      <c r="BL73" s="123">
        <v>13040.622345529484</v>
      </c>
      <c r="BM73" s="123">
        <v>13235.286962247825</v>
      </c>
      <c r="BN73" s="123">
        <v>13610.262636247253</v>
      </c>
      <c r="BO73" s="123">
        <v>13641.305654505144</v>
      </c>
      <c r="BP73" s="123">
        <v>13500.962938052284</v>
      </c>
      <c r="BQ73" s="123">
        <v>10826.201458306758</v>
      </c>
      <c r="BR73" s="123">
        <v>8402.0133074231398</v>
      </c>
      <c r="BS73" s="123">
        <v>6897.1785150971891</v>
      </c>
    </row>
    <row r="74" spans="1:71">
      <c r="A74" s="120" t="s">
        <v>195</v>
      </c>
      <c r="B74" s="123">
        <v>223.40427705932996</v>
      </c>
      <c r="C74" s="123">
        <v>224.89307024786891</v>
      </c>
      <c r="D74" s="123">
        <v>224.57356298661477</v>
      </c>
      <c r="E74" s="123">
        <v>224.04806883435194</v>
      </c>
      <c r="F74" s="123">
        <v>232.83660889431377</v>
      </c>
      <c r="G74" s="123">
        <v>249.89116339207439</v>
      </c>
      <c r="H74" s="123">
        <v>262.85020857495289</v>
      </c>
      <c r="I74" s="123">
        <v>277.26715462760569</v>
      </c>
      <c r="J74" s="123">
        <v>286.00730859965802</v>
      </c>
      <c r="K74" s="123">
        <v>292.15538013893905</v>
      </c>
      <c r="L74" s="123">
        <v>295.23912396429375</v>
      </c>
      <c r="M74" s="123">
        <v>297.30757434630175</v>
      </c>
      <c r="N74" s="123">
        <v>297.9784765655715</v>
      </c>
      <c r="O74" s="123">
        <v>298.56726900012347</v>
      </c>
      <c r="P74" s="123">
        <v>299.68733667820442</v>
      </c>
      <c r="Q74" s="123">
        <v>299.95544115862867</v>
      </c>
      <c r="R74" s="123">
        <v>302.07332413806495</v>
      </c>
      <c r="S74" s="123">
        <v>302.9729790370157</v>
      </c>
      <c r="T74" s="123">
        <v>309.41079741784199</v>
      </c>
      <c r="U74" s="123">
        <v>309.64005920281204</v>
      </c>
      <c r="V74" s="123">
        <v>319.36648814823178</v>
      </c>
      <c r="W74" s="123">
        <v>323.24981814847627</v>
      </c>
      <c r="X74" s="123">
        <v>321.9198243271353</v>
      </c>
      <c r="Y74" s="123">
        <v>324.63259896507788</v>
      </c>
      <c r="Z74" s="123">
        <v>327.25982450667777</v>
      </c>
      <c r="AA74" s="123">
        <v>324.42788398543388</v>
      </c>
      <c r="AB74" s="123">
        <v>314.6924073910331</v>
      </c>
      <c r="AC74" s="123">
        <v>307.26712179905229</v>
      </c>
      <c r="AD74" s="123">
        <v>300.26126857954984</v>
      </c>
      <c r="AE74" s="123">
        <v>299.25674155544732</v>
      </c>
      <c r="AF74" s="123">
        <v>291.52293770013841</v>
      </c>
      <c r="AG74" s="123">
        <v>283.07393028705349</v>
      </c>
      <c r="AH74" s="123">
        <v>275.64489258268668</v>
      </c>
      <c r="AI74" s="123">
        <v>269.16936350760648</v>
      </c>
      <c r="AJ74" s="123"/>
      <c r="AK74" s="123"/>
      <c r="AL74" s="123">
        <v>4023.1078549467047</v>
      </c>
      <c r="AM74" s="123">
        <v>3948.0102116095354</v>
      </c>
      <c r="AN74" s="123">
        <v>3424.2019274237105</v>
      </c>
      <c r="AO74" s="123">
        <v>2624.6847173460146</v>
      </c>
      <c r="AP74" s="123">
        <v>2562.5782798593036</v>
      </c>
      <c r="AQ74" s="123">
        <v>2867.5732810515228</v>
      </c>
      <c r="AR74" s="123">
        <v>2692.7390533324519</v>
      </c>
      <c r="AS74" s="123">
        <v>2918.2286997290435</v>
      </c>
      <c r="AT74" s="123">
        <v>2542.3403848274902</v>
      </c>
      <c r="AU74" s="123">
        <v>2022.7485219445161</v>
      </c>
      <c r="AV74" s="123">
        <v>1530.426500941506</v>
      </c>
      <c r="AW74" s="123">
        <v>1163.9390143642945</v>
      </c>
      <c r="AX74" s="123">
        <v>723.53497105155202</v>
      </c>
      <c r="AY74" s="123">
        <v>268.56099183247386</v>
      </c>
      <c r="AZ74" s="123">
        <v>80.261843324564865</v>
      </c>
      <c r="BA74" s="123">
        <v>0.10089159292502725</v>
      </c>
      <c r="BB74" s="123">
        <v>150.22089574838736</v>
      </c>
      <c r="BC74" s="123">
        <v>914.40408822757354</v>
      </c>
      <c r="BD74" s="123">
        <v>1928.6196869406749</v>
      </c>
      <c r="BE74" s="123">
        <v>3717.4565224472872</v>
      </c>
      <c r="BF74" s="123">
        <v>5153.5271355157538</v>
      </c>
      <c r="BG74" s="123">
        <v>7614.5215105677826</v>
      </c>
      <c r="BH74" s="123">
        <v>11534.438934086456</v>
      </c>
      <c r="BI74" s="123">
        <v>16543.05081603723</v>
      </c>
      <c r="BJ74" s="123">
        <v>23064.218328657087</v>
      </c>
      <c r="BK74" s="123">
        <v>29317.357816807635</v>
      </c>
      <c r="BL74" s="123">
        <v>36268.261238651954</v>
      </c>
      <c r="BM74" s="123">
        <v>39562.058432255828</v>
      </c>
      <c r="BN74" s="123">
        <v>40446.94817489136</v>
      </c>
      <c r="BO74" s="123">
        <v>39006.561844300042</v>
      </c>
      <c r="BP74" s="123">
        <v>39972.425420075546</v>
      </c>
      <c r="BQ74" s="123">
        <v>40297.033336969413</v>
      </c>
      <c r="BR74" s="123">
        <v>40409.06760154356</v>
      </c>
      <c r="BS74" s="123">
        <v>39731.091491869702</v>
      </c>
    </row>
    <row r="75" spans="1:71">
      <c r="A75" s="120" t="s">
        <v>197</v>
      </c>
      <c r="B75" s="123">
        <v>382.2412339400309</v>
      </c>
      <c r="C75" s="123">
        <v>376.53469419274319</v>
      </c>
      <c r="D75" s="123">
        <v>373.36993938349843</v>
      </c>
      <c r="E75" s="123">
        <v>366.63496357161921</v>
      </c>
      <c r="F75" s="123">
        <v>365.58800462527353</v>
      </c>
      <c r="G75" s="123">
        <v>372.49702079584995</v>
      </c>
      <c r="H75" s="123">
        <v>380.07351436481372</v>
      </c>
      <c r="I75" s="123">
        <v>388.14738980033803</v>
      </c>
      <c r="J75" s="123">
        <v>399.58826768250651</v>
      </c>
      <c r="K75" s="123">
        <v>421.36606218924709</v>
      </c>
      <c r="L75" s="123">
        <v>420.3020424770632</v>
      </c>
      <c r="M75" s="123">
        <v>420.93011314502132</v>
      </c>
      <c r="N75" s="123">
        <v>420.55127960015852</v>
      </c>
      <c r="O75" s="123">
        <v>417.79939976948498</v>
      </c>
      <c r="P75" s="123">
        <v>424.07470216924628</v>
      </c>
      <c r="Q75" s="123">
        <v>434.52499319998901</v>
      </c>
      <c r="R75" s="123">
        <v>442.98889378330284</v>
      </c>
      <c r="S75" s="123">
        <v>460.2197266068199</v>
      </c>
      <c r="T75" s="123">
        <v>476.43037996752759</v>
      </c>
      <c r="U75" s="123">
        <v>489.14840273398397</v>
      </c>
      <c r="V75" s="123">
        <v>485.57243092521793</v>
      </c>
      <c r="W75" s="123">
        <v>487.85841536556046</v>
      </c>
      <c r="X75" s="123">
        <v>485.99371290813122</v>
      </c>
      <c r="Y75" s="123">
        <v>502.20578747401345</v>
      </c>
      <c r="Z75" s="123">
        <v>519.05269328484394</v>
      </c>
      <c r="AA75" s="123">
        <v>531.56127779261294</v>
      </c>
      <c r="AB75" s="123">
        <v>550.58304597408494</v>
      </c>
      <c r="AC75" s="123">
        <v>554.15799667839929</v>
      </c>
      <c r="AD75" s="123">
        <v>550.44847162264023</v>
      </c>
      <c r="AE75" s="123">
        <v>545.26991426176778</v>
      </c>
      <c r="AF75" s="123">
        <v>525.59391041332253</v>
      </c>
      <c r="AG75" s="123">
        <v>515.54806807295449</v>
      </c>
      <c r="AH75" s="123">
        <v>513.07766852740269</v>
      </c>
      <c r="AI75" s="123">
        <v>501.56892532029161</v>
      </c>
      <c r="AJ75" s="123"/>
      <c r="AK75" s="123"/>
      <c r="AL75" s="123">
        <v>49401.699391480208</v>
      </c>
      <c r="AM75" s="123">
        <v>45999.447339178958</v>
      </c>
      <c r="AN75" s="123">
        <v>42978.703668640112</v>
      </c>
      <c r="AO75" s="123">
        <v>37565.638709089348</v>
      </c>
      <c r="AP75" s="123">
        <v>33625.771094200281</v>
      </c>
      <c r="AQ75" s="123">
        <v>31030.789980048718</v>
      </c>
      <c r="AR75" s="123">
        <v>28599.854302451909</v>
      </c>
      <c r="AS75" s="123">
        <v>27192.296049416542</v>
      </c>
      <c r="AT75" s="123">
        <v>26896.847967016591</v>
      </c>
      <c r="AU75" s="123">
        <v>30340.643686312116</v>
      </c>
      <c r="AV75" s="123">
        <v>26956.24939264822</v>
      </c>
      <c r="AW75" s="123">
        <v>24881.620275891535</v>
      </c>
      <c r="AX75" s="123">
        <v>22341.701931565327</v>
      </c>
      <c r="AY75" s="123">
        <v>18392.773922308563</v>
      </c>
      <c r="AZ75" s="123">
        <v>17781.22583743828</v>
      </c>
      <c r="BA75" s="123">
        <v>18023.57739847164</v>
      </c>
      <c r="BB75" s="123">
        <v>16553.165612760364</v>
      </c>
      <c r="BC75" s="123">
        <v>16130.938679558769</v>
      </c>
      <c r="BD75" s="123">
        <v>15154.479055309323</v>
      </c>
      <c r="BE75" s="123">
        <v>14051.114095708703</v>
      </c>
      <c r="BF75" s="123">
        <v>8914.7345140325997</v>
      </c>
      <c r="BG75" s="123">
        <v>5982.6158806892081</v>
      </c>
      <c r="BH75" s="123">
        <v>3212.0990735241785</v>
      </c>
      <c r="BI75" s="123">
        <v>2396.4350594810376</v>
      </c>
      <c r="BJ75" s="123">
        <v>1593.9086820607147</v>
      </c>
      <c r="BK75" s="123">
        <v>1289.5475563796945</v>
      </c>
      <c r="BL75" s="123">
        <v>2065.553482354529</v>
      </c>
      <c r="BM75" s="123">
        <v>2302.9193663901788</v>
      </c>
      <c r="BN75" s="123">
        <v>2408.1531046080195</v>
      </c>
      <c r="BO75" s="123">
        <v>2353.4513265241553</v>
      </c>
      <c r="BP75" s="123">
        <v>1165.5342091416408</v>
      </c>
      <c r="BQ75" s="123">
        <v>1006.9787146061253</v>
      </c>
      <c r="BR75" s="123">
        <v>1325.8853247161169</v>
      </c>
      <c r="BS75" s="123">
        <v>1093.8211308767543</v>
      </c>
    </row>
    <row r="76" spans="1:71">
      <c r="A76" s="120" t="s">
        <v>187</v>
      </c>
      <c r="B76" s="123">
        <v>1186.2318223302316</v>
      </c>
      <c r="C76" s="123">
        <v>1189.0879268065064</v>
      </c>
      <c r="D76" s="123">
        <v>1206.1297192741836</v>
      </c>
      <c r="E76" s="123">
        <v>1203.4221338715615</v>
      </c>
      <c r="F76" s="123">
        <v>1212.5890294653977</v>
      </c>
      <c r="G76" s="123">
        <v>1237.2127590332007</v>
      </c>
      <c r="H76" s="123">
        <v>1275.5513250401841</v>
      </c>
      <c r="I76" s="123">
        <v>1328.4336107799329</v>
      </c>
      <c r="J76" s="123">
        <v>1394.0125527884154</v>
      </c>
      <c r="K76" s="123">
        <v>1468.8224233028943</v>
      </c>
      <c r="L76" s="123">
        <v>1499.1549930902286</v>
      </c>
      <c r="M76" s="123">
        <v>1512.8816846812354</v>
      </c>
      <c r="N76" s="123">
        <v>1531.1722630381682</v>
      </c>
      <c r="O76" s="123">
        <v>1543.7346097798204</v>
      </c>
      <c r="P76" s="123">
        <v>1555.2862542945522</v>
      </c>
      <c r="Q76" s="123">
        <v>1561.8749051650443</v>
      </c>
      <c r="R76" s="123">
        <v>1572.4880332573528</v>
      </c>
      <c r="S76" s="123">
        <v>1632.1526300879273</v>
      </c>
      <c r="T76" s="123">
        <v>1685.8354668018508</v>
      </c>
      <c r="U76" s="123">
        <v>1685.8797649404362</v>
      </c>
      <c r="V76" s="123">
        <v>1697.1346166357994</v>
      </c>
      <c r="W76" s="123">
        <v>1673.1700738545342</v>
      </c>
      <c r="X76" s="123">
        <v>1664.8683827659038</v>
      </c>
      <c r="Y76" s="123">
        <v>1676.8149915997512</v>
      </c>
      <c r="Z76" s="123">
        <v>1722.5025737428296</v>
      </c>
      <c r="AA76" s="123">
        <v>1762.6788018397122</v>
      </c>
      <c r="AB76" s="123">
        <v>1826.9156494191188</v>
      </c>
      <c r="AC76" s="123">
        <v>1836.4806208275156</v>
      </c>
      <c r="AD76" s="123">
        <v>1830.598310316755</v>
      </c>
      <c r="AE76" s="123">
        <v>1835.7892057041042</v>
      </c>
      <c r="AF76" s="123">
        <v>1824.3166333048273</v>
      </c>
      <c r="AG76" s="123">
        <v>1809.4711566722522</v>
      </c>
      <c r="AH76" s="123">
        <v>1806.9310550672112</v>
      </c>
      <c r="AI76" s="123">
        <v>1789.3022766117294</v>
      </c>
      <c r="AJ76" s="123"/>
      <c r="AK76" s="123"/>
      <c r="AL76" s="123">
        <v>1053200.3903356811</v>
      </c>
      <c r="AM76" s="123">
        <v>1054786.6157086063</v>
      </c>
      <c r="AN76" s="123">
        <v>1081751.5063687281</v>
      </c>
      <c r="AO76" s="123">
        <v>1062148.195301072</v>
      </c>
      <c r="AP76" s="123">
        <v>1061671.2714359583</v>
      </c>
      <c r="AQ76" s="123">
        <v>1083413.1106713833</v>
      </c>
      <c r="AR76" s="123">
        <v>1133357.6704718315</v>
      </c>
      <c r="AS76" s="123">
        <v>1221438.5001878899</v>
      </c>
      <c r="AT76" s="123">
        <v>1341952.8139508115</v>
      </c>
      <c r="AU76" s="123">
        <v>1492409.2245011416</v>
      </c>
      <c r="AV76" s="123">
        <v>1545139.8274245998</v>
      </c>
      <c r="AW76" s="123">
        <v>1561726.747644179</v>
      </c>
      <c r="AX76" s="123">
        <v>1587832.8359889917</v>
      </c>
      <c r="AY76" s="123">
        <v>1591521.4504393353</v>
      </c>
      <c r="AZ76" s="123">
        <v>1599106.467617844</v>
      </c>
      <c r="BA76" s="123">
        <v>1591639.17654227</v>
      </c>
      <c r="BB76" s="123">
        <v>1582962.171202366</v>
      </c>
      <c r="BC76" s="123">
        <v>1687246.5156702655</v>
      </c>
      <c r="BD76" s="123">
        <v>1775579.2134706355</v>
      </c>
      <c r="BE76" s="123">
        <v>1729931.9045968421</v>
      </c>
      <c r="BF76" s="123">
        <v>1705583.9105986236</v>
      </c>
      <c r="BG76" s="123">
        <v>1594307.8260572655</v>
      </c>
      <c r="BH76" s="123">
        <v>1526583.9338870009</v>
      </c>
      <c r="BI76" s="123">
        <v>1497105.4384147194</v>
      </c>
      <c r="BJ76" s="123">
        <v>1545978.0742383327</v>
      </c>
      <c r="BK76" s="123">
        <v>1605359.433177975</v>
      </c>
      <c r="BL76" s="123">
        <v>1747104.916944593</v>
      </c>
      <c r="BM76" s="123">
        <v>1769728.3311175301</v>
      </c>
      <c r="BN76" s="123">
        <v>1766833.1863080517</v>
      </c>
      <c r="BO76" s="123">
        <v>1793005.825772207</v>
      </c>
      <c r="BP76" s="123">
        <v>1776522.8276085469</v>
      </c>
      <c r="BQ76" s="123">
        <v>1757363.8741434296</v>
      </c>
      <c r="BR76" s="123">
        <v>1769607.8830429164</v>
      </c>
      <c r="BS76" s="123">
        <v>1744529.3298273068</v>
      </c>
    </row>
    <row r="77" spans="1:71">
      <c r="A77" s="120" t="s">
        <v>163</v>
      </c>
      <c r="B77" s="123">
        <v>1265.9523279024679</v>
      </c>
      <c r="C77" s="123">
        <v>1298.6362117322135</v>
      </c>
      <c r="D77" s="123">
        <v>1322.5732299344056</v>
      </c>
      <c r="E77" s="123">
        <v>1355.3122523539632</v>
      </c>
      <c r="F77" s="123">
        <v>1397.0332937853632</v>
      </c>
      <c r="G77" s="123">
        <v>1450.3576291193817</v>
      </c>
      <c r="H77" s="123">
        <v>1553.9007689717625</v>
      </c>
      <c r="I77" s="123">
        <v>1690.9286233479681</v>
      </c>
      <c r="J77" s="123">
        <v>1836.3650518140728</v>
      </c>
      <c r="K77" s="123">
        <v>1970.8207804013696</v>
      </c>
      <c r="L77" s="123">
        <v>2087.9694742530614</v>
      </c>
      <c r="M77" s="123">
        <v>2121.4107377632959</v>
      </c>
      <c r="N77" s="123">
        <v>2166.0044717765882</v>
      </c>
      <c r="O77" s="123">
        <v>2191.8935231722148</v>
      </c>
      <c r="P77" s="123">
        <v>2231.4671293860006</v>
      </c>
      <c r="Q77" s="123">
        <v>2264.6860881327384</v>
      </c>
      <c r="R77" s="123">
        <v>2293.5798433321756</v>
      </c>
      <c r="S77" s="123">
        <v>2343.8355042094527</v>
      </c>
      <c r="T77" s="123">
        <v>2353.6736386046919</v>
      </c>
      <c r="U77" s="123">
        <v>2398.0230583129332</v>
      </c>
      <c r="V77" s="123">
        <v>2475.8959461570894</v>
      </c>
      <c r="W77" s="123">
        <v>2544.2012281455768</v>
      </c>
      <c r="X77" s="123">
        <v>2602.5900761995617</v>
      </c>
      <c r="Y77" s="123">
        <v>2691.7556564285369</v>
      </c>
      <c r="Z77" s="123">
        <v>2821.0106038289441</v>
      </c>
      <c r="AA77" s="123">
        <v>2918.5349848421165</v>
      </c>
      <c r="AB77" s="123">
        <v>3037.5902147132815</v>
      </c>
      <c r="AC77" s="123">
        <v>3091.8620234081891</v>
      </c>
      <c r="AD77" s="123">
        <v>3108.4561901685406</v>
      </c>
      <c r="AE77" s="123">
        <v>3124.9603226662111</v>
      </c>
      <c r="AF77" s="123">
        <v>3112.4617904624165</v>
      </c>
      <c r="AG77" s="123">
        <v>3122.5745180983436</v>
      </c>
      <c r="AH77" s="123">
        <v>3156.5422141703621</v>
      </c>
      <c r="AI77" s="123">
        <v>3152.9333599768129</v>
      </c>
      <c r="AJ77" s="123"/>
      <c r="AK77" s="123"/>
      <c r="AL77" s="123">
        <v>1223182.9669908136</v>
      </c>
      <c r="AM77" s="123">
        <v>1291805.7653586152</v>
      </c>
      <c r="AN77" s="123">
        <v>1337530.0625204267</v>
      </c>
      <c r="AO77" s="123">
        <v>1398296.4598947451</v>
      </c>
      <c r="AP77" s="123">
        <v>1475784.2306794561</v>
      </c>
      <c r="AQ77" s="123">
        <v>1572556.6120737155</v>
      </c>
      <c r="AR77" s="123">
        <v>1803493.6695347831</v>
      </c>
      <c r="AS77" s="123">
        <v>2154090.7492653248</v>
      </c>
      <c r="AT77" s="123">
        <v>2562494.5894213747</v>
      </c>
      <c r="AU77" s="123">
        <v>2970936.1488184477</v>
      </c>
      <c r="AV77" s="123">
        <v>3355678.1455343943</v>
      </c>
      <c r="AW77" s="123">
        <v>3452980.5049906923</v>
      </c>
      <c r="AX77" s="123">
        <v>3590739.2419012543</v>
      </c>
      <c r="AY77" s="123">
        <v>3647007.8855836866</v>
      </c>
      <c r="AZ77" s="123">
        <v>3766466.6634331453</v>
      </c>
      <c r="BA77" s="123">
        <v>3858918.4840888502</v>
      </c>
      <c r="BB77" s="123">
        <v>3917430.7832523342</v>
      </c>
      <c r="BC77" s="123">
        <v>4042606.4967193031</v>
      </c>
      <c r="BD77" s="123">
        <v>4001387.2741098334</v>
      </c>
      <c r="BE77" s="123">
        <v>4110399.6242407509</v>
      </c>
      <c r="BF77" s="123">
        <v>4346146.6507768845</v>
      </c>
      <c r="BG77" s="123">
        <v>4552633.8025682056</v>
      </c>
      <c r="BH77" s="123">
        <v>4723110.0845832704</v>
      </c>
      <c r="BI77" s="123">
        <v>5010896.8708495805</v>
      </c>
      <c r="BJ77" s="123">
        <v>5484409.8802262228</v>
      </c>
      <c r="BK77" s="123">
        <v>5870366.7706225142</v>
      </c>
      <c r="BL77" s="123">
        <v>6413331.0081434632</v>
      </c>
      <c r="BM77" s="123">
        <v>6685807.0946735889</v>
      </c>
      <c r="BN77" s="123">
        <v>6796869.5423329333</v>
      </c>
      <c r="BO77" s="123">
        <v>6907449.9139480265</v>
      </c>
      <c r="BP77" s="123">
        <v>6869681.8934101323</v>
      </c>
      <c r="BQ77" s="123">
        <v>6963051.0547138788</v>
      </c>
      <c r="BR77" s="123">
        <v>7181742.0961254351</v>
      </c>
      <c r="BS77" s="123">
        <v>7206204.1621700451</v>
      </c>
    </row>
    <row r="78" spans="1:71">
      <c r="A78" s="120" t="s">
        <v>114</v>
      </c>
      <c r="B78" s="123">
        <v>325.29013792408654</v>
      </c>
      <c r="C78" s="123">
        <v>318.66211395569354</v>
      </c>
      <c r="D78" s="123">
        <v>311.02346519595778</v>
      </c>
      <c r="E78" s="123">
        <v>303.82429457425638</v>
      </c>
      <c r="F78" s="123">
        <v>301.84582670790945</v>
      </c>
      <c r="G78" s="123">
        <v>300.41413844493735</v>
      </c>
      <c r="H78" s="123">
        <v>296.98994453239692</v>
      </c>
      <c r="I78" s="123">
        <v>291.59725308904399</v>
      </c>
      <c r="J78" s="123">
        <v>289.67873875605142</v>
      </c>
      <c r="K78" s="123">
        <v>287.96858674167476</v>
      </c>
      <c r="L78" s="123">
        <v>285.34246340734842</v>
      </c>
      <c r="M78" s="123">
        <v>281.91976561068105</v>
      </c>
      <c r="N78" s="123">
        <v>280.62527540893751</v>
      </c>
      <c r="O78" s="123">
        <v>281.97313485080639</v>
      </c>
      <c r="P78" s="123">
        <v>280.37735247770956</v>
      </c>
      <c r="Q78" s="123">
        <v>282.82587065169594</v>
      </c>
      <c r="R78" s="123">
        <v>285.38111391274703</v>
      </c>
      <c r="S78" s="123">
        <v>305.2187929566511</v>
      </c>
      <c r="T78" s="123">
        <v>313.31436171876976</v>
      </c>
      <c r="U78" s="123">
        <v>313.60211624688975</v>
      </c>
      <c r="V78" s="123">
        <v>314.69732271601106</v>
      </c>
      <c r="W78" s="123">
        <v>317.62666310405643</v>
      </c>
      <c r="X78" s="123">
        <v>324.18233431361716</v>
      </c>
      <c r="Y78" s="123">
        <v>334.94910398368182</v>
      </c>
      <c r="Z78" s="123">
        <v>341.46652930700367</v>
      </c>
      <c r="AA78" s="123">
        <v>340.14441966744488</v>
      </c>
      <c r="AB78" s="123">
        <v>341.35662014385321</v>
      </c>
      <c r="AC78" s="123">
        <v>337.74227534287598</v>
      </c>
      <c r="AD78" s="123">
        <v>337.99592201350197</v>
      </c>
      <c r="AE78" s="123">
        <v>338.08657467236048</v>
      </c>
      <c r="AF78" s="123">
        <v>335.072775033087</v>
      </c>
      <c r="AG78" s="123">
        <v>331.76377375550544</v>
      </c>
      <c r="AH78" s="123">
        <v>324.40561345366933</v>
      </c>
      <c r="AI78" s="123">
        <v>317.06101212305771</v>
      </c>
      <c r="AJ78" s="123"/>
      <c r="AK78" s="123"/>
      <c r="AL78" s="123">
        <v>27328.663917422524</v>
      </c>
      <c r="AM78" s="123">
        <v>24524.260713951062</v>
      </c>
      <c r="AN78" s="123">
        <v>21015.310178441505</v>
      </c>
      <c r="AO78" s="123">
        <v>17163.070552470152</v>
      </c>
      <c r="AP78" s="123">
        <v>14311.607942026614</v>
      </c>
      <c r="AQ78" s="123">
        <v>10831.127350048395</v>
      </c>
      <c r="AR78" s="123">
        <v>7401.3922633333905</v>
      </c>
      <c r="AS78" s="123">
        <v>4671.8223774498465</v>
      </c>
      <c r="AT78" s="123">
        <v>2926.0587418723976</v>
      </c>
      <c r="AU78" s="123">
        <v>1663.6758905887582</v>
      </c>
      <c r="AV78" s="123">
        <v>854.04248865101454</v>
      </c>
      <c r="AW78" s="123">
        <v>350.76576607047804</v>
      </c>
      <c r="AX78" s="123">
        <v>91.114741667717325</v>
      </c>
      <c r="AY78" s="123">
        <v>4.2561153728440403E-2</v>
      </c>
      <c r="AZ78" s="123">
        <v>107.14499714163225</v>
      </c>
      <c r="BA78" s="123">
        <v>304.40495801325636</v>
      </c>
      <c r="BB78" s="123">
        <v>838.02570625438398</v>
      </c>
      <c r="BC78" s="123">
        <v>783.62491671092118</v>
      </c>
      <c r="BD78" s="123">
        <v>1600.9992298825921</v>
      </c>
      <c r="BE78" s="123">
        <v>3250.0136689953515</v>
      </c>
      <c r="BF78" s="123">
        <v>5845.7090003120711</v>
      </c>
      <c r="BG78" s="123">
        <v>8627.5081861694416</v>
      </c>
      <c r="BH78" s="123">
        <v>11053.577504115216</v>
      </c>
      <c r="BI78" s="123">
        <v>13995.667638779745</v>
      </c>
      <c r="BJ78" s="123">
        <v>18950.930332971708</v>
      </c>
      <c r="BK78" s="123">
        <v>24182.298669256917</v>
      </c>
      <c r="BL78" s="123">
        <v>26823.254646497146</v>
      </c>
      <c r="BM78" s="123">
        <v>28367.647341247815</v>
      </c>
      <c r="BN78" s="123">
        <v>26692.897953473333</v>
      </c>
      <c r="BO78" s="123">
        <v>25176.47239243488</v>
      </c>
      <c r="BP78" s="123">
        <v>24455.08419612551</v>
      </c>
      <c r="BQ78" s="123">
        <v>23119.618022228227</v>
      </c>
      <c r="BR78" s="123">
        <v>23182.908684249061</v>
      </c>
      <c r="BS78" s="123">
        <v>22932.542999843979</v>
      </c>
    </row>
    <row r="79" spans="1:71">
      <c r="A79" s="120" t="s">
        <v>198</v>
      </c>
      <c r="B79" s="123">
        <v>4505.0828915747179</v>
      </c>
      <c r="C79" s="123">
        <v>4521.6282420610532</v>
      </c>
      <c r="D79" s="123">
        <v>4499.3447023789149</v>
      </c>
      <c r="E79" s="123">
        <v>4634.338455892098</v>
      </c>
      <c r="F79" s="123">
        <v>4696.973917671151</v>
      </c>
      <c r="G79" s="123">
        <v>5014.8197684721499</v>
      </c>
      <c r="H79" s="123">
        <v>5186.6768201974237</v>
      </c>
      <c r="I79" s="123">
        <v>5382.1146917618498</v>
      </c>
      <c r="J79" s="123">
        <v>5425.2603044489397</v>
      </c>
      <c r="K79" s="123">
        <v>6247.2789865942977</v>
      </c>
      <c r="L79" s="123">
        <v>7102.085336957256</v>
      </c>
      <c r="M79" s="123">
        <v>7754.470313212837</v>
      </c>
      <c r="N79" s="123">
        <v>8129.2930842556907</v>
      </c>
      <c r="O79" s="123">
        <v>8137.8216419415467</v>
      </c>
      <c r="P79" s="123">
        <v>9013.6744817290673</v>
      </c>
      <c r="Q79" s="123">
        <v>10392.616665830114</v>
      </c>
      <c r="R79" s="123">
        <v>10519.918439388452</v>
      </c>
      <c r="S79" s="123">
        <v>10688.587614919476</v>
      </c>
      <c r="T79" s="123">
        <v>11205.645679187073</v>
      </c>
      <c r="U79" s="123">
        <v>11216.647546051941</v>
      </c>
      <c r="V79" s="123">
        <v>11399.765669618584</v>
      </c>
      <c r="W79" s="123">
        <v>11566.739878266042</v>
      </c>
      <c r="X79" s="123">
        <v>11486.691249721382</v>
      </c>
      <c r="Y79" s="123">
        <v>11434.133404562237</v>
      </c>
      <c r="Z79" s="123">
        <v>11419.216824800573</v>
      </c>
      <c r="AA79" s="123">
        <v>12216.524963425727</v>
      </c>
      <c r="AB79" s="123">
        <v>12064.11503892958</v>
      </c>
      <c r="AC79" s="123">
        <v>11763.797108147644</v>
      </c>
      <c r="AD79" s="123">
        <v>11453.38807236136</v>
      </c>
      <c r="AE79" s="123">
        <v>11108.567651300515</v>
      </c>
      <c r="AF79" s="123">
        <v>11242.674462461062</v>
      </c>
      <c r="AG79" s="123">
        <v>11048.480564396303</v>
      </c>
      <c r="AH79" s="123">
        <v>10904.937532984752</v>
      </c>
      <c r="AI79" s="123">
        <v>10729.376730937742</v>
      </c>
      <c r="AJ79" s="123"/>
      <c r="AK79" s="123"/>
      <c r="AL79" s="123">
        <v>18879951.26345003</v>
      </c>
      <c r="AM79" s="123">
        <v>19005836.332269724</v>
      </c>
      <c r="AN79" s="123">
        <v>18777383.332299229</v>
      </c>
      <c r="AO79" s="123">
        <v>19905179.127126053</v>
      </c>
      <c r="AP79" s="123">
        <v>20383050.848820023</v>
      </c>
      <c r="AQ79" s="123">
        <v>23217733.438459758</v>
      </c>
      <c r="AR79" s="123">
        <v>24757771.808035452</v>
      </c>
      <c r="AS79" s="123">
        <v>26613920.788230218</v>
      </c>
      <c r="AT79" s="123">
        <v>26932722.682348657</v>
      </c>
      <c r="AU79" s="123">
        <v>36001183.006619588</v>
      </c>
      <c r="AV79" s="123">
        <v>46867262.506983809</v>
      </c>
      <c r="AW79" s="123">
        <v>56119265.390489474</v>
      </c>
      <c r="AX79" s="123">
        <v>61751514.901971236</v>
      </c>
      <c r="AY79" s="123">
        <v>61711114.430089027</v>
      </c>
      <c r="AZ79" s="123">
        <v>76089787.660191551</v>
      </c>
      <c r="BA79" s="123">
        <v>101855399.144702</v>
      </c>
      <c r="BB79" s="123">
        <v>104154039.73021713</v>
      </c>
      <c r="BC79" s="123">
        <v>107233802.17429861</v>
      </c>
      <c r="BD79" s="123">
        <v>117772823.96722901</v>
      </c>
      <c r="BE79" s="123">
        <v>117636508.59806062</v>
      </c>
      <c r="BF79" s="123">
        <v>121189518.58193704</v>
      </c>
      <c r="BG79" s="123">
        <v>124461441.80590253</v>
      </c>
      <c r="BH79" s="123">
        <v>122265495.89471179</v>
      </c>
      <c r="BI79" s="123">
        <v>120579747.84144515</v>
      </c>
      <c r="BJ79" s="123">
        <v>119685523.64118892</v>
      </c>
      <c r="BK79" s="123">
        <v>137378886.30502382</v>
      </c>
      <c r="BL79" s="123">
        <v>133610026.81416853</v>
      </c>
      <c r="BM79" s="123">
        <v>126734184.88900062</v>
      </c>
      <c r="BN79" s="123">
        <v>119946578.6175916</v>
      </c>
      <c r="BO79" s="123">
        <v>112610514.02860971</v>
      </c>
      <c r="BP79" s="123">
        <v>115588741.66110602</v>
      </c>
      <c r="BQ79" s="123">
        <v>111612155.52627954</v>
      </c>
      <c r="BR79" s="123">
        <v>108748868.85142969</v>
      </c>
      <c r="BS79" s="123">
        <v>105285674.22512171</v>
      </c>
    </row>
    <row r="80" spans="1:71">
      <c r="A80" s="120" t="s">
        <v>199</v>
      </c>
      <c r="B80" s="123">
        <v>4433.3289781230205</v>
      </c>
      <c r="C80" s="123">
        <v>4513.402061404915</v>
      </c>
      <c r="D80" s="123">
        <v>4603.2765847225419</v>
      </c>
      <c r="E80" s="123">
        <v>4734.38855492741</v>
      </c>
      <c r="F80" s="123">
        <v>5020.4086290128462</v>
      </c>
      <c r="G80" s="123">
        <v>5164.4411362418869</v>
      </c>
      <c r="H80" s="123">
        <v>5829.9673042445465</v>
      </c>
      <c r="I80" s="123">
        <v>6602.6062998973257</v>
      </c>
      <c r="J80" s="123">
        <v>6959.6675053990566</v>
      </c>
      <c r="K80" s="123">
        <v>8576.1152800906457</v>
      </c>
      <c r="L80" s="123">
        <v>9118.9842549590303</v>
      </c>
      <c r="M80" s="123">
        <v>9590.9486611857665</v>
      </c>
      <c r="N80" s="123">
        <v>10111.998226077989</v>
      </c>
      <c r="O80" s="123">
        <v>11369.169827895612</v>
      </c>
      <c r="P80" s="123">
        <v>12493.776088762505</v>
      </c>
      <c r="Q80" s="123">
        <v>13268.840076920404</v>
      </c>
      <c r="R80" s="123">
        <v>13769.932999433129</v>
      </c>
      <c r="S80" s="123">
        <v>14232.654120209208</v>
      </c>
      <c r="T80" s="123">
        <v>14829.462538623691</v>
      </c>
      <c r="U80" s="123">
        <v>15305.510780649302</v>
      </c>
      <c r="V80" s="123">
        <v>16132.811514538587</v>
      </c>
      <c r="W80" s="123">
        <v>16779.408694640559</v>
      </c>
      <c r="X80" s="123">
        <v>17837.573174195495</v>
      </c>
      <c r="Y80" s="123">
        <v>18666.972932598455</v>
      </c>
      <c r="Z80" s="123">
        <v>20244.403285847118</v>
      </c>
      <c r="AA80" s="123">
        <v>20954.698546512442</v>
      </c>
      <c r="AB80" s="123">
        <v>20649.602302367588</v>
      </c>
      <c r="AC80" s="123">
        <v>20191.674996922527</v>
      </c>
      <c r="AD80" s="123">
        <v>19836.212480223756</v>
      </c>
      <c r="AE80" s="123">
        <v>19471.874093149821</v>
      </c>
      <c r="AF80" s="123">
        <v>18972.454830315597</v>
      </c>
      <c r="AG80" s="123">
        <v>18596.068650594141</v>
      </c>
      <c r="AH80" s="123">
        <v>18134.91993224181</v>
      </c>
      <c r="AI80" s="123">
        <v>17735.590871310582</v>
      </c>
      <c r="AJ80" s="123"/>
      <c r="AK80" s="123"/>
      <c r="AL80" s="123">
        <v>18261543.083399039</v>
      </c>
      <c r="AM80" s="123">
        <v>18934178.808405396</v>
      </c>
      <c r="AN80" s="123">
        <v>19688918.688237455</v>
      </c>
      <c r="AO80" s="123">
        <v>20807940.598136183</v>
      </c>
      <c r="AP80" s="123">
        <v>23408120.553969916</v>
      </c>
      <c r="AQ80" s="123">
        <v>24682014.629436228</v>
      </c>
      <c r="AR80" s="123">
        <v>31573258.81976594</v>
      </c>
      <c r="AS80" s="123">
        <v>40696231.169978276</v>
      </c>
      <c r="AT80" s="123">
        <v>45213276.361880817</v>
      </c>
      <c r="AU80" s="123">
        <v>69371156.178167894</v>
      </c>
      <c r="AV80" s="123">
        <v>78550390.133875787</v>
      </c>
      <c r="AW80" s="123">
        <v>87007062.539945468</v>
      </c>
      <c r="AX80" s="123">
        <v>96843674.067535043</v>
      </c>
      <c r="AY80" s="123">
        <v>122921355.89680468</v>
      </c>
      <c r="AZ80" s="123">
        <v>148914371.93653893</v>
      </c>
      <c r="BA80" s="123">
        <v>168183730.06959093</v>
      </c>
      <c r="BB80" s="123">
        <v>181053257.7952221</v>
      </c>
      <c r="BC80" s="123">
        <v>193194488.63329363</v>
      </c>
      <c r="BD80" s="123">
        <v>209558504.47131032</v>
      </c>
      <c r="BE80" s="123">
        <v>223051231.23739809</v>
      </c>
      <c r="BF80" s="123">
        <v>247799763.70171258</v>
      </c>
      <c r="BG80" s="123">
        <v>267940810.30212504</v>
      </c>
      <c r="BH80" s="123">
        <v>303047336.73450553</v>
      </c>
      <c r="BI80" s="123">
        <v>331739615.97977531</v>
      </c>
      <c r="BJ80" s="123">
        <v>390666071.25662589</v>
      </c>
      <c r="BK80" s="123">
        <v>418572626.22857696</v>
      </c>
      <c r="BL80" s="123">
        <v>405799575.57259935</v>
      </c>
      <c r="BM80" s="123">
        <v>387519136.33106369</v>
      </c>
      <c r="BN80" s="123">
        <v>373835919.69674975</v>
      </c>
      <c r="BO80" s="123">
        <v>360055048.54591596</v>
      </c>
      <c r="BP80" s="123">
        <v>341547392.08319288</v>
      </c>
      <c r="BQ80" s="123">
        <v>328053727.2266205</v>
      </c>
      <c r="BR80" s="123">
        <v>311813968.6561746</v>
      </c>
      <c r="BS80" s="123">
        <v>298152566.72622383</v>
      </c>
    </row>
    <row r="81" spans="1:38">
      <c r="A81" s="120" t="s">
        <v>119</v>
      </c>
      <c r="B81" s="123">
        <v>159.97630330210905</v>
      </c>
      <c r="C81" s="123">
        <v>162.05987669852323</v>
      </c>
      <c r="D81" s="123">
        <v>166.05688222442774</v>
      </c>
      <c r="E81" s="123">
        <v>172.81639194059787</v>
      </c>
      <c r="F81" s="123">
        <v>182.21469387858858</v>
      </c>
      <c r="G81" s="123">
        <v>196.34143621208287</v>
      </c>
      <c r="H81" s="123">
        <v>210.95859987631596</v>
      </c>
      <c r="I81" s="123">
        <v>223.24652246054342</v>
      </c>
      <c r="J81" s="123">
        <v>235.58568243758853</v>
      </c>
      <c r="K81" s="123">
        <v>247.18040351921732</v>
      </c>
      <c r="L81" s="123">
        <v>256.11845805813226</v>
      </c>
      <c r="M81" s="123">
        <v>263.19102389986455</v>
      </c>
      <c r="N81" s="123">
        <v>271.07987119184344</v>
      </c>
      <c r="O81" s="123">
        <v>282.17943839834845</v>
      </c>
      <c r="P81" s="123">
        <v>290.72843923909033</v>
      </c>
      <c r="Q81" s="123">
        <v>300.27307552850232</v>
      </c>
      <c r="R81" s="123">
        <v>314.32978756551364</v>
      </c>
      <c r="S81" s="123">
        <v>333.21209423947448</v>
      </c>
      <c r="T81" s="123">
        <v>353.32685014279298</v>
      </c>
      <c r="U81" s="123">
        <v>370.61100738674048</v>
      </c>
      <c r="V81" s="123">
        <v>391.15455913161838</v>
      </c>
      <c r="W81" s="123">
        <v>410.51104384791154</v>
      </c>
      <c r="X81" s="123">
        <v>429.31832959646601</v>
      </c>
      <c r="Y81" s="123">
        <v>453.25239066152415</v>
      </c>
      <c r="Z81" s="123">
        <v>479.12890736641288</v>
      </c>
      <c r="AA81" s="123">
        <v>495.65100688887713</v>
      </c>
      <c r="AB81" s="123">
        <v>505.13468536168739</v>
      </c>
      <c r="AC81" s="123">
        <v>506.16925459871794</v>
      </c>
      <c r="AD81" s="123">
        <v>501.37553504240265</v>
      </c>
      <c r="AE81" s="123">
        <v>496.75753103311001</v>
      </c>
      <c r="AF81" s="123">
        <v>491.45398936564521</v>
      </c>
      <c r="AG81" s="123">
        <v>483.81514014932719</v>
      </c>
      <c r="AH81" s="123">
        <v>476.66496024147432</v>
      </c>
      <c r="AI81" s="123">
        <v>468.49595855169412</v>
      </c>
      <c r="AJ81" s="123"/>
      <c r="AK81" s="123"/>
      <c r="AL81" s="123"/>
    </row>
    <row r="82" spans="1:38">
      <c r="A82" s="121" t="s">
        <v>244</v>
      </c>
      <c r="B82" s="123">
        <v>159.68536526700649</v>
      </c>
      <c r="C82" s="123">
        <v>161.766175290403</v>
      </c>
      <c r="D82" s="123">
        <v>165.76179543456252</v>
      </c>
      <c r="E82" s="123">
        <v>172.51276855135234</v>
      </c>
      <c r="F82" s="123">
        <v>181.90119276620405</v>
      </c>
      <c r="G82" s="123">
        <v>196.01235049507841</v>
      </c>
      <c r="H82" s="123">
        <v>210.60501572632219</v>
      </c>
      <c r="I82" s="123">
        <v>222.86434150659449</v>
      </c>
      <c r="J82" s="123">
        <v>235.1925876216485</v>
      </c>
      <c r="K82" s="123">
        <v>246.71030449052355</v>
      </c>
      <c r="L82" s="123">
        <v>255.60010960496263</v>
      </c>
      <c r="M82" s="123">
        <v>262.63424576461426</v>
      </c>
      <c r="N82" s="123">
        <v>270.49423712962061</v>
      </c>
      <c r="O82" s="123">
        <v>281.5588280197606</v>
      </c>
      <c r="P82" s="123">
        <v>290.04235059129496</v>
      </c>
      <c r="Q82" s="123">
        <v>299.51165802564526</v>
      </c>
      <c r="R82" s="123">
        <v>313.55021246985456</v>
      </c>
      <c r="S82" s="123">
        <v>332.41414249266313</v>
      </c>
      <c r="T82" s="123">
        <v>352.49314824275712</v>
      </c>
      <c r="U82" s="123">
        <v>369.7646378653983</v>
      </c>
      <c r="V82" s="123">
        <v>390.27909450151873</v>
      </c>
      <c r="W82" s="123">
        <v>409.61212493814816</v>
      </c>
      <c r="X82" s="123">
        <v>428.39403477328307</v>
      </c>
      <c r="Y82" s="123">
        <v>452.30842575373043</v>
      </c>
      <c r="Z82" s="123">
        <v>478.14286780756311</v>
      </c>
      <c r="AA82" s="123">
        <v>494.61477422450406</v>
      </c>
      <c r="AB82" s="123">
        <v>504.11366613173601</v>
      </c>
      <c r="AC82" s="123">
        <v>505.17299005542651</v>
      </c>
      <c r="AD82" s="123">
        <v>500.4011441147473</v>
      </c>
      <c r="AE82" s="123">
        <v>495.80662683765507</v>
      </c>
      <c r="AF82" s="123">
        <v>490.51151971723812</v>
      </c>
      <c r="AG82" s="123">
        <v>482.89037727286302</v>
      </c>
      <c r="AH82" s="123">
        <v>475.75833400268306</v>
      </c>
      <c r="AI82" s="123">
        <v>467.60691742651278</v>
      </c>
    </row>
    <row r="83" spans="1:38">
      <c r="A83" s="124" t="s">
        <v>247</v>
      </c>
      <c r="B83" s="120">
        <v>1.1999421766091047</v>
      </c>
      <c r="C83" s="120">
        <v>1.2009630164009926</v>
      </c>
      <c r="D83" s="120">
        <v>1.1935658975018757</v>
      </c>
      <c r="E83" s="120">
        <v>1.1804911002655323</v>
      </c>
      <c r="F83" s="120">
        <v>1.1588064694417639</v>
      </c>
      <c r="G83" s="120">
        <v>1.1386742780833916</v>
      </c>
      <c r="H83" s="120">
        <v>1.135623617165272</v>
      </c>
      <c r="I83" s="120">
        <v>1.1498145230138732</v>
      </c>
      <c r="J83" s="120">
        <v>1.1612897196939722</v>
      </c>
      <c r="K83" s="120">
        <v>1.1664258622918826</v>
      </c>
      <c r="L83" s="120">
        <v>1.1683734389965461</v>
      </c>
      <c r="M83" s="120">
        <v>1.161218790214698</v>
      </c>
      <c r="N83" s="120">
        <v>1.1639836466393474</v>
      </c>
      <c r="O83" s="120">
        <v>1.1565476917590343</v>
      </c>
      <c r="P83" s="120">
        <v>1.1522673282956362</v>
      </c>
      <c r="Q83" s="120">
        <v>1.1463963920844031</v>
      </c>
      <c r="R83" s="120">
        <v>1.1527108191892717</v>
      </c>
      <c r="S83" s="120">
        <v>1.1586292734323205</v>
      </c>
      <c r="T83" s="120">
        <v>1.1864023073186496</v>
      </c>
      <c r="U83" s="120">
        <v>1.2056597989580007</v>
      </c>
      <c r="V83" s="120">
        <v>1.2047125896622883</v>
      </c>
      <c r="W83" s="120">
        <v>1.196573599979095</v>
      </c>
      <c r="X83" s="120">
        <v>1.1946919997998122</v>
      </c>
      <c r="Y83" s="120">
        <v>1.1928593885668937</v>
      </c>
      <c r="Z83" s="120">
        <v>1.1971668449684638</v>
      </c>
      <c r="AA83" s="120">
        <v>1.1955384332925614</v>
      </c>
      <c r="AB83" s="120">
        <v>1.1949882869807589</v>
      </c>
      <c r="AC83" s="120">
        <v>1.1841409217087502</v>
      </c>
      <c r="AD83" s="120">
        <v>1.1739167526796628</v>
      </c>
      <c r="AE83" s="120">
        <v>1.161997094277101</v>
      </c>
      <c r="AF83" s="120">
        <v>1.1540269428562497</v>
      </c>
      <c r="AG83" s="120">
        <v>1.148840280243169</v>
      </c>
      <c r="AH83" s="120">
        <v>1.1484583881682888</v>
      </c>
      <c r="AI83" s="120">
        <v>1.1466962242231393</v>
      </c>
    </row>
    <row r="84" spans="1:38">
      <c r="A84" s="124" t="s">
        <v>246</v>
      </c>
      <c r="B84" s="120">
        <v>1.2935600883154472</v>
      </c>
      <c r="C84" s="120">
        <v>1.2914208324741796</v>
      </c>
      <c r="D84" s="120">
        <v>1.2774163418498914</v>
      </c>
      <c r="E84" s="120">
        <v>1.2611413748773208</v>
      </c>
      <c r="F84" s="120">
        <v>1.2286379246144963</v>
      </c>
      <c r="G84" s="120">
        <v>1.2041309146350974</v>
      </c>
      <c r="H84" s="120">
        <v>1.1941058606009953</v>
      </c>
      <c r="I84" s="120">
        <v>1.2027133037510325</v>
      </c>
      <c r="J84" s="120">
        <v>1.2120149899515447</v>
      </c>
      <c r="K84" s="120">
        <v>1.2171170689537885</v>
      </c>
      <c r="L84" s="120">
        <v>1.2191990892979219</v>
      </c>
      <c r="M84" s="120">
        <v>1.2158273787723062</v>
      </c>
      <c r="N84" s="120">
        <v>1.2294671961321555</v>
      </c>
      <c r="O84" s="120">
        <v>1.2285524021217427</v>
      </c>
      <c r="P84" s="120">
        <v>1.2287635811621442</v>
      </c>
      <c r="Q84" s="120">
        <v>1.2272913874542746</v>
      </c>
      <c r="R84" s="120">
        <v>1.2498526959753429</v>
      </c>
      <c r="S84" s="120">
        <v>1.2715142200978622</v>
      </c>
      <c r="T84" s="120">
        <v>1.3262430801481877</v>
      </c>
      <c r="U84" s="120">
        <v>1.3626655930953431</v>
      </c>
      <c r="V84" s="120">
        <v>1.3626524230690082</v>
      </c>
      <c r="W84" s="120">
        <v>1.3573944658873918</v>
      </c>
      <c r="X84" s="120">
        <v>1.3595785286631845</v>
      </c>
      <c r="Y84" s="120">
        <v>1.3589918406717794</v>
      </c>
      <c r="Z84" s="120">
        <v>1.3638877179940718</v>
      </c>
      <c r="AA84" s="120">
        <v>1.3626665074406947</v>
      </c>
      <c r="AB84" s="120">
        <v>1.3617225981368692</v>
      </c>
      <c r="AC84" s="120">
        <v>1.3467379361606446</v>
      </c>
      <c r="AD84" s="120">
        <v>1.3305593602781072</v>
      </c>
      <c r="AE84" s="120">
        <v>1.3118775584176388</v>
      </c>
      <c r="AF84" s="120">
        <v>1.2990764468019891</v>
      </c>
      <c r="AG84" s="120">
        <v>1.2899896239825692</v>
      </c>
      <c r="AH84" s="120">
        <v>1.2843168295439897</v>
      </c>
      <c r="AI84" s="120">
        <v>1.2781124088621911</v>
      </c>
    </row>
    <row r="86" spans="1:38">
      <c r="A86" s="82" t="s">
        <v>375</v>
      </c>
    </row>
  </sheetData>
  <hyperlinks>
    <hyperlink ref="C1" location="INDICE!A1" display="Índice (volver)" xr:uid="{77D6F434-F970-415D-9E55-F94FE076575C}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3F710-CC16-4AD5-9C84-D45A04B414D4}">
  <sheetPr>
    <pageSetUpPr fitToPage="1"/>
  </sheetPr>
  <dimension ref="B1:L20"/>
  <sheetViews>
    <sheetView showGridLines="0" zoomScaleNormal="100" workbookViewId="0">
      <selection activeCell="L2" sqref="L2"/>
    </sheetView>
  </sheetViews>
  <sheetFormatPr baseColWidth="10" defaultColWidth="11.28515625" defaultRowHeight="14.25"/>
  <cols>
    <col min="1" max="16384" width="11.28515625" style="2"/>
  </cols>
  <sheetData>
    <row r="1" spans="2:12" ht="20.65" customHeight="1">
      <c r="B1" s="534" t="s">
        <v>255</v>
      </c>
      <c r="C1" s="535"/>
      <c r="D1" s="535"/>
      <c r="E1" s="535"/>
      <c r="F1" s="535"/>
      <c r="G1" s="535"/>
      <c r="H1" s="535"/>
      <c r="I1" s="535"/>
      <c r="J1" s="535"/>
      <c r="K1" s="535"/>
    </row>
    <row r="2" spans="2:12">
      <c r="B2" s="534" t="s">
        <v>254</v>
      </c>
      <c r="C2" s="535"/>
      <c r="D2" s="535"/>
      <c r="E2" s="535"/>
      <c r="F2" s="535"/>
      <c r="G2" s="535"/>
      <c r="H2" s="535"/>
      <c r="I2" s="535"/>
      <c r="J2" s="535"/>
      <c r="K2" s="535"/>
      <c r="L2" s="500" t="s">
        <v>1634</v>
      </c>
    </row>
    <row r="3" spans="2:12">
      <c r="B3" s="1"/>
    </row>
    <row r="4" spans="2:12">
      <c r="B4" s="34"/>
      <c r="G4" s="34"/>
    </row>
    <row r="18" spans="2:2">
      <c r="B18" s="35" t="s">
        <v>251</v>
      </c>
    </row>
    <row r="19" spans="2:2">
      <c r="B19" s="35" t="s">
        <v>252</v>
      </c>
    </row>
    <row r="20" spans="2:2" ht="15">
      <c r="B20" s="82" t="s">
        <v>375</v>
      </c>
    </row>
  </sheetData>
  <mergeCells count="2">
    <mergeCell ref="B2:K2"/>
    <mergeCell ref="B1:K1"/>
  </mergeCells>
  <hyperlinks>
    <hyperlink ref="L2" location="INDICE!A1" display="Índice (volver)" xr:uid="{F9A2FA9F-924A-4D1A-9B4E-943951EF21B5}"/>
  </hyperlinks>
  <pageMargins left="0.7" right="0.7" top="0.75" bottom="0.75" header="0.3" footer="0.3"/>
  <pageSetup paperSize="9" scale="73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FFEE0-7144-46AA-8892-E17546007B6E}">
  <dimension ref="A1:BD61"/>
  <sheetViews>
    <sheetView showGridLines="0" topLeftCell="I1" workbookViewId="0">
      <selection activeCell="V1" sqref="V1"/>
    </sheetView>
  </sheetViews>
  <sheetFormatPr baseColWidth="10" defaultColWidth="20" defaultRowHeight="13.5"/>
  <cols>
    <col min="1" max="1" width="26.140625" style="6" customWidth="1"/>
    <col min="2" max="2" width="25.7109375" style="6" bestFit="1" customWidth="1"/>
    <col min="3" max="21" width="6.85546875" style="6" bestFit="1" customWidth="1"/>
    <col min="22" max="22" width="21.7109375" style="113" customWidth="1"/>
    <col min="23" max="23" width="25.7109375" style="6" bestFit="1" customWidth="1"/>
    <col min="24" max="42" width="10.5703125" style="6" bestFit="1" customWidth="1"/>
    <col min="43" max="16384" width="20" style="6"/>
  </cols>
  <sheetData>
    <row r="1" spans="1:56">
      <c r="A1" s="533" t="s">
        <v>266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00" t="s">
        <v>1634</v>
      </c>
    </row>
    <row r="2" spans="1:56">
      <c r="A2" s="6" t="s">
        <v>264</v>
      </c>
    </row>
    <row r="3" spans="1:56">
      <c r="A3" s="113"/>
      <c r="B3" s="113"/>
      <c r="C3" s="6" t="s">
        <v>10</v>
      </c>
      <c r="W3" s="113"/>
    </row>
    <row r="4" spans="1:56" s="10" customFormat="1" ht="12.75">
      <c r="A4" s="114"/>
      <c r="C4" s="10">
        <v>2000</v>
      </c>
      <c r="D4" s="10">
        <v>2001</v>
      </c>
      <c r="E4" s="10">
        <v>2002</v>
      </c>
      <c r="F4" s="10">
        <v>2003</v>
      </c>
      <c r="G4" s="10">
        <v>2004</v>
      </c>
      <c r="H4" s="10">
        <v>2005</v>
      </c>
      <c r="I4" s="10">
        <v>2006</v>
      </c>
      <c r="J4" s="10">
        <v>2007</v>
      </c>
      <c r="K4" s="10">
        <v>2008</v>
      </c>
      <c r="L4" s="10">
        <v>2009</v>
      </c>
      <c r="M4" s="10">
        <v>2010</v>
      </c>
      <c r="N4" s="10">
        <v>2011</v>
      </c>
      <c r="O4" s="10">
        <v>2012</v>
      </c>
      <c r="P4" s="10">
        <v>2013</v>
      </c>
      <c r="Q4" s="10">
        <v>2014</v>
      </c>
      <c r="R4" s="10">
        <v>2015</v>
      </c>
      <c r="S4" s="10">
        <v>2016</v>
      </c>
      <c r="T4" s="10">
        <v>2017</v>
      </c>
      <c r="U4" s="10">
        <v>2018</v>
      </c>
      <c r="V4" s="114"/>
      <c r="X4" s="10">
        <v>2000</v>
      </c>
      <c r="Y4" s="10">
        <v>2001</v>
      </c>
      <c r="Z4" s="10">
        <v>2002</v>
      </c>
      <c r="AA4" s="10">
        <v>2003</v>
      </c>
      <c r="AB4" s="10">
        <v>2004</v>
      </c>
      <c r="AC4" s="10">
        <v>2005</v>
      </c>
      <c r="AD4" s="10">
        <v>2006</v>
      </c>
      <c r="AE4" s="10">
        <v>2007</v>
      </c>
      <c r="AF4" s="10">
        <v>2008</v>
      </c>
      <c r="AG4" s="10">
        <v>2009</v>
      </c>
      <c r="AH4" s="10">
        <v>2010</v>
      </c>
      <c r="AI4" s="10">
        <v>2011</v>
      </c>
      <c r="AJ4" s="10">
        <v>2012</v>
      </c>
      <c r="AK4" s="10">
        <v>2013</v>
      </c>
      <c r="AL4" s="10">
        <v>2014</v>
      </c>
      <c r="AM4" s="10">
        <v>2015</v>
      </c>
      <c r="AN4" s="10">
        <v>2016</v>
      </c>
      <c r="AO4" s="10">
        <v>2017</v>
      </c>
      <c r="AP4" s="10">
        <v>2018</v>
      </c>
    </row>
    <row r="5" spans="1:56">
      <c r="A5" s="114" t="s">
        <v>265</v>
      </c>
      <c r="B5" s="6" t="s">
        <v>141</v>
      </c>
      <c r="C5" s="11">
        <f t="shared" ref="C5:C19" si="0">+X5/1000</f>
        <v>6438.4274298832725</v>
      </c>
      <c r="D5" s="11">
        <f t="shared" ref="D5:D19" si="1">+Y5/1000</f>
        <v>7081.2584767352928</v>
      </c>
      <c r="E5" s="11">
        <f t="shared" ref="E5:E19" si="2">+Z5/1000</f>
        <v>8467.3921093207846</v>
      </c>
      <c r="F5" s="11">
        <f t="shared" ref="F5:F19" si="3">+AA5/1000</f>
        <v>8786.2989892119276</v>
      </c>
      <c r="G5" s="11">
        <f t="shared" ref="G5:G19" si="4">+AB5/1000</f>
        <v>8191.448794888679</v>
      </c>
      <c r="H5" s="11">
        <f t="shared" ref="H5:H19" si="5">+AC5/1000</f>
        <v>8899.3355319840412</v>
      </c>
      <c r="I5" s="11">
        <f t="shared" ref="I5:I19" si="6">+AD5/1000</f>
        <v>8524.6760301451704</v>
      </c>
      <c r="J5" s="11">
        <f t="shared" ref="J5:J19" si="7">+AE5/1000</f>
        <v>7771.3929817877979</v>
      </c>
      <c r="K5" s="11">
        <f t="shared" ref="K5:K19" si="8">+AF5/1000</f>
        <v>8176.9105688175332</v>
      </c>
      <c r="L5" s="11">
        <f t="shared" ref="L5:L19" si="9">+AG5/1000</f>
        <v>9386.4270943770825</v>
      </c>
      <c r="M5" s="11">
        <f t="shared" ref="M5:M19" si="10">+AH5/1000</f>
        <v>7792.7492440199985</v>
      </c>
      <c r="N5" s="11">
        <f t="shared" ref="N5:N19" si="11">+AI5/1000</f>
        <v>5851.6002193976874</v>
      </c>
      <c r="O5" s="11">
        <f t="shared" ref="O5:O19" si="12">+AJ5/1000</f>
        <v>5236.325272365917</v>
      </c>
      <c r="P5" s="11">
        <f t="shared" ref="P5:P19" si="13">+AK5/1000</f>
        <v>4621.1849931236684</v>
      </c>
      <c r="Q5" s="11">
        <f t="shared" ref="Q5:Q19" si="14">+AL5/1000</f>
        <v>4363.0499176823769</v>
      </c>
      <c r="R5" s="11">
        <f t="shared" ref="R5:R19" si="15">+AM5/1000</f>
        <v>4303.4839731035599</v>
      </c>
      <c r="S5" s="11">
        <f t="shared" ref="S5:S19" si="16">+AN5/1000</f>
        <v>4031.0448698543823</v>
      </c>
      <c r="T5" s="11">
        <f t="shared" ref="T5:T19" si="17">+AO5/1000</f>
        <v>3663.41179614766</v>
      </c>
      <c r="U5" s="11">
        <f t="shared" ref="U5:U19" si="18">+AP5/1000</f>
        <v>3352.6196213250496</v>
      </c>
      <c r="V5" s="114" t="s">
        <v>60</v>
      </c>
      <c r="W5" s="6" t="s">
        <v>141</v>
      </c>
      <c r="X5" s="11">
        <v>6438427.4298832724</v>
      </c>
      <c r="Y5" s="11">
        <v>7081258.4767352929</v>
      </c>
      <c r="Z5" s="11">
        <v>8467392.109320784</v>
      </c>
      <c r="AA5" s="11">
        <v>8786298.9892119281</v>
      </c>
      <c r="AB5" s="11">
        <v>8191448.7948886789</v>
      </c>
      <c r="AC5" s="11">
        <v>8899335.5319840405</v>
      </c>
      <c r="AD5" s="11">
        <v>8524676.0301451702</v>
      </c>
      <c r="AE5" s="11">
        <v>7771392.981787798</v>
      </c>
      <c r="AF5" s="11">
        <v>8176910.5688175336</v>
      </c>
      <c r="AG5" s="11">
        <v>9386427.0943770818</v>
      </c>
      <c r="AH5" s="11">
        <v>7792749.2440199982</v>
      </c>
      <c r="AI5" s="11">
        <v>5851600.2193976874</v>
      </c>
      <c r="AJ5" s="11">
        <v>5236325.2723659175</v>
      </c>
      <c r="AK5" s="11">
        <v>4621184.9931236682</v>
      </c>
      <c r="AL5" s="11">
        <v>4363049.9176823767</v>
      </c>
      <c r="AM5" s="11">
        <v>4303483.9731035596</v>
      </c>
      <c r="AN5" s="11">
        <v>4031044.8698543822</v>
      </c>
      <c r="AO5" s="11">
        <v>3663411.7961476599</v>
      </c>
      <c r="AP5" s="11">
        <v>3352619.6213250495</v>
      </c>
    </row>
    <row r="6" spans="1:56">
      <c r="A6" s="113"/>
      <c r="B6" s="6" t="s">
        <v>17</v>
      </c>
      <c r="C6" s="11">
        <f t="shared" si="0"/>
        <v>3360.091410708415</v>
      </c>
      <c r="D6" s="11">
        <f t="shared" si="1"/>
        <v>4575.7410074598456</v>
      </c>
      <c r="E6" s="11">
        <f t="shared" si="2"/>
        <v>5427.9319739122584</v>
      </c>
      <c r="F6" s="11">
        <f t="shared" si="3"/>
        <v>5065.3174605602098</v>
      </c>
      <c r="G6" s="11">
        <f t="shared" si="4"/>
        <v>5060.4818505434569</v>
      </c>
      <c r="H6" s="11">
        <f t="shared" si="5"/>
        <v>7072.0767703468518</v>
      </c>
      <c r="I6" s="11">
        <f t="shared" si="6"/>
        <v>6940.0278056455454</v>
      </c>
      <c r="J6" s="11">
        <f t="shared" si="7"/>
        <v>7622.2491714923181</v>
      </c>
      <c r="K6" s="11">
        <f t="shared" si="8"/>
        <v>9859.8995974813461</v>
      </c>
      <c r="L6" s="11">
        <f t="shared" si="9"/>
        <v>10974.425105646938</v>
      </c>
      <c r="M6" s="11">
        <f t="shared" si="10"/>
        <v>8607.6299005965575</v>
      </c>
      <c r="N6" s="11">
        <f t="shared" si="11"/>
        <v>8213.452321851235</v>
      </c>
      <c r="O6" s="11">
        <f t="shared" si="12"/>
        <v>5284.3813045006864</v>
      </c>
      <c r="P6" s="11">
        <f t="shared" si="13"/>
        <v>3402.7141881858665</v>
      </c>
      <c r="Q6" s="11">
        <f t="shared" si="14"/>
        <v>3821.6655641894054</v>
      </c>
      <c r="R6" s="11">
        <f t="shared" si="15"/>
        <v>3372.8062297909323</v>
      </c>
      <c r="S6" s="11">
        <f t="shared" si="16"/>
        <v>2412.3064702482748</v>
      </c>
      <c r="T6" s="11">
        <f t="shared" si="17"/>
        <v>2744.1144188212152</v>
      </c>
      <c r="U6" s="11">
        <f t="shared" si="18"/>
        <v>2218.322931556454</v>
      </c>
      <c r="W6" s="6" t="s">
        <v>17</v>
      </c>
      <c r="X6" s="11">
        <v>3360091.4107084149</v>
      </c>
      <c r="Y6" s="11">
        <v>4575741.0074598454</v>
      </c>
      <c r="Z6" s="11">
        <v>5427931.9739122586</v>
      </c>
      <c r="AA6" s="11">
        <v>5065317.46056021</v>
      </c>
      <c r="AB6" s="11">
        <v>5060481.8505434571</v>
      </c>
      <c r="AC6" s="11">
        <v>7072076.770346852</v>
      </c>
      <c r="AD6" s="11">
        <v>6940027.805645545</v>
      </c>
      <c r="AE6" s="11">
        <v>7622249.1714923177</v>
      </c>
      <c r="AF6" s="11">
        <v>9859899.5974813458</v>
      </c>
      <c r="AG6" s="11">
        <v>10974425.105646938</v>
      </c>
      <c r="AH6" s="11">
        <v>8607629.9005965572</v>
      </c>
      <c r="AI6" s="11">
        <v>8213452.3218512358</v>
      </c>
      <c r="AJ6" s="11">
        <v>5284381.304500686</v>
      </c>
      <c r="AK6" s="11">
        <v>3402714.1881858665</v>
      </c>
      <c r="AL6" s="11">
        <v>3821665.5641894052</v>
      </c>
      <c r="AM6" s="11">
        <v>3372806.2297909325</v>
      </c>
      <c r="AN6" s="11">
        <v>2412306.470248275</v>
      </c>
      <c r="AO6" s="11">
        <v>2744114.4188212152</v>
      </c>
      <c r="AP6" s="11">
        <v>2218322.9315564539</v>
      </c>
    </row>
    <row r="7" spans="1:56">
      <c r="A7" s="113"/>
      <c r="B7" s="6" t="s">
        <v>18</v>
      </c>
      <c r="C7" s="11">
        <f t="shared" si="0"/>
        <v>753.63919352176174</v>
      </c>
      <c r="D7" s="11">
        <f t="shared" si="1"/>
        <v>1287.6806774584695</v>
      </c>
      <c r="E7" s="11">
        <f t="shared" si="2"/>
        <v>1735.1774211154168</v>
      </c>
      <c r="F7" s="11">
        <f t="shared" si="3"/>
        <v>2766.4163687609657</v>
      </c>
      <c r="G7" s="11">
        <f t="shared" si="4"/>
        <v>2400.8125901300114</v>
      </c>
      <c r="H7" s="11">
        <f t="shared" si="5"/>
        <v>1716.4609794306607</v>
      </c>
      <c r="I7" s="11">
        <f t="shared" si="6"/>
        <v>1945.6466568090946</v>
      </c>
      <c r="J7" s="11">
        <f t="shared" si="7"/>
        <v>2221.8593826867441</v>
      </c>
      <c r="K7" s="11">
        <f t="shared" si="8"/>
        <v>2453.8011719620786</v>
      </c>
      <c r="L7" s="11">
        <f t="shared" si="9"/>
        <v>1794.057556155529</v>
      </c>
      <c r="M7" s="11">
        <f t="shared" si="10"/>
        <v>1743.7750000000001</v>
      </c>
      <c r="N7" s="11">
        <f t="shared" si="11"/>
        <v>1218.9193291102636</v>
      </c>
      <c r="O7" s="11">
        <f t="shared" si="12"/>
        <v>936.60680746703167</v>
      </c>
      <c r="P7" s="11">
        <f t="shared" si="13"/>
        <v>586.93938350319229</v>
      </c>
      <c r="Q7" s="11">
        <f t="shared" si="14"/>
        <v>366.88250818530889</v>
      </c>
      <c r="R7" s="11">
        <f t="shared" si="15"/>
        <v>298.90626838676724</v>
      </c>
      <c r="S7" s="11">
        <f t="shared" si="16"/>
        <v>389.19220577152555</v>
      </c>
      <c r="T7" s="11">
        <f t="shared" si="17"/>
        <v>446.33151495515989</v>
      </c>
      <c r="U7" s="11">
        <f t="shared" si="18"/>
        <v>613.0749739089573</v>
      </c>
      <c r="W7" s="6" t="s">
        <v>18</v>
      </c>
      <c r="X7" s="11">
        <v>753639.19352176168</v>
      </c>
      <c r="Y7" s="11">
        <v>1287680.6774584695</v>
      </c>
      <c r="Z7" s="11">
        <v>1735177.4211154168</v>
      </c>
      <c r="AA7" s="11">
        <v>2766416.3687609658</v>
      </c>
      <c r="AB7" s="11">
        <v>2400812.5901300116</v>
      </c>
      <c r="AC7" s="11">
        <v>1716460.9794306606</v>
      </c>
      <c r="AD7" s="11">
        <v>1945646.6568090946</v>
      </c>
      <c r="AE7" s="11">
        <v>2221859.382686744</v>
      </c>
      <c r="AF7" s="11">
        <v>2453801.1719620787</v>
      </c>
      <c r="AG7" s="11">
        <v>1794057.5561555291</v>
      </c>
      <c r="AH7" s="11">
        <v>1743775</v>
      </c>
      <c r="AI7" s="11">
        <v>1218919.3291102636</v>
      </c>
      <c r="AJ7" s="11">
        <v>936606.80746703164</v>
      </c>
      <c r="AK7" s="11">
        <v>586939.38350319234</v>
      </c>
      <c r="AL7" s="11">
        <v>366882.50818530889</v>
      </c>
      <c r="AM7" s="11">
        <v>298906.26838676725</v>
      </c>
      <c r="AN7" s="11">
        <v>389192.20577152557</v>
      </c>
      <c r="AO7" s="11">
        <v>446331.51495515992</v>
      </c>
      <c r="AP7" s="11">
        <v>613074.97390895733</v>
      </c>
    </row>
    <row r="8" spans="1:56">
      <c r="A8" s="113"/>
      <c r="B8" s="6" t="s">
        <v>143</v>
      </c>
      <c r="C8" s="11">
        <f t="shared" si="0"/>
        <v>798.86780438617166</v>
      </c>
      <c r="D8" s="11">
        <f t="shared" si="1"/>
        <v>963.09615939417336</v>
      </c>
      <c r="E8" s="11">
        <f t="shared" si="2"/>
        <v>1103.1460142617477</v>
      </c>
      <c r="F8" s="11">
        <f t="shared" si="3"/>
        <v>1193.7889240524405</v>
      </c>
      <c r="G8" s="11">
        <f t="shared" si="4"/>
        <v>1163.8164255170639</v>
      </c>
      <c r="H8" s="11">
        <f t="shared" si="5"/>
        <v>1221.668770548084</v>
      </c>
      <c r="I8" s="11">
        <f t="shared" si="6"/>
        <v>1368.319176280183</v>
      </c>
      <c r="J8" s="11">
        <f t="shared" si="7"/>
        <v>1339.6193096248196</v>
      </c>
      <c r="K8" s="11">
        <f t="shared" si="8"/>
        <v>1574.6932290452585</v>
      </c>
      <c r="L8" s="11">
        <f t="shared" si="9"/>
        <v>1493.5281458220629</v>
      </c>
      <c r="M8" s="11">
        <f t="shared" si="10"/>
        <v>1280.4682775856882</v>
      </c>
      <c r="N8" s="11">
        <f t="shared" si="11"/>
        <v>898.82678045317425</v>
      </c>
      <c r="O8" s="11">
        <f t="shared" si="12"/>
        <v>586.31464878902727</v>
      </c>
      <c r="P8" s="11">
        <f t="shared" si="13"/>
        <v>443.15653806124135</v>
      </c>
      <c r="Q8" s="11">
        <f t="shared" si="14"/>
        <v>482.07767554825341</v>
      </c>
      <c r="R8" s="11">
        <f t="shared" si="15"/>
        <v>596.0896794517854</v>
      </c>
      <c r="S8" s="11">
        <f t="shared" si="16"/>
        <v>403.96828508245056</v>
      </c>
      <c r="T8" s="11">
        <f t="shared" si="17"/>
        <v>456.23330383500416</v>
      </c>
      <c r="U8" s="11">
        <f t="shared" si="18"/>
        <v>432.60381251185885</v>
      </c>
      <c r="W8" s="6" t="s">
        <v>143</v>
      </c>
      <c r="X8" s="11">
        <v>798867.80438617163</v>
      </c>
      <c r="Y8" s="11">
        <v>963096.1593941733</v>
      </c>
      <c r="Z8" s="11">
        <v>1103146.0142617477</v>
      </c>
      <c r="AA8" s="11">
        <v>1193788.9240524406</v>
      </c>
      <c r="AB8" s="11">
        <v>1163816.4255170638</v>
      </c>
      <c r="AC8" s="11">
        <v>1221668.7705480841</v>
      </c>
      <c r="AD8" s="11">
        <v>1368319.176280183</v>
      </c>
      <c r="AE8" s="11">
        <v>1339619.3096248196</v>
      </c>
      <c r="AF8" s="11">
        <v>1574693.2290452584</v>
      </c>
      <c r="AG8" s="11">
        <v>1493528.1458220629</v>
      </c>
      <c r="AH8" s="11">
        <v>1280468.277585688</v>
      </c>
      <c r="AI8" s="11">
        <v>898826.78045317426</v>
      </c>
      <c r="AJ8" s="11">
        <v>586314.64878902724</v>
      </c>
      <c r="AK8" s="11">
        <v>443156.53806124133</v>
      </c>
      <c r="AL8" s="11">
        <v>482077.67554825341</v>
      </c>
      <c r="AM8" s="11">
        <v>596089.6794517854</v>
      </c>
      <c r="AN8" s="11">
        <v>403968.28508245054</v>
      </c>
      <c r="AO8" s="11">
        <v>456233.30383500416</v>
      </c>
      <c r="AP8" s="11">
        <v>432603.81251185882</v>
      </c>
    </row>
    <row r="9" spans="1:56">
      <c r="A9" s="113"/>
      <c r="B9" s="6" t="s">
        <v>8</v>
      </c>
      <c r="C9" s="11">
        <f t="shared" si="0"/>
        <v>11351.025838499621</v>
      </c>
      <c r="D9" s="11">
        <f t="shared" si="1"/>
        <v>13907.776321047781</v>
      </c>
      <c r="E9" s="11">
        <f t="shared" si="2"/>
        <v>16733.647518610207</v>
      </c>
      <c r="F9" s="11">
        <f t="shared" si="3"/>
        <v>17811.821742585544</v>
      </c>
      <c r="G9" s="11">
        <f t="shared" si="4"/>
        <v>16816.559661079213</v>
      </c>
      <c r="H9" s="11">
        <f t="shared" si="5"/>
        <v>18909.542052309636</v>
      </c>
      <c r="I9" s="11">
        <f t="shared" si="6"/>
        <v>18778.669668879993</v>
      </c>
      <c r="J9" s="11">
        <f t="shared" si="7"/>
        <v>18955.120845591679</v>
      </c>
      <c r="K9" s="11">
        <f t="shared" si="8"/>
        <v>22065.304567306215</v>
      </c>
      <c r="L9" s="11">
        <f t="shared" si="9"/>
        <v>23648.437902001613</v>
      </c>
      <c r="M9" s="11">
        <f t="shared" si="10"/>
        <v>19424.622422202243</v>
      </c>
      <c r="N9" s="11">
        <f t="shared" si="11"/>
        <v>16182.798650812361</v>
      </c>
      <c r="O9" s="11">
        <f t="shared" si="12"/>
        <v>12043.628033122663</v>
      </c>
      <c r="P9" s="11">
        <f t="shared" si="13"/>
        <v>9053.9951028739688</v>
      </c>
      <c r="Q9" s="11">
        <f t="shared" si="14"/>
        <v>9033.675665605344</v>
      </c>
      <c r="R9" s="11">
        <f t="shared" si="15"/>
        <v>8571.2861507330435</v>
      </c>
      <c r="S9" s="11">
        <f t="shared" si="16"/>
        <v>7236.5118309566333</v>
      </c>
      <c r="T9" s="11">
        <f t="shared" si="17"/>
        <v>7310.0910337590385</v>
      </c>
      <c r="U9" s="11">
        <f t="shared" si="18"/>
        <v>6616.6213393023199</v>
      </c>
      <c r="W9" s="6" t="s">
        <v>8</v>
      </c>
      <c r="X9" s="11">
        <v>11351025.838499621</v>
      </c>
      <c r="Y9" s="11">
        <v>13907776.321047781</v>
      </c>
      <c r="Z9" s="11">
        <v>16733647.518610207</v>
      </c>
      <c r="AA9" s="11">
        <v>17811821.742585544</v>
      </c>
      <c r="AB9" s="11">
        <v>16816559.661079213</v>
      </c>
      <c r="AC9" s="11">
        <v>18909542.052309636</v>
      </c>
      <c r="AD9" s="11">
        <v>18778669.668879993</v>
      </c>
      <c r="AE9" s="11">
        <v>18955120.845591679</v>
      </c>
      <c r="AF9" s="11">
        <v>22065304.567306217</v>
      </c>
      <c r="AG9" s="11">
        <v>23648437.902001612</v>
      </c>
      <c r="AH9" s="11">
        <v>19424622.422202244</v>
      </c>
      <c r="AI9" s="11">
        <v>16182798.650812361</v>
      </c>
      <c r="AJ9" s="11">
        <v>12043628.033122662</v>
      </c>
      <c r="AK9" s="11">
        <v>9053995.102873968</v>
      </c>
      <c r="AL9" s="11">
        <v>9033675.6656053439</v>
      </c>
      <c r="AM9" s="11">
        <v>8571286.1507330444</v>
      </c>
      <c r="AN9" s="11">
        <v>7236511.8309566332</v>
      </c>
      <c r="AO9" s="11">
        <v>7310091.0337590389</v>
      </c>
      <c r="AP9" s="11">
        <v>6616621.33930232</v>
      </c>
    </row>
    <row r="10" spans="1:56" ht="26.25">
      <c r="A10" s="115" t="s">
        <v>257</v>
      </c>
      <c r="B10" s="6" t="s">
        <v>141</v>
      </c>
      <c r="C10" s="11">
        <f t="shared" si="0"/>
        <v>3976.8115062493189</v>
      </c>
      <c r="D10" s="11">
        <f t="shared" si="1"/>
        <v>4088.1327641310622</v>
      </c>
      <c r="E10" s="11">
        <f t="shared" si="2"/>
        <v>4235.5804652873576</v>
      </c>
      <c r="F10" s="11">
        <f t="shared" si="3"/>
        <v>4411.2310686450846</v>
      </c>
      <c r="G10" s="11">
        <f t="shared" si="4"/>
        <v>4574.3367815812226</v>
      </c>
      <c r="H10" s="11">
        <f t="shared" si="5"/>
        <v>4733.1789968534194</v>
      </c>
      <c r="I10" s="11">
        <f t="shared" si="6"/>
        <v>4892.3320682181029</v>
      </c>
      <c r="J10" s="11">
        <f t="shared" si="7"/>
        <v>5022.5601657309917</v>
      </c>
      <c r="K10" s="11">
        <f t="shared" si="8"/>
        <v>5140.6238301160938</v>
      </c>
      <c r="L10" s="11">
        <f t="shared" si="9"/>
        <v>5286.2656301778743</v>
      </c>
      <c r="M10" s="11">
        <f t="shared" si="10"/>
        <v>5418.3985317405668</v>
      </c>
      <c r="N10" s="11">
        <f t="shared" si="11"/>
        <v>5474.5495797416424</v>
      </c>
      <c r="O10" s="11">
        <f t="shared" si="12"/>
        <v>5477.3261063870796</v>
      </c>
      <c r="P10" s="11">
        <f t="shared" si="13"/>
        <v>5455.3832674412724</v>
      </c>
      <c r="Q10" s="11">
        <f t="shared" si="14"/>
        <v>5416.8526349617996</v>
      </c>
      <c r="R10" s="11">
        <f t="shared" si="15"/>
        <v>5373.5092073768674</v>
      </c>
      <c r="S10" s="11">
        <f t="shared" si="16"/>
        <v>5325.2594159380014</v>
      </c>
      <c r="T10" s="11">
        <f t="shared" si="17"/>
        <v>5266.1381726209256</v>
      </c>
      <c r="U10" s="11">
        <f t="shared" si="18"/>
        <v>5195.8132740680085</v>
      </c>
      <c r="V10" s="114" t="s">
        <v>257</v>
      </c>
      <c r="W10" s="6" t="s">
        <v>141</v>
      </c>
      <c r="X10" s="11">
        <v>3976811.5062493188</v>
      </c>
      <c r="Y10" s="11">
        <v>4088132.7641310622</v>
      </c>
      <c r="Z10" s="11">
        <v>4235580.4652873576</v>
      </c>
      <c r="AA10" s="11">
        <v>4411231.0686450843</v>
      </c>
      <c r="AB10" s="11">
        <v>4574336.781581223</v>
      </c>
      <c r="AC10" s="11">
        <v>4733178.9968534196</v>
      </c>
      <c r="AD10" s="11">
        <v>4892332.0682181027</v>
      </c>
      <c r="AE10" s="11">
        <v>5022560.1657309914</v>
      </c>
      <c r="AF10" s="11">
        <v>5140623.8301160941</v>
      </c>
      <c r="AG10" s="11">
        <v>5286265.6301778741</v>
      </c>
      <c r="AH10" s="11">
        <v>5418398.5317405667</v>
      </c>
      <c r="AI10" s="11">
        <v>5474549.5797416428</v>
      </c>
      <c r="AJ10" s="11">
        <v>5477326.1063870797</v>
      </c>
      <c r="AK10" s="11">
        <v>5455383.2674412727</v>
      </c>
      <c r="AL10" s="11">
        <v>5416852.6349617997</v>
      </c>
      <c r="AM10" s="11">
        <v>5373509.2073768675</v>
      </c>
      <c r="AN10" s="11">
        <v>5325259.4159380011</v>
      </c>
      <c r="AO10" s="11">
        <v>5266138.1726209261</v>
      </c>
      <c r="AP10" s="11">
        <v>5195813.2740680082</v>
      </c>
    </row>
    <row r="11" spans="1:56">
      <c r="A11" s="113"/>
      <c r="B11" s="6" t="s">
        <v>17</v>
      </c>
      <c r="C11" s="11">
        <f t="shared" si="0"/>
        <v>1678.5160699529458</v>
      </c>
      <c r="D11" s="11">
        <f t="shared" si="1"/>
        <v>1792.9860769110228</v>
      </c>
      <c r="E11" s="11">
        <f t="shared" si="2"/>
        <v>1953.4285975987082</v>
      </c>
      <c r="F11" s="11">
        <f t="shared" si="3"/>
        <v>2118.0884035799654</v>
      </c>
      <c r="G11" s="11">
        <f t="shared" si="4"/>
        <v>2265.3289661748308</v>
      </c>
      <c r="H11" s="11">
        <f t="shared" si="5"/>
        <v>2455.3764833761961</v>
      </c>
      <c r="I11" s="11">
        <f t="shared" si="6"/>
        <v>2682.9102735917659</v>
      </c>
      <c r="J11" s="11">
        <f t="shared" si="7"/>
        <v>2912.8216843402165</v>
      </c>
      <c r="K11" s="11">
        <f t="shared" si="8"/>
        <v>3204.2343193578517</v>
      </c>
      <c r="L11" s="11">
        <f t="shared" si="9"/>
        <v>3564.880720989976</v>
      </c>
      <c r="M11" s="11">
        <f t="shared" si="10"/>
        <v>3876.1880601061544</v>
      </c>
      <c r="N11" s="11">
        <f t="shared" si="11"/>
        <v>4102.9057126527077</v>
      </c>
      <c r="O11" s="11">
        <f t="shared" si="12"/>
        <v>4235.2062676791948</v>
      </c>
      <c r="P11" s="11">
        <f t="shared" si="13"/>
        <v>4240.6233416122986</v>
      </c>
      <c r="Q11" s="11">
        <f t="shared" si="14"/>
        <v>4209.2016683457632</v>
      </c>
      <c r="R11" s="11">
        <f t="shared" si="15"/>
        <v>4178.6033797824293</v>
      </c>
      <c r="S11" s="11">
        <f t="shared" si="16"/>
        <v>4114.3010282935948</v>
      </c>
      <c r="T11" s="11">
        <f t="shared" si="17"/>
        <v>4037.4964991065222</v>
      </c>
      <c r="U11" s="11">
        <f t="shared" si="18"/>
        <v>3959.6826079111065</v>
      </c>
      <c r="W11" s="6" t="s">
        <v>17</v>
      </c>
      <c r="X11" s="11">
        <v>1678516.0699529459</v>
      </c>
      <c r="Y11" s="11">
        <v>1792986.0769110229</v>
      </c>
      <c r="Z11" s="11">
        <v>1953428.5975987082</v>
      </c>
      <c r="AA11" s="11">
        <v>2118088.4035799652</v>
      </c>
      <c r="AB11" s="11">
        <v>2265328.9661748307</v>
      </c>
      <c r="AC11" s="11">
        <v>2455376.4833761961</v>
      </c>
      <c r="AD11" s="11">
        <v>2682910.2735917657</v>
      </c>
      <c r="AE11" s="11">
        <v>2912821.6843402167</v>
      </c>
      <c r="AF11" s="11">
        <v>3204234.3193578515</v>
      </c>
      <c r="AG11" s="11">
        <v>3564880.7209899761</v>
      </c>
      <c r="AH11" s="11">
        <v>3876188.0601061545</v>
      </c>
      <c r="AI11" s="11">
        <v>4102905.7126527079</v>
      </c>
      <c r="AJ11" s="11">
        <v>4235206.2676791949</v>
      </c>
      <c r="AK11" s="11">
        <v>4240623.341612299</v>
      </c>
      <c r="AL11" s="11">
        <v>4209201.6683457633</v>
      </c>
      <c r="AM11" s="11">
        <v>4178603.379782429</v>
      </c>
      <c r="AN11" s="11">
        <v>4114301.0282935952</v>
      </c>
      <c r="AO11" s="11">
        <v>4037496.4991065222</v>
      </c>
      <c r="AP11" s="11">
        <v>3959682.6079111067</v>
      </c>
    </row>
    <row r="12" spans="1:56">
      <c r="A12" s="113"/>
      <c r="B12" s="6" t="s">
        <v>18</v>
      </c>
      <c r="C12" s="11">
        <f t="shared" si="0"/>
        <v>372.93456769973784</v>
      </c>
      <c r="D12" s="11">
        <f t="shared" si="1"/>
        <v>405.32083608616898</v>
      </c>
      <c r="E12" s="11">
        <f t="shared" si="2"/>
        <v>460.62624674374268</v>
      </c>
      <c r="F12" s="11">
        <f t="shared" si="3"/>
        <v>550.13477915897818</v>
      </c>
      <c r="G12" s="11">
        <f t="shared" si="4"/>
        <v>651.8087641836845</v>
      </c>
      <c r="H12" s="11">
        <f t="shared" si="5"/>
        <v>722.15016521770474</v>
      </c>
      <c r="I12" s="11">
        <f t="shared" si="6"/>
        <v>777.59534786247229</v>
      </c>
      <c r="J12" s="11">
        <f t="shared" si="7"/>
        <v>842.90323145642344</v>
      </c>
      <c r="K12" s="11">
        <f t="shared" si="8"/>
        <v>917.64958374951993</v>
      </c>
      <c r="L12" s="11">
        <f t="shared" si="9"/>
        <v>977.96357276476499</v>
      </c>
      <c r="M12" s="11">
        <f t="shared" si="10"/>
        <v>1017.5112080303214</v>
      </c>
      <c r="N12" s="11">
        <f t="shared" si="11"/>
        <v>1040.7030058564767</v>
      </c>
      <c r="O12" s="11">
        <f t="shared" si="12"/>
        <v>1042.5560089780274</v>
      </c>
      <c r="P12" s="11">
        <f t="shared" si="13"/>
        <v>1028.5168633033845</v>
      </c>
      <c r="Q12" s="11">
        <f t="shared" si="14"/>
        <v>1000.9365674304279</v>
      </c>
      <c r="R12" s="11">
        <f t="shared" si="15"/>
        <v>967.53445847402168</v>
      </c>
      <c r="S12" s="11">
        <f t="shared" si="16"/>
        <v>936.36019740416305</v>
      </c>
      <c r="T12" s="11">
        <f t="shared" si="17"/>
        <v>910.43028055118646</v>
      </c>
      <c r="U12" s="11">
        <f t="shared" si="18"/>
        <v>891.39392874523071</v>
      </c>
      <c r="W12" s="6" t="s">
        <v>18</v>
      </c>
      <c r="X12" s="11">
        <v>372934.56769973785</v>
      </c>
      <c r="Y12" s="11">
        <v>405320.836086169</v>
      </c>
      <c r="Z12" s="11">
        <v>460626.24674374267</v>
      </c>
      <c r="AA12" s="11">
        <v>550134.77915897814</v>
      </c>
      <c r="AB12" s="11">
        <v>651808.76418368449</v>
      </c>
      <c r="AC12" s="11">
        <v>722150.16521770472</v>
      </c>
      <c r="AD12" s="11">
        <v>777595.34786247229</v>
      </c>
      <c r="AE12" s="11">
        <v>842903.23145642341</v>
      </c>
      <c r="AF12" s="11">
        <v>917649.58374951989</v>
      </c>
      <c r="AG12" s="11">
        <v>977963.57276476501</v>
      </c>
      <c r="AH12" s="11">
        <v>1017511.2080303214</v>
      </c>
      <c r="AI12" s="11">
        <v>1040703.0058564767</v>
      </c>
      <c r="AJ12" s="11">
        <v>1042556.0089780274</v>
      </c>
      <c r="AK12" s="11">
        <v>1028516.8633033845</v>
      </c>
      <c r="AL12" s="11">
        <v>1000936.5674304279</v>
      </c>
      <c r="AM12" s="11">
        <v>967534.45847402164</v>
      </c>
      <c r="AN12" s="11">
        <v>936360.19740416307</v>
      </c>
      <c r="AO12" s="11">
        <v>910430.28055118641</v>
      </c>
      <c r="AP12" s="11">
        <v>891393.92874523066</v>
      </c>
    </row>
    <row r="13" spans="1:56">
      <c r="A13" s="113"/>
      <c r="B13" s="6" t="s">
        <v>143</v>
      </c>
      <c r="C13" s="11">
        <f t="shared" si="0"/>
        <v>493.27436886625617</v>
      </c>
      <c r="D13" s="11">
        <f t="shared" si="1"/>
        <v>508.78267338656332</v>
      </c>
      <c r="E13" s="11">
        <f t="shared" si="2"/>
        <v>529.75620992308029</v>
      </c>
      <c r="F13" s="11">
        <f t="shared" si="3"/>
        <v>554.50466028984147</v>
      </c>
      <c r="G13" s="11">
        <f t="shared" si="4"/>
        <v>579.476580867851</v>
      </c>
      <c r="H13" s="11">
        <f t="shared" si="5"/>
        <v>604.00722155385131</v>
      </c>
      <c r="I13" s="11">
        <f t="shared" si="6"/>
        <v>631.64669162996472</v>
      </c>
      <c r="J13" s="11">
        <f t="shared" si="7"/>
        <v>660.53959368670905</v>
      </c>
      <c r="K13" s="11">
        <f t="shared" si="8"/>
        <v>692.40426071510001</v>
      </c>
      <c r="L13" s="11">
        <f t="shared" si="9"/>
        <v>726.07251778550949</v>
      </c>
      <c r="M13" s="11">
        <f t="shared" si="10"/>
        <v>752.50954554251496</v>
      </c>
      <c r="N13" s="11">
        <f t="shared" si="11"/>
        <v>765.99506488037935</v>
      </c>
      <c r="O13" s="11">
        <f t="shared" si="12"/>
        <v>765.05809086865838</v>
      </c>
      <c r="P13" s="11">
        <f t="shared" si="13"/>
        <v>755.0451909704592</v>
      </c>
      <c r="Q13" s="11">
        <f t="shared" si="14"/>
        <v>743.34806760372078</v>
      </c>
      <c r="R13" s="11">
        <f t="shared" si="15"/>
        <v>735.17749199933667</v>
      </c>
      <c r="S13" s="11">
        <f t="shared" si="16"/>
        <v>725.77155161036194</v>
      </c>
      <c r="T13" s="11">
        <f t="shared" si="17"/>
        <v>713.94472132512647</v>
      </c>
      <c r="U13" s="11">
        <f t="shared" si="18"/>
        <v>703.178726629219</v>
      </c>
      <c r="W13" s="6" t="s">
        <v>143</v>
      </c>
      <c r="X13" s="11">
        <v>493274.36886625615</v>
      </c>
      <c r="Y13" s="11">
        <v>508782.67338656331</v>
      </c>
      <c r="Z13" s="11">
        <v>529756.20992308029</v>
      </c>
      <c r="AA13" s="11">
        <v>554504.66028984147</v>
      </c>
      <c r="AB13" s="11">
        <v>579476.58086785104</v>
      </c>
      <c r="AC13" s="11">
        <v>604007.22155385127</v>
      </c>
      <c r="AD13" s="11">
        <v>631646.69162996474</v>
      </c>
      <c r="AE13" s="11">
        <v>660539.59368670906</v>
      </c>
      <c r="AF13" s="11">
        <v>692404.26071509998</v>
      </c>
      <c r="AG13" s="11">
        <v>726072.51778550947</v>
      </c>
      <c r="AH13" s="11">
        <v>752509.545542515</v>
      </c>
      <c r="AI13" s="11">
        <v>765995.06488037936</v>
      </c>
      <c r="AJ13" s="11">
        <v>765058.09086865839</v>
      </c>
      <c r="AK13" s="11">
        <v>755045.19097045925</v>
      </c>
      <c r="AL13" s="11">
        <v>743348.06760372082</v>
      </c>
      <c r="AM13" s="11">
        <v>735177.49199933663</v>
      </c>
      <c r="AN13" s="11">
        <v>725771.5516103619</v>
      </c>
      <c r="AO13" s="11">
        <v>713944.72132512648</v>
      </c>
      <c r="AP13" s="11">
        <v>703178.72662921902</v>
      </c>
    </row>
    <row r="14" spans="1:56">
      <c r="A14" s="113"/>
      <c r="B14" s="6" t="s">
        <v>3</v>
      </c>
      <c r="C14" s="11">
        <f t="shared" si="0"/>
        <v>6521.5365127682589</v>
      </c>
      <c r="D14" s="11">
        <f t="shared" si="1"/>
        <v>6795.2223505148168</v>
      </c>
      <c r="E14" s="11">
        <f t="shared" si="2"/>
        <v>7179.391519552888</v>
      </c>
      <c r="F14" s="11">
        <f t="shared" si="3"/>
        <v>7633.9589116738689</v>
      </c>
      <c r="G14" s="11">
        <f t="shared" si="4"/>
        <v>8070.9510928075888</v>
      </c>
      <c r="H14" s="11">
        <f t="shared" si="5"/>
        <v>8514.7128670011716</v>
      </c>
      <c r="I14" s="11">
        <f t="shared" si="6"/>
        <v>8984.4843813023053</v>
      </c>
      <c r="J14" s="11">
        <f t="shared" si="7"/>
        <v>9438.8246752143405</v>
      </c>
      <c r="K14" s="11">
        <f t="shared" si="8"/>
        <v>9954.9119939385655</v>
      </c>
      <c r="L14" s="11">
        <f t="shared" si="9"/>
        <v>10555.182441718125</v>
      </c>
      <c r="M14" s="11">
        <f t="shared" si="10"/>
        <v>11064.607345419558</v>
      </c>
      <c r="N14" s="11">
        <f t="shared" si="11"/>
        <v>11384.153363131207</v>
      </c>
      <c r="O14" s="11">
        <f t="shared" si="12"/>
        <v>11520.146473912961</v>
      </c>
      <c r="P14" s="11">
        <f t="shared" si="13"/>
        <v>11479.568663327416</v>
      </c>
      <c r="Q14" s="11">
        <f t="shared" si="14"/>
        <v>11370.338938341712</v>
      </c>
      <c r="R14" s="11">
        <f t="shared" si="15"/>
        <v>11254.824537632656</v>
      </c>
      <c r="S14" s="11">
        <f t="shared" si="16"/>
        <v>11101.692193246123</v>
      </c>
      <c r="T14" s="11">
        <f t="shared" si="17"/>
        <v>10928.009673603761</v>
      </c>
      <c r="U14" s="11">
        <f t="shared" si="18"/>
        <v>10750.068537353563</v>
      </c>
      <c r="W14" s="6" t="s">
        <v>3</v>
      </c>
      <c r="X14" s="11">
        <v>6521536.5127682593</v>
      </c>
      <c r="Y14" s="11">
        <v>6795222.3505148171</v>
      </c>
      <c r="Z14" s="11">
        <v>7179391.5195528883</v>
      </c>
      <c r="AA14" s="11">
        <v>7633958.911673869</v>
      </c>
      <c r="AB14" s="11">
        <v>8070951.0928075891</v>
      </c>
      <c r="AC14" s="11">
        <v>8514712.8670011722</v>
      </c>
      <c r="AD14" s="11">
        <v>8984484.3813023046</v>
      </c>
      <c r="AE14" s="11">
        <v>9438824.6752143409</v>
      </c>
      <c r="AF14" s="11">
        <v>9954911.9939385653</v>
      </c>
      <c r="AG14" s="11">
        <v>10555182.441718126</v>
      </c>
      <c r="AH14" s="11">
        <v>11064607.345419558</v>
      </c>
      <c r="AI14" s="11">
        <v>11384153.363131206</v>
      </c>
      <c r="AJ14" s="11">
        <v>11520146.47391296</v>
      </c>
      <c r="AK14" s="11">
        <v>11479568.663327416</v>
      </c>
      <c r="AL14" s="11">
        <v>11370338.938341713</v>
      </c>
      <c r="AM14" s="11">
        <v>11254824.537632655</v>
      </c>
      <c r="AN14" s="11">
        <v>11101692.193246122</v>
      </c>
      <c r="AO14" s="11">
        <v>10928009.673603762</v>
      </c>
      <c r="AP14" s="11">
        <v>10750068.537353564</v>
      </c>
    </row>
    <row r="15" spans="1:56">
      <c r="A15" s="115" t="s">
        <v>267</v>
      </c>
      <c r="B15" s="6" t="s">
        <v>141</v>
      </c>
      <c r="C15" s="11">
        <f t="shared" si="0"/>
        <v>2461.6159236339536</v>
      </c>
      <c r="D15" s="11">
        <f t="shared" si="1"/>
        <v>2993.1257126042306</v>
      </c>
      <c r="E15" s="11">
        <f t="shared" si="2"/>
        <v>4231.8116440334261</v>
      </c>
      <c r="F15" s="11">
        <f t="shared" si="3"/>
        <v>4375.0679205668439</v>
      </c>
      <c r="G15" s="11">
        <f t="shared" si="4"/>
        <v>3617.112013307456</v>
      </c>
      <c r="H15" s="11">
        <f t="shared" si="5"/>
        <v>4166.1565351306208</v>
      </c>
      <c r="I15" s="11">
        <f t="shared" si="6"/>
        <v>3632.3439619270675</v>
      </c>
      <c r="J15" s="11">
        <f t="shared" si="7"/>
        <v>2748.8328160568067</v>
      </c>
      <c r="K15" s="11">
        <f t="shared" si="8"/>
        <v>3036.2867387014394</v>
      </c>
      <c r="L15" s="11">
        <f t="shared" si="9"/>
        <v>4100.1614641992073</v>
      </c>
      <c r="M15" s="11">
        <f t="shared" si="10"/>
        <v>2374.3507122794317</v>
      </c>
      <c r="N15" s="11">
        <f t="shared" si="11"/>
        <v>377.05063965604455</v>
      </c>
      <c r="O15" s="11">
        <f t="shared" si="12"/>
        <v>-241.00083402116223</v>
      </c>
      <c r="P15" s="11">
        <f t="shared" si="13"/>
        <v>-834.1982743176045</v>
      </c>
      <c r="Q15" s="11">
        <f t="shared" si="14"/>
        <v>-1053.802717279423</v>
      </c>
      <c r="R15" s="11">
        <f t="shared" si="15"/>
        <v>-1070.0252342733079</v>
      </c>
      <c r="S15" s="11">
        <f t="shared" si="16"/>
        <v>-1294.2145460836189</v>
      </c>
      <c r="T15" s="11">
        <f t="shared" si="17"/>
        <v>-1602.7263764732661</v>
      </c>
      <c r="U15" s="11">
        <f t="shared" si="18"/>
        <v>-1843.1936527429586</v>
      </c>
      <c r="V15" s="115" t="s">
        <v>256</v>
      </c>
      <c r="W15" s="6" t="s">
        <v>141</v>
      </c>
      <c r="X15" s="11">
        <f t="shared" ref="X15:AP15" si="19">+X5-X10</f>
        <v>2461615.9236339536</v>
      </c>
      <c r="Y15" s="11">
        <f t="shared" si="19"/>
        <v>2993125.7126042307</v>
      </c>
      <c r="Z15" s="11">
        <f t="shared" si="19"/>
        <v>4231811.6440334264</v>
      </c>
      <c r="AA15" s="11">
        <f t="shared" si="19"/>
        <v>4375067.9205668438</v>
      </c>
      <c r="AB15" s="11">
        <f t="shared" si="19"/>
        <v>3617112.0133074559</v>
      </c>
      <c r="AC15" s="11">
        <f t="shared" si="19"/>
        <v>4166156.5351306209</v>
      </c>
      <c r="AD15" s="11">
        <f t="shared" si="19"/>
        <v>3632343.9619270675</v>
      </c>
      <c r="AE15" s="11">
        <f t="shared" si="19"/>
        <v>2748832.8160568066</v>
      </c>
      <c r="AF15" s="11">
        <f t="shared" si="19"/>
        <v>3036286.7387014395</v>
      </c>
      <c r="AG15" s="11">
        <f t="shared" si="19"/>
        <v>4100161.4641992077</v>
      </c>
      <c r="AH15" s="11">
        <f t="shared" si="19"/>
        <v>2374350.7122794315</v>
      </c>
      <c r="AI15" s="11">
        <f t="shared" si="19"/>
        <v>377050.63965604454</v>
      </c>
      <c r="AJ15" s="11">
        <f t="shared" si="19"/>
        <v>-241000.83402116224</v>
      </c>
      <c r="AK15" s="11">
        <f t="shared" si="19"/>
        <v>-834198.27431760449</v>
      </c>
      <c r="AL15" s="11">
        <f t="shared" si="19"/>
        <v>-1053802.717279423</v>
      </c>
      <c r="AM15" s="11">
        <f t="shared" si="19"/>
        <v>-1070025.234273308</v>
      </c>
      <c r="AN15" s="11">
        <f t="shared" si="19"/>
        <v>-1294214.5460836189</v>
      </c>
      <c r="AO15" s="11">
        <f t="shared" si="19"/>
        <v>-1602726.3764732662</v>
      </c>
      <c r="AP15" s="11">
        <f t="shared" si="19"/>
        <v>-1843193.6527429586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</row>
    <row r="16" spans="1:56">
      <c r="A16" s="114"/>
      <c r="B16" s="6" t="s">
        <v>17</v>
      </c>
      <c r="C16" s="11">
        <f t="shared" si="0"/>
        <v>1681.5753407554689</v>
      </c>
      <c r="D16" s="11">
        <f t="shared" si="1"/>
        <v>2782.7549305488224</v>
      </c>
      <c r="E16" s="11">
        <f t="shared" si="2"/>
        <v>3474.5033763135502</v>
      </c>
      <c r="F16" s="11">
        <f t="shared" si="3"/>
        <v>2947.2290569802449</v>
      </c>
      <c r="G16" s="11">
        <f t="shared" si="4"/>
        <v>2795.1528843686265</v>
      </c>
      <c r="H16" s="11">
        <f t="shared" si="5"/>
        <v>4616.7002869706566</v>
      </c>
      <c r="I16" s="11">
        <f t="shared" si="6"/>
        <v>4257.1175320537795</v>
      </c>
      <c r="J16" s="11">
        <f t="shared" si="7"/>
        <v>4709.4274871521011</v>
      </c>
      <c r="K16" s="11">
        <f t="shared" si="8"/>
        <v>6655.6652781234943</v>
      </c>
      <c r="L16" s="11">
        <f t="shared" si="9"/>
        <v>7409.5443846569624</v>
      </c>
      <c r="M16" s="11">
        <f t="shared" si="10"/>
        <v>4731.4418404904027</v>
      </c>
      <c r="N16" s="11">
        <f t="shared" si="11"/>
        <v>4110.5466091985281</v>
      </c>
      <c r="O16" s="11">
        <f t="shared" si="12"/>
        <v>1049.1750368214912</v>
      </c>
      <c r="P16" s="11">
        <f t="shared" si="13"/>
        <v>-837.90915342643257</v>
      </c>
      <c r="Q16" s="11">
        <f t="shared" si="14"/>
        <v>-387.53610415635819</v>
      </c>
      <c r="R16" s="11">
        <f t="shared" si="15"/>
        <v>-805.79714999149644</v>
      </c>
      <c r="S16" s="11">
        <f t="shared" si="16"/>
        <v>-1701.9945580453202</v>
      </c>
      <c r="T16" s="11">
        <f t="shared" si="17"/>
        <v>-1293.382080285307</v>
      </c>
      <c r="U16" s="11">
        <f t="shared" si="18"/>
        <v>-1741.3596763546527</v>
      </c>
      <c r="V16" s="114"/>
      <c r="W16" s="6" t="s">
        <v>17</v>
      </c>
      <c r="X16" s="11">
        <f t="shared" ref="X16:AP16" si="20">+X6-X11</f>
        <v>1681575.3407554689</v>
      </c>
      <c r="Y16" s="11">
        <f t="shared" si="20"/>
        <v>2782754.9305488225</v>
      </c>
      <c r="Z16" s="11">
        <f t="shared" si="20"/>
        <v>3474503.3763135504</v>
      </c>
      <c r="AA16" s="11">
        <f t="shared" si="20"/>
        <v>2947229.0569802448</v>
      </c>
      <c r="AB16" s="11">
        <f t="shared" si="20"/>
        <v>2795152.8843686264</v>
      </c>
      <c r="AC16" s="11">
        <f t="shared" si="20"/>
        <v>4616700.2869706564</v>
      </c>
      <c r="AD16" s="11">
        <f t="shared" si="20"/>
        <v>4257117.5320537798</v>
      </c>
      <c r="AE16" s="11">
        <f t="shared" si="20"/>
        <v>4709427.4871521015</v>
      </c>
      <c r="AF16" s="11">
        <f t="shared" si="20"/>
        <v>6655665.2781234942</v>
      </c>
      <c r="AG16" s="11">
        <f t="shared" si="20"/>
        <v>7409544.384656962</v>
      </c>
      <c r="AH16" s="11">
        <f t="shared" si="20"/>
        <v>4731441.8404904027</v>
      </c>
      <c r="AI16" s="11">
        <f t="shared" si="20"/>
        <v>4110546.6091985279</v>
      </c>
      <c r="AJ16" s="11">
        <f t="shared" si="20"/>
        <v>1049175.0368214911</v>
      </c>
      <c r="AK16" s="11">
        <f t="shared" si="20"/>
        <v>-837909.15342643252</v>
      </c>
      <c r="AL16" s="11">
        <f t="shared" si="20"/>
        <v>-387536.10415635817</v>
      </c>
      <c r="AM16" s="11">
        <f t="shared" si="20"/>
        <v>-805797.14999149647</v>
      </c>
      <c r="AN16" s="11">
        <f t="shared" si="20"/>
        <v>-1701994.5580453202</v>
      </c>
      <c r="AO16" s="11">
        <f t="shared" si="20"/>
        <v>-1293382.080285307</v>
      </c>
      <c r="AP16" s="11">
        <f t="shared" si="20"/>
        <v>-1741359.6763546527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</row>
    <row r="17" spans="1:56">
      <c r="A17" s="114"/>
      <c r="B17" s="6" t="s">
        <v>18</v>
      </c>
      <c r="C17" s="11">
        <f t="shared" si="0"/>
        <v>380.70462582202384</v>
      </c>
      <c r="D17" s="11">
        <f t="shared" si="1"/>
        <v>882.35984137230048</v>
      </c>
      <c r="E17" s="11">
        <f t="shared" si="2"/>
        <v>1274.5511743716743</v>
      </c>
      <c r="F17" s="11">
        <f t="shared" si="3"/>
        <v>2216.2815896019874</v>
      </c>
      <c r="G17" s="11">
        <f t="shared" si="4"/>
        <v>1749.003825946327</v>
      </c>
      <c r="H17" s="11">
        <f t="shared" si="5"/>
        <v>994.31081421295585</v>
      </c>
      <c r="I17" s="11">
        <f t="shared" si="6"/>
        <v>1168.0513089466224</v>
      </c>
      <c r="J17" s="11">
        <f t="shared" si="7"/>
        <v>1378.9561512303205</v>
      </c>
      <c r="K17" s="11">
        <f t="shared" si="8"/>
        <v>1536.1515882125589</v>
      </c>
      <c r="L17" s="11">
        <f t="shared" si="9"/>
        <v>816.09398339076415</v>
      </c>
      <c r="M17" s="11">
        <f t="shared" si="10"/>
        <v>726.26379196967855</v>
      </c>
      <c r="N17" s="11">
        <f t="shared" si="11"/>
        <v>178.2163232537869</v>
      </c>
      <c r="O17" s="11">
        <f t="shared" si="12"/>
        <v>-105.94920151099575</v>
      </c>
      <c r="P17" s="11">
        <f t="shared" si="13"/>
        <v>-441.57747980019218</v>
      </c>
      <c r="Q17" s="11">
        <f t="shared" si="14"/>
        <v>-634.05405924511899</v>
      </c>
      <c r="R17" s="11">
        <f t="shared" si="15"/>
        <v>-668.62819008725444</v>
      </c>
      <c r="S17" s="11">
        <f t="shared" si="16"/>
        <v>-547.16799163263761</v>
      </c>
      <c r="T17" s="11">
        <f t="shared" si="17"/>
        <v>-464.09876559602651</v>
      </c>
      <c r="U17" s="11">
        <f t="shared" si="18"/>
        <v>-278.31895483627335</v>
      </c>
      <c r="V17" s="114"/>
      <c r="W17" s="6" t="s">
        <v>18</v>
      </c>
      <c r="X17" s="11">
        <f t="shared" ref="X17:AP17" si="21">+X7-X12</f>
        <v>380704.62582202384</v>
      </c>
      <c r="Y17" s="11">
        <f t="shared" si="21"/>
        <v>882359.84137230052</v>
      </c>
      <c r="Z17" s="11">
        <f t="shared" si="21"/>
        <v>1274551.1743716742</v>
      </c>
      <c r="AA17" s="11">
        <f t="shared" si="21"/>
        <v>2216281.5896019875</v>
      </c>
      <c r="AB17" s="11">
        <f t="shared" si="21"/>
        <v>1749003.8259463271</v>
      </c>
      <c r="AC17" s="11">
        <f t="shared" si="21"/>
        <v>994310.81421295588</v>
      </c>
      <c r="AD17" s="11">
        <f t="shared" si="21"/>
        <v>1168051.3089466223</v>
      </c>
      <c r="AE17" s="11">
        <f t="shared" si="21"/>
        <v>1378956.1512303206</v>
      </c>
      <c r="AF17" s="11">
        <f t="shared" si="21"/>
        <v>1536151.5882125588</v>
      </c>
      <c r="AG17" s="11">
        <f t="shared" si="21"/>
        <v>816093.9833907641</v>
      </c>
      <c r="AH17" s="11">
        <f t="shared" si="21"/>
        <v>726263.7919696786</v>
      </c>
      <c r="AI17" s="11">
        <f t="shared" si="21"/>
        <v>178216.32325378689</v>
      </c>
      <c r="AJ17" s="11">
        <f t="shared" si="21"/>
        <v>-105949.20151099574</v>
      </c>
      <c r="AK17" s="11">
        <f t="shared" si="21"/>
        <v>-441577.47980019217</v>
      </c>
      <c r="AL17" s="11">
        <f t="shared" si="21"/>
        <v>-634054.05924511899</v>
      </c>
      <c r="AM17" s="11">
        <f t="shared" si="21"/>
        <v>-668628.19008725439</v>
      </c>
      <c r="AN17" s="11">
        <f t="shared" si="21"/>
        <v>-547167.99163263757</v>
      </c>
      <c r="AO17" s="11">
        <f t="shared" si="21"/>
        <v>-464098.7655960265</v>
      </c>
      <c r="AP17" s="11">
        <f t="shared" si="21"/>
        <v>-278318.95483627333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</row>
    <row r="18" spans="1:56">
      <c r="A18" s="114"/>
      <c r="B18" s="6" t="s">
        <v>143</v>
      </c>
      <c r="C18" s="11">
        <f t="shared" si="0"/>
        <v>305.59343551991549</v>
      </c>
      <c r="D18" s="11">
        <f t="shared" si="1"/>
        <v>454.31348600760998</v>
      </c>
      <c r="E18" s="11">
        <f t="shared" si="2"/>
        <v>573.38980433866743</v>
      </c>
      <c r="F18" s="11">
        <f t="shared" si="3"/>
        <v>639.28426376259904</v>
      </c>
      <c r="G18" s="11">
        <f t="shared" si="4"/>
        <v>584.33984464921275</v>
      </c>
      <c r="H18" s="11">
        <f t="shared" si="5"/>
        <v>617.66154899423282</v>
      </c>
      <c r="I18" s="11">
        <f t="shared" si="6"/>
        <v>736.67248465021828</v>
      </c>
      <c r="J18" s="11">
        <f t="shared" si="7"/>
        <v>679.07971593811044</v>
      </c>
      <c r="K18" s="11">
        <f t="shared" si="8"/>
        <v>882.28896833015835</v>
      </c>
      <c r="L18" s="11">
        <f t="shared" si="9"/>
        <v>767.45562803655343</v>
      </c>
      <c r="M18" s="11">
        <f t="shared" si="10"/>
        <v>527.95873204317309</v>
      </c>
      <c r="N18" s="11">
        <f t="shared" si="11"/>
        <v>132.83171557279491</v>
      </c>
      <c r="O18" s="11">
        <f t="shared" si="12"/>
        <v>-178.74344207963114</v>
      </c>
      <c r="P18" s="11">
        <f t="shared" si="13"/>
        <v>-311.88865290921791</v>
      </c>
      <c r="Q18" s="11">
        <f t="shared" si="14"/>
        <v>-261.27039205546743</v>
      </c>
      <c r="R18" s="11">
        <f t="shared" si="15"/>
        <v>-139.08781254755124</v>
      </c>
      <c r="S18" s="11">
        <f t="shared" si="16"/>
        <v>-321.80326652791138</v>
      </c>
      <c r="T18" s="11">
        <f t="shared" si="17"/>
        <v>-257.7114174901223</v>
      </c>
      <c r="U18" s="11">
        <f t="shared" si="18"/>
        <v>-270.57491411736021</v>
      </c>
      <c r="V18" s="114"/>
      <c r="W18" s="6" t="s">
        <v>143</v>
      </c>
      <c r="X18" s="11">
        <f t="shared" ref="X18:AP18" si="22">+X8-X13</f>
        <v>305593.43551991548</v>
      </c>
      <c r="Y18" s="11">
        <f t="shared" si="22"/>
        <v>454313.48600760999</v>
      </c>
      <c r="Z18" s="11">
        <f t="shared" si="22"/>
        <v>573389.80433866743</v>
      </c>
      <c r="AA18" s="11">
        <f t="shared" si="22"/>
        <v>639284.26376259909</v>
      </c>
      <c r="AB18" s="11">
        <f t="shared" si="22"/>
        <v>584339.84464921278</v>
      </c>
      <c r="AC18" s="11">
        <f t="shared" si="22"/>
        <v>617661.54899423278</v>
      </c>
      <c r="AD18" s="11">
        <f t="shared" si="22"/>
        <v>736672.48465021828</v>
      </c>
      <c r="AE18" s="11">
        <f t="shared" si="22"/>
        <v>679079.71593811049</v>
      </c>
      <c r="AF18" s="11">
        <f t="shared" si="22"/>
        <v>882288.96833015839</v>
      </c>
      <c r="AG18" s="11">
        <f t="shared" si="22"/>
        <v>767455.62803655339</v>
      </c>
      <c r="AH18" s="11">
        <f t="shared" si="22"/>
        <v>527958.73204317305</v>
      </c>
      <c r="AI18" s="11">
        <f t="shared" si="22"/>
        <v>132831.7155727949</v>
      </c>
      <c r="AJ18" s="11">
        <f t="shared" si="22"/>
        <v>-178743.44207963115</v>
      </c>
      <c r="AK18" s="11">
        <f t="shared" si="22"/>
        <v>-311888.65290921793</v>
      </c>
      <c r="AL18" s="11">
        <f t="shared" si="22"/>
        <v>-261270.39205546741</v>
      </c>
      <c r="AM18" s="11">
        <f t="shared" si="22"/>
        <v>-139087.81254755124</v>
      </c>
      <c r="AN18" s="11">
        <f t="shared" si="22"/>
        <v>-321803.26652791136</v>
      </c>
      <c r="AO18" s="11">
        <f t="shared" si="22"/>
        <v>-257711.41749012232</v>
      </c>
      <c r="AP18" s="11">
        <f t="shared" si="22"/>
        <v>-270574.9141173602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</row>
    <row r="19" spans="1:56">
      <c r="A19" s="114"/>
      <c r="B19" s="6" t="s">
        <v>8</v>
      </c>
      <c r="C19" s="11">
        <f t="shared" si="0"/>
        <v>4829.4893257313615</v>
      </c>
      <c r="D19" s="11">
        <f t="shared" si="1"/>
        <v>7112.5539705329638</v>
      </c>
      <c r="E19" s="11">
        <f t="shared" si="2"/>
        <v>9554.2559990573191</v>
      </c>
      <c r="F19" s="11">
        <f t="shared" si="3"/>
        <v>10177.862830911674</v>
      </c>
      <c r="G19" s="11">
        <f t="shared" si="4"/>
        <v>8745.6085682716239</v>
      </c>
      <c r="H19" s="11">
        <f t="shared" si="5"/>
        <v>10394.829185308465</v>
      </c>
      <c r="I19" s="11">
        <f t="shared" si="6"/>
        <v>9794.1852875776895</v>
      </c>
      <c r="J19" s="11">
        <f t="shared" si="7"/>
        <v>9516.2961703773381</v>
      </c>
      <c r="K19" s="11">
        <f t="shared" si="8"/>
        <v>12110.392573367651</v>
      </c>
      <c r="L19" s="11">
        <f t="shared" si="9"/>
        <v>13093.255460283486</v>
      </c>
      <c r="M19" s="11">
        <f t="shared" si="10"/>
        <v>8360.0150767826872</v>
      </c>
      <c r="N19" s="11">
        <f t="shared" si="11"/>
        <v>4798.6452876811545</v>
      </c>
      <c r="O19" s="11">
        <f t="shared" si="12"/>
        <v>523.48155920970248</v>
      </c>
      <c r="P19" s="11">
        <f t="shared" si="13"/>
        <v>-2425.5735604534484</v>
      </c>
      <c r="Q19" s="11">
        <f t="shared" si="14"/>
        <v>-2336.6632727363685</v>
      </c>
      <c r="R19" s="11">
        <f t="shared" si="15"/>
        <v>-2683.5383868996109</v>
      </c>
      <c r="S19" s="11">
        <f t="shared" si="16"/>
        <v>-3865.180362289489</v>
      </c>
      <c r="T19" s="11">
        <f t="shared" si="17"/>
        <v>-3617.9186398447232</v>
      </c>
      <c r="U19" s="11">
        <f t="shared" si="18"/>
        <v>-4133.4471980512444</v>
      </c>
      <c r="V19" s="114"/>
      <c r="W19" s="6" t="s">
        <v>8</v>
      </c>
      <c r="X19" s="11">
        <f t="shared" ref="X19:AP19" si="23">+X9-X14</f>
        <v>4829489.3257313613</v>
      </c>
      <c r="Y19" s="11">
        <f t="shared" si="23"/>
        <v>7112553.970532964</v>
      </c>
      <c r="Z19" s="11">
        <f t="shared" si="23"/>
        <v>9554255.999057319</v>
      </c>
      <c r="AA19" s="11">
        <f t="shared" si="23"/>
        <v>10177862.830911674</v>
      </c>
      <c r="AB19" s="11">
        <f t="shared" si="23"/>
        <v>8745608.5682716239</v>
      </c>
      <c r="AC19" s="11">
        <f t="shared" si="23"/>
        <v>10394829.185308464</v>
      </c>
      <c r="AD19" s="11">
        <f t="shared" si="23"/>
        <v>9794185.2875776887</v>
      </c>
      <c r="AE19" s="11">
        <f t="shared" si="23"/>
        <v>9516296.1703773383</v>
      </c>
      <c r="AF19" s="11">
        <f t="shared" si="23"/>
        <v>12110392.573367652</v>
      </c>
      <c r="AG19" s="11">
        <f t="shared" si="23"/>
        <v>13093255.460283486</v>
      </c>
      <c r="AH19" s="11">
        <f t="shared" si="23"/>
        <v>8360015.0767826866</v>
      </c>
      <c r="AI19" s="11">
        <f t="shared" si="23"/>
        <v>4798645.2876811549</v>
      </c>
      <c r="AJ19" s="11">
        <f t="shared" si="23"/>
        <v>523481.55920970254</v>
      </c>
      <c r="AK19" s="11">
        <f t="shared" si="23"/>
        <v>-2425573.5604534484</v>
      </c>
      <c r="AL19" s="11">
        <f t="shared" si="23"/>
        <v>-2336663.2727363687</v>
      </c>
      <c r="AM19" s="11">
        <f t="shared" si="23"/>
        <v>-2683538.386899611</v>
      </c>
      <c r="AN19" s="11">
        <f t="shared" si="23"/>
        <v>-3865180.3622894892</v>
      </c>
      <c r="AO19" s="11">
        <f t="shared" si="23"/>
        <v>-3617918.639844723</v>
      </c>
      <c r="AP19" s="11">
        <f t="shared" si="23"/>
        <v>-4133447.198051244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</row>
    <row r="21" spans="1:56">
      <c r="A21" s="82" t="s">
        <v>375</v>
      </c>
    </row>
    <row r="23" spans="1:56">
      <c r="A23" s="14"/>
    </row>
    <row r="24" spans="1:56">
      <c r="A24" s="113"/>
      <c r="B24" s="113"/>
      <c r="W24" s="113"/>
    </row>
    <row r="25" spans="1:56">
      <c r="A25" s="113"/>
    </row>
    <row r="26" spans="1:56">
      <c r="A26" s="113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</row>
    <row r="27" spans="1:56">
      <c r="A27" s="113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</row>
    <row r="28" spans="1:56">
      <c r="A28" s="113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</row>
    <row r="29" spans="1:56">
      <c r="A29" s="113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</row>
    <row r="30" spans="1:56">
      <c r="A30" s="113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</row>
    <row r="31" spans="1:56">
      <c r="A31" s="113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</row>
    <row r="32" spans="1:56">
      <c r="A32" s="113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</row>
    <row r="33" spans="1:50">
      <c r="A33" s="113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</row>
    <row r="34" spans="1:50">
      <c r="A34" s="113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</row>
    <row r="35" spans="1:50">
      <c r="A35" s="113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</row>
    <row r="36" spans="1:50">
      <c r="A36" s="115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5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</row>
    <row r="37" spans="1:50">
      <c r="A37" s="114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4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</row>
    <row r="38" spans="1:50">
      <c r="A38" s="11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4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</row>
    <row r="39" spans="1:50">
      <c r="A39" s="114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4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</row>
    <row r="40" spans="1:50">
      <c r="A40" s="114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4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</row>
    <row r="43" spans="1:50">
      <c r="A43" s="14"/>
      <c r="C43" s="11"/>
      <c r="D43" s="11"/>
      <c r="E43" s="11"/>
      <c r="F43" s="11"/>
      <c r="G43" s="11"/>
      <c r="H43" s="11"/>
      <c r="I43" s="11"/>
      <c r="J43" s="11"/>
      <c r="K43" s="11"/>
    </row>
    <row r="45" spans="1:50">
      <c r="AH45" s="116"/>
    </row>
    <row r="46" spans="1:50">
      <c r="AH46" s="116"/>
    </row>
    <row r="47" spans="1:50">
      <c r="AH47" s="116"/>
    </row>
    <row r="48" spans="1:50">
      <c r="AH48" s="116"/>
    </row>
    <row r="49" spans="34:34">
      <c r="AH49" s="116"/>
    </row>
    <row r="50" spans="34:34">
      <c r="AH50" s="116"/>
    </row>
    <row r="51" spans="34:34">
      <c r="AH51" s="116"/>
    </row>
    <row r="52" spans="34:34">
      <c r="AH52" s="116"/>
    </row>
    <row r="53" spans="34:34">
      <c r="AH53" s="116"/>
    </row>
    <row r="54" spans="34:34">
      <c r="AH54" s="116"/>
    </row>
    <row r="55" spans="34:34">
      <c r="AH55" s="116"/>
    </row>
    <row r="56" spans="34:34">
      <c r="AH56" s="116"/>
    </row>
    <row r="57" spans="34:34">
      <c r="AH57" s="116"/>
    </row>
    <row r="58" spans="34:34">
      <c r="AH58" s="116"/>
    </row>
    <row r="59" spans="34:34">
      <c r="AH59" s="116"/>
    </row>
    <row r="60" spans="34:34">
      <c r="AH60" s="11"/>
    </row>
    <row r="61" spans="34:34">
      <c r="AH61" s="11"/>
    </row>
  </sheetData>
  <mergeCells count="1">
    <mergeCell ref="A1:U1"/>
  </mergeCells>
  <hyperlinks>
    <hyperlink ref="V1" location="INDICE!A1" display="Índice (volver)" xr:uid="{B2AEA6F3-0A3E-4800-8FE5-770F2294D417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1FD13-2B72-40A3-A411-E54AEB52E64A}">
  <dimension ref="B1:L49"/>
  <sheetViews>
    <sheetView showGridLines="0" zoomScale="91" zoomScaleNormal="91" workbookViewId="0">
      <selection activeCell="L1" sqref="L1"/>
    </sheetView>
  </sheetViews>
  <sheetFormatPr baseColWidth="10" defaultColWidth="11.28515625" defaultRowHeight="12.75"/>
  <cols>
    <col min="1" max="16384" width="11.28515625" style="31"/>
  </cols>
  <sheetData>
    <row r="1" spans="2:12" ht="30.4" customHeight="1">
      <c r="B1" s="519" t="s">
        <v>263</v>
      </c>
      <c r="C1" s="519"/>
      <c r="D1" s="519"/>
      <c r="E1" s="519"/>
      <c r="F1" s="519"/>
      <c r="G1" s="519"/>
      <c r="H1" s="519"/>
      <c r="I1" s="519"/>
      <c r="J1" s="519"/>
      <c r="K1" s="519"/>
      <c r="L1" s="500" t="s">
        <v>1634</v>
      </c>
    </row>
    <row r="2" spans="2:12">
      <c r="B2" s="41"/>
    </row>
    <row r="3" spans="2:12">
      <c r="B3" s="41"/>
    </row>
    <row r="4" spans="2:12">
      <c r="B4" s="42" t="s">
        <v>262</v>
      </c>
    </row>
    <row r="19" spans="2:7">
      <c r="B19" s="42" t="s">
        <v>261</v>
      </c>
      <c r="G19" s="42" t="s">
        <v>260</v>
      </c>
    </row>
    <row r="34" spans="2:7">
      <c r="B34" s="42" t="s">
        <v>259</v>
      </c>
      <c r="G34" s="42" t="s">
        <v>258</v>
      </c>
    </row>
    <row r="35" spans="2:7">
      <c r="B35" s="41"/>
    </row>
    <row r="49" spans="2:2" ht="13.5">
      <c r="B49" s="82" t="s">
        <v>375</v>
      </c>
    </row>
  </sheetData>
  <mergeCells count="1">
    <mergeCell ref="B1:K1"/>
  </mergeCells>
  <hyperlinks>
    <hyperlink ref="L1" location="INDICE!A1" display="Índice (volver)" xr:uid="{455C56AA-EBA6-4B83-A1D2-9FCA2BC8095A}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61023-5973-440E-A2E6-F2F6421BEC0B}">
  <dimension ref="A1:AQ90"/>
  <sheetViews>
    <sheetView showGridLines="0" topLeftCell="K1" workbookViewId="0">
      <selection activeCell="U1" sqref="U1"/>
    </sheetView>
  </sheetViews>
  <sheetFormatPr baseColWidth="10" defaultColWidth="11.5703125" defaultRowHeight="13.5"/>
  <cols>
    <col min="1" max="1" width="18.5703125" style="99" bestFit="1" customWidth="1"/>
    <col min="2" max="3" width="17.140625" style="99" customWidth="1"/>
    <col min="4" max="24" width="14.85546875" style="99" customWidth="1"/>
    <col min="25" max="25" width="13.5703125" style="99" customWidth="1"/>
    <col min="26" max="27" width="14.85546875" style="99" customWidth="1"/>
    <col min="28" max="29" width="13.5703125" style="99" customWidth="1"/>
    <col min="30" max="53" width="14.85546875" style="99" customWidth="1"/>
    <col min="54" max="54" width="13.5703125" style="99" customWidth="1"/>
    <col min="55" max="55" width="16" style="99" bestFit="1" customWidth="1"/>
    <col min="56" max="56" width="15.85546875" style="99" bestFit="1" customWidth="1"/>
    <col min="57" max="57" width="16" style="99" bestFit="1" customWidth="1"/>
    <col min="58" max="58" width="15.85546875" style="99" bestFit="1" customWidth="1"/>
    <col min="59" max="59" width="16" style="99" bestFit="1" customWidth="1"/>
    <col min="60" max="60" width="15.85546875" style="99" bestFit="1" customWidth="1"/>
    <col min="61" max="61" width="16" style="99" bestFit="1" customWidth="1"/>
    <col min="62" max="62" width="15.85546875" style="99" bestFit="1" customWidth="1"/>
    <col min="63" max="63" width="16" style="99" bestFit="1" customWidth="1"/>
    <col min="64" max="64" width="15.85546875" style="99" bestFit="1" customWidth="1"/>
    <col min="65" max="65" width="16" style="99" bestFit="1" customWidth="1"/>
    <col min="66" max="66" width="15.85546875" style="99" bestFit="1" customWidth="1"/>
    <col min="67" max="67" width="16" style="99" bestFit="1" customWidth="1"/>
    <col min="68" max="68" width="15.85546875" style="99" bestFit="1" customWidth="1"/>
    <col min="69" max="69" width="16" style="99" bestFit="1" customWidth="1"/>
    <col min="70" max="70" width="15.85546875" style="99" bestFit="1" customWidth="1"/>
    <col min="71" max="71" width="16" style="99" bestFit="1" customWidth="1"/>
    <col min="72" max="72" width="15.85546875" style="99" bestFit="1" customWidth="1"/>
    <col min="73" max="73" width="16" style="99" bestFit="1" customWidth="1"/>
    <col min="74" max="74" width="15.85546875" style="99" bestFit="1" customWidth="1"/>
    <col min="75" max="75" width="16" style="99" bestFit="1" customWidth="1"/>
    <col min="76" max="76" width="15.85546875" style="99" bestFit="1" customWidth="1"/>
    <col min="77" max="77" width="16" style="99" bestFit="1" customWidth="1"/>
    <col min="78" max="78" width="15.85546875" style="99" bestFit="1" customWidth="1"/>
    <col min="79" max="79" width="16" style="99" bestFit="1" customWidth="1"/>
    <col min="80" max="80" width="15.85546875" style="99" bestFit="1" customWidth="1"/>
    <col min="81" max="81" width="16" style="99" bestFit="1" customWidth="1"/>
    <col min="82" max="82" width="15.85546875" style="99" bestFit="1" customWidth="1"/>
    <col min="83" max="83" width="16" style="99" bestFit="1" customWidth="1"/>
    <col min="84" max="84" width="15.85546875" style="99" bestFit="1" customWidth="1"/>
    <col min="85" max="85" width="16" style="99" bestFit="1" customWidth="1"/>
    <col min="86" max="86" width="15.85546875" style="99" bestFit="1" customWidth="1"/>
    <col min="87" max="87" width="16" style="99" bestFit="1" customWidth="1"/>
    <col min="88" max="88" width="15.85546875" style="99" bestFit="1" customWidth="1"/>
    <col min="89" max="89" width="16" style="99" bestFit="1" customWidth="1"/>
    <col min="90" max="90" width="15.85546875" style="99" bestFit="1" customWidth="1"/>
    <col min="91" max="91" width="16" style="99" bestFit="1" customWidth="1"/>
    <col min="92" max="92" width="15.85546875" style="99" bestFit="1" customWidth="1"/>
    <col min="93" max="93" width="16" style="99" bestFit="1" customWidth="1"/>
    <col min="94" max="94" width="15.85546875" style="99" bestFit="1" customWidth="1"/>
    <col min="95" max="95" width="16" style="99" bestFit="1" customWidth="1"/>
    <col min="96" max="96" width="15.85546875" style="99" bestFit="1" customWidth="1"/>
    <col min="97" max="97" width="16" style="99" bestFit="1" customWidth="1"/>
    <col min="98" max="98" width="15.85546875" style="99" bestFit="1" customWidth="1"/>
    <col min="99" max="99" width="16" style="99" bestFit="1" customWidth="1"/>
    <col min="100" max="100" width="15.85546875" style="99" bestFit="1" customWidth="1"/>
    <col min="101" max="101" width="16" style="99" bestFit="1" customWidth="1"/>
    <col min="102" max="102" width="15.85546875" style="99" bestFit="1" customWidth="1"/>
    <col min="103" max="103" width="16" style="99" bestFit="1" customWidth="1"/>
    <col min="104" max="104" width="15.85546875" style="99" bestFit="1" customWidth="1"/>
    <col min="105" max="105" width="16" style="99" bestFit="1" customWidth="1"/>
    <col min="106" max="107" width="21.42578125" style="99" bestFit="1" customWidth="1"/>
    <col min="108" max="108" width="12.42578125" style="99" bestFit="1" customWidth="1"/>
    <col min="109" max="122" width="14.85546875" style="99" bestFit="1" customWidth="1"/>
    <col min="123" max="124" width="13.5703125" style="99" bestFit="1" customWidth="1"/>
    <col min="125" max="136" width="14.85546875" style="99" bestFit="1" customWidth="1"/>
    <col min="137" max="137" width="13.5703125" style="99" bestFit="1" customWidth="1"/>
    <col min="138" max="139" width="14.85546875" style="99" bestFit="1" customWidth="1"/>
    <col min="140" max="140" width="13.5703125" style="99" bestFit="1" customWidth="1"/>
    <col min="141" max="147" width="14.85546875" style="99" bestFit="1" customWidth="1"/>
    <col min="148" max="150" width="13.5703125" style="99" bestFit="1" customWidth="1"/>
    <col min="151" max="151" width="14.85546875" style="99" bestFit="1" customWidth="1"/>
    <col min="152" max="152" width="13.5703125" style="99" bestFit="1" customWidth="1"/>
    <col min="153" max="153" width="11.42578125" style="99" bestFit="1" customWidth="1"/>
    <col min="154" max="154" width="13.5703125" style="99" bestFit="1" customWidth="1"/>
    <col min="155" max="166" width="14.85546875" style="99" bestFit="1" customWidth="1"/>
    <col min="167" max="167" width="13.5703125" style="99" bestFit="1" customWidth="1"/>
    <col min="168" max="169" width="14.85546875" style="99" bestFit="1" customWidth="1"/>
    <col min="170" max="170" width="13.5703125" style="99" bestFit="1" customWidth="1"/>
    <col min="171" max="184" width="14.85546875" style="99" bestFit="1" customWidth="1"/>
    <col min="185" max="185" width="13.5703125" style="99" bestFit="1" customWidth="1"/>
    <col min="186" max="203" width="14.85546875" style="99" bestFit="1" customWidth="1"/>
    <col min="204" max="204" width="13.5703125" style="99" bestFit="1" customWidth="1"/>
    <col min="205" max="211" width="14.85546875" style="99" bestFit="1" customWidth="1"/>
    <col min="212" max="212" width="13.5703125" style="99" bestFit="1" customWidth="1"/>
    <col min="213" max="221" width="14.85546875" style="99" bestFit="1" customWidth="1"/>
    <col min="222" max="222" width="13.5703125" style="99" bestFit="1" customWidth="1"/>
    <col min="223" max="231" width="14.85546875" style="99" bestFit="1" customWidth="1"/>
    <col min="232" max="232" width="13.5703125" style="99" bestFit="1" customWidth="1"/>
    <col min="233" max="237" width="14.85546875" style="99" bestFit="1" customWidth="1"/>
    <col min="238" max="238" width="12.42578125" style="99" bestFit="1" customWidth="1"/>
    <col min="239" max="248" width="14.85546875" style="99" bestFit="1" customWidth="1"/>
    <col min="249" max="249" width="13.5703125" style="99" bestFit="1" customWidth="1"/>
    <col min="250" max="254" width="14.85546875" style="99" bestFit="1" customWidth="1"/>
    <col min="255" max="255" width="13.5703125" style="99" bestFit="1" customWidth="1"/>
    <col min="256" max="257" width="14.85546875" style="99" bestFit="1" customWidth="1"/>
    <col min="258" max="258" width="12.42578125" style="99" bestFit="1" customWidth="1"/>
    <col min="259" max="271" width="14.85546875" style="99" bestFit="1" customWidth="1"/>
    <col min="272" max="274" width="13.5703125" style="99" bestFit="1" customWidth="1"/>
    <col min="275" max="277" width="14.85546875" style="99" bestFit="1" customWidth="1"/>
    <col min="278" max="278" width="12.42578125" style="99" bestFit="1" customWidth="1"/>
    <col min="279" max="280" width="14.85546875" style="99" bestFit="1" customWidth="1"/>
    <col min="281" max="281" width="13.5703125" style="99" bestFit="1" customWidth="1"/>
    <col min="282" max="289" width="14.85546875" style="99" bestFit="1" customWidth="1"/>
    <col min="290" max="290" width="13.5703125" style="99" bestFit="1" customWidth="1"/>
    <col min="291" max="291" width="14.85546875" style="99" bestFit="1" customWidth="1"/>
    <col min="292" max="292" width="13.5703125" style="99" bestFit="1" customWidth="1"/>
    <col min="293" max="297" width="14.85546875" style="99" bestFit="1" customWidth="1"/>
    <col min="298" max="298" width="13.5703125" style="99" bestFit="1" customWidth="1"/>
    <col min="299" max="318" width="14.85546875" style="99" bestFit="1" customWidth="1"/>
    <col min="319" max="319" width="13.5703125" style="99" bestFit="1" customWidth="1"/>
    <col min="320" max="322" width="14.85546875" style="99" bestFit="1" customWidth="1"/>
    <col min="323" max="325" width="13.5703125" style="99" bestFit="1" customWidth="1"/>
    <col min="326" max="329" width="14.85546875" style="99" bestFit="1" customWidth="1"/>
    <col min="330" max="331" width="13.5703125" style="99" bestFit="1" customWidth="1"/>
    <col min="332" max="335" width="14.85546875" style="99" bestFit="1" customWidth="1"/>
    <col min="336" max="336" width="13.5703125" style="99" bestFit="1" customWidth="1"/>
    <col min="337" max="345" width="14.85546875" style="99" bestFit="1" customWidth="1"/>
    <col min="346" max="346" width="13.5703125" style="99" bestFit="1" customWidth="1"/>
    <col min="347" max="349" width="14.85546875" style="99" bestFit="1" customWidth="1"/>
    <col min="350" max="350" width="13.5703125" style="99" bestFit="1" customWidth="1"/>
    <col min="351" max="351" width="14.85546875" style="99" bestFit="1" customWidth="1"/>
    <col min="352" max="352" width="13.5703125" style="99" bestFit="1" customWidth="1"/>
    <col min="353" max="353" width="14.85546875" style="99" bestFit="1" customWidth="1"/>
    <col min="354" max="354" width="13.5703125" style="99" bestFit="1" customWidth="1"/>
    <col min="355" max="357" width="14.85546875" style="99" bestFit="1" customWidth="1"/>
    <col min="358" max="358" width="13.5703125" style="99" bestFit="1" customWidth="1"/>
    <col min="359" max="368" width="14.85546875" style="99" bestFit="1" customWidth="1"/>
    <col min="369" max="369" width="13.5703125" style="99" bestFit="1" customWidth="1"/>
    <col min="370" max="374" width="14.85546875" style="99" bestFit="1" customWidth="1"/>
    <col min="375" max="375" width="13.5703125" style="99" bestFit="1" customWidth="1"/>
    <col min="376" max="387" width="14.85546875" style="99" bestFit="1" customWidth="1"/>
    <col min="388" max="389" width="13.5703125" style="99" bestFit="1" customWidth="1"/>
    <col min="390" max="391" width="14.85546875" style="99" bestFit="1" customWidth="1"/>
    <col min="392" max="394" width="13.5703125" style="99" bestFit="1" customWidth="1"/>
    <col min="395" max="405" width="14.85546875" style="99" bestFit="1" customWidth="1"/>
    <col min="406" max="406" width="13.5703125" style="99" bestFit="1" customWidth="1"/>
    <col min="407" max="414" width="14.85546875" style="99" bestFit="1" customWidth="1"/>
    <col min="415" max="415" width="13.5703125" style="99" bestFit="1" customWidth="1"/>
    <col min="416" max="417" width="14.85546875" style="99" bestFit="1" customWidth="1"/>
    <col min="418" max="418" width="13.5703125" style="99" bestFit="1" customWidth="1"/>
    <col min="419" max="421" width="14.85546875" style="99" bestFit="1" customWidth="1"/>
    <col min="422" max="422" width="13.5703125" style="99" bestFit="1" customWidth="1"/>
    <col min="423" max="426" width="14.85546875" style="99" bestFit="1" customWidth="1"/>
    <col min="427" max="427" width="13.5703125" style="99" bestFit="1" customWidth="1"/>
    <col min="428" max="434" width="14.85546875" style="99" bestFit="1" customWidth="1"/>
    <col min="435" max="435" width="13.5703125" style="99" bestFit="1" customWidth="1"/>
    <col min="436" max="475" width="14.85546875" style="99" bestFit="1" customWidth="1"/>
    <col min="476" max="476" width="13.5703125" style="99" bestFit="1" customWidth="1"/>
    <col min="477" max="492" width="14.85546875" style="99" bestFit="1" customWidth="1"/>
    <col min="493" max="493" width="13.5703125" style="99" bestFit="1" customWidth="1"/>
    <col min="494" max="504" width="14.85546875" style="99" bestFit="1" customWidth="1"/>
    <col min="505" max="505" width="13.5703125" style="99" bestFit="1" customWidth="1"/>
    <col min="506" max="506" width="14.85546875" style="99" bestFit="1" customWidth="1"/>
    <col min="507" max="507" width="13.5703125" style="99" bestFit="1" customWidth="1"/>
    <col min="508" max="509" width="14.85546875" style="99" bestFit="1" customWidth="1"/>
    <col min="510" max="510" width="13.5703125" style="99" bestFit="1" customWidth="1"/>
    <col min="511" max="511" width="14.85546875" style="99" bestFit="1" customWidth="1"/>
    <col min="512" max="512" width="13.5703125" style="99" bestFit="1" customWidth="1"/>
    <col min="513" max="530" width="14.85546875" style="99" bestFit="1" customWidth="1"/>
    <col min="531" max="531" width="13.5703125" style="99" bestFit="1" customWidth="1"/>
    <col min="532" max="533" width="14.85546875" style="99" bestFit="1" customWidth="1"/>
    <col min="534" max="534" width="13.5703125" style="99" bestFit="1" customWidth="1"/>
    <col min="535" max="542" width="14.85546875" style="99" bestFit="1" customWidth="1"/>
    <col min="543" max="543" width="13.5703125" style="99" bestFit="1" customWidth="1"/>
    <col min="544" max="561" width="14.85546875" style="99" bestFit="1" customWidth="1"/>
    <col min="562" max="562" width="13.5703125" style="99" bestFit="1" customWidth="1"/>
    <col min="563" max="575" width="14.85546875" style="99" bestFit="1" customWidth="1"/>
    <col min="576" max="577" width="13.5703125" style="99" bestFit="1" customWidth="1"/>
    <col min="578" max="591" width="14.85546875" style="99" bestFit="1" customWidth="1"/>
    <col min="592" max="592" width="12.42578125" style="99" bestFit="1" customWidth="1"/>
    <col min="593" max="619" width="14.85546875" style="99" bestFit="1" customWidth="1"/>
    <col min="620" max="620" width="13.5703125" style="99" bestFit="1" customWidth="1"/>
    <col min="621" max="623" width="14.85546875" style="99" bestFit="1" customWidth="1"/>
    <col min="624" max="624" width="13.5703125" style="99" bestFit="1" customWidth="1"/>
    <col min="625" max="631" width="14.85546875" style="99" bestFit="1" customWidth="1"/>
    <col min="632" max="632" width="13.5703125" style="99" bestFit="1" customWidth="1"/>
    <col min="633" max="645" width="14.85546875" style="99" bestFit="1" customWidth="1"/>
    <col min="646" max="646" width="12.42578125" style="99" bestFit="1" customWidth="1"/>
    <col min="647" max="657" width="14.85546875" style="99" bestFit="1" customWidth="1"/>
    <col min="658" max="658" width="13.5703125" style="99" bestFit="1" customWidth="1"/>
    <col min="659" max="689" width="14.85546875" style="99" bestFit="1" customWidth="1"/>
    <col min="690" max="690" width="12.42578125" style="99" bestFit="1" customWidth="1"/>
    <col min="691" max="699" width="14.85546875" style="99" bestFit="1" customWidth="1"/>
    <col min="700" max="700" width="13.5703125" style="99" bestFit="1" customWidth="1"/>
    <col min="701" max="707" width="14.85546875" style="99" bestFit="1" customWidth="1"/>
    <col min="708" max="708" width="13.5703125" style="99" bestFit="1" customWidth="1"/>
    <col min="709" max="716" width="14.85546875" style="99" bestFit="1" customWidth="1"/>
    <col min="717" max="717" width="13.5703125" style="99" bestFit="1" customWidth="1"/>
    <col min="718" max="727" width="14.85546875" style="99" bestFit="1" customWidth="1"/>
    <col min="728" max="728" width="13.5703125" style="99" bestFit="1" customWidth="1"/>
    <col min="729" max="737" width="14.85546875" style="99" bestFit="1" customWidth="1"/>
    <col min="738" max="738" width="13.5703125" style="99" bestFit="1" customWidth="1"/>
    <col min="739" max="768" width="14.85546875" style="99" bestFit="1" customWidth="1"/>
    <col min="769" max="769" width="13.5703125" style="99" bestFit="1" customWidth="1"/>
    <col min="770" max="781" width="14.85546875" style="99" bestFit="1" customWidth="1"/>
    <col min="782" max="782" width="13.5703125" style="99" bestFit="1" customWidth="1"/>
    <col min="783" max="797" width="14.85546875" style="99" bestFit="1" customWidth="1"/>
    <col min="798" max="798" width="13.5703125" style="99" bestFit="1" customWidth="1"/>
    <col min="799" max="801" width="14.85546875" style="99" bestFit="1" customWidth="1"/>
    <col min="802" max="802" width="13.5703125" style="99" bestFit="1" customWidth="1"/>
    <col min="803" max="805" width="14.85546875" style="99" bestFit="1" customWidth="1"/>
    <col min="806" max="806" width="13.5703125" style="99" bestFit="1" customWidth="1"/>
    <col min="807" max="807" width="14.85546875" style="99" bestFit="1" customWidth="1"/>
    <col min="808" max="808" width="13.5703125" style="99" bestFit="1" customWidth="1"/>
    <col min="809" max="831" width="14.85546875" style="99" bestFit="1" customWidth="1"/>
    <col min="832" max="832" width="13.5703125" style="99" bestFit="1" customWidth="1"/>
    <col min="833" max="838" width="14.85546875" style="99" bestFit="1" customWidth="1"/>
    <col min="839" max="839" width="13.5703125" style="99" bestFit="1" customWidth="1"/>
    <col min="840" max="841" width="14.85546875" style="99" bestFit="1" customWidth="1"/>
    <col min="842" max="843" width="13.5703125" style="99" bestFit="1" customWidth="1"/>
    <col min="844" max="845" width="14.85546875" style="99" bestFit="1" customWidth="1"/>
    <col min="846" max="846" width="13.5703125" style="99" bestFit="1" customWidth="1"/>
    <col min="847" max="858" width="14.85546875" style="99" bestFit="1" customWidth="1"/>
    <col min="859" max="859" width="13.5703125" style="99" bestFit="1" customWidth="1"/>
    <col min="860" max="865" width="14.85546875" style="99" bestFit="1" customWidth="1"/>
    <col min="866" max="866" width="13.5703125" style="99" bestFit="1" customWidth="1"/>
    <col min="867" max="868" width="14.85546875" style="99" bestFit="1" customWidth="1"/>
    <col min="869" max="869" width="13.5703125" style="99" bestFit="1" customWidth="1"/>
    <col min="870" max="878" width="14.85546875" style="99" bestFit="1" customWidth="1"/>
    <col min="879" max="879" width="13.5703125" style="99" bestFit="1" customWidth="1"/>
    <col min="880" max="887" width="14.85546875" style="99" bestFit="1" customWidth="1"/>
    <col min="888" max="890" width="13.5703125" style="99" bestFit="1" customWidth="1"/>
    <col min="891" max="896" width="14.85546875" style="99" bestFit="1" customWidth="1"/>
    <col min="897" max="897" width="13.5703125" style="99" bestFit="1" customWidth="1"/>
    <col min="898" max="900" width="14.85546875" style="99" bestFit="1" customWidth="1"/>
    <col min="901" max="901" width="13.5703125" style="99" bestFit="1" customWidth="1"/>
    <col min="902" max="909" width="14.85546875" style="99" bestFit="1" customWidth="1"/>
    <col min="910" max="910" width="13.5703125" style="99" bestFit="1" customWidth="1"/>
    <col min="911" max="926" width="14.85546875" style="99" bestFit="1" customWidth="1"/>
    <col min="927" max="927" width="12.42578125" style="99" bestFit="1" customWidth="1"/>
    <col min="928" max="930" width="14.85546875" style="99" bestFit="1" customWidth="1"/>
    <col min="931" max="933" width="13.5703125" style="99" bestFit="1" customWidth="1"/>
    <col min="934" max="970" width="14.85546875" style="99" bestFit="1" customWidth="1"/>
    <col min="971" max="971" width="12.42578125" style="99" bestFit="1" customWidth="1"/>
    <col min="972" max="975" width="14.85546875" style="99" bestFit="1" customWidth="1"/>
    <col min="976" max="976" width="13.5703125" style="99" bestFit="1" customWidth="1"/>
    <col min="977" max="994" width="14.85546875" style="99" bestFit="1" customWidth="1"/>
    <col min="995" max="995" width="13.5703125" style="99" bestFit="1" customWidth="1"/>
    <col min="996" max="1004" width="14.85546875" style="99" bestFit="1" customWidth="1"/>
    <col min="1005" max="1005" width="13.5703125" style="99" bestFit="1" customWidth="1"/>
    <col min="1006" max="1015" width="14.85546875" style="99" bestFit="1" customWidth="1"/>
    <col min="1016" max="1016" width="13.5703125" style="99" bestFit="1" customWidth="1"/>
    <col min="1017" max="1017" width="14.85546875" style="99" bestFit="1" customWidth="1"/>
    <col min="1018" max="1018" width="12.42578125" style="99" bestFit="1" customWidth="1"/>
    <col min="1019" max="1032" width="14.85546875" style="99" bestFit="1" customWidth="1"/>
    <col min="1033" max="1033" width="13.5703125" style="99" bestFit="1" customWidth="1"/>
    <col min="1034" max="1040" width="14.85546875" style="99" bestFit="1" customWidth="1"/>
    <col min="1041" max="1041" width="13.5703125" style="99" bestFit="1" customWidth="1"/>
    <col min="1042" max="1049" width="14.85546875" style="99" bestFit="1" customWidth="1"/>
    <col min="1050" max="1050" width="13.5703125" style="99" bestFit="1" customWidth="1"/>
    <col min="1051" max="1058" width="14.85546875" style="99" bestFit="1" customWidth="1"/>
    <col min="1059" max="1059" width="13.5703125" style="99" bestFit="1" customWidth="1"/>
    <col min="1060" max="1063" width="14.85546875" style="99" bestFit="1" customWidth="1"/>
    <col min="1064" max="1064" width="12.42578125" style="99" bestFit="1" customWidth="1"/>
    <col min="1065" max="1078" width="14.85546875" style="99" bestFit="1" customWidth="1"/>
    <col min="1079" max="1079" width="13.5703125" style="99" bestFit="1" customWidth="1"/>
    <col min="1080" max="1087" width="14.85546875" style="99" bestFit="1" customWidth="1"/>
    <col min="1088" max="1089" width="13.5703125" style="99" bestFit="1" customWidth="1"/>
    <col min="1090" max="1093" width="14.85546875" style="99" bestFit="1" customWidth="1"/>
    <col min="1094" max="1094" width="13.5703125" style="99" bestFit="1" customWidth="1"/>
    <col min="1095" max="1108" width="14.85546875" style="99" bestFit="1" customWidth="1"/>
    <col min="1109" max="1109" width="13.5703125" style="99" bestFit="1" customWidth="1"/>
    <col min="1110" max="1124" width="14.85546875" style="99" bestFit="1" customWidth="1"/>
    <col min="1125" max="1125" width="13.5703125" style="99" bestFit="1" customWidth="1"/>
    <col min="1126" max="1135" width="14.85546875" style="99" bestFit="1" customWidth="1"/>
    <col min="1136" max="1136" width="13.5703125" style="99" bestFit="1" customWidth="1"/>
    <col min="1137" max="1137" width="14.85546875" style="99" bestFit="1" customWidth="1"/>
    <col min="1138" max="1138" width="13.5703125" style="99" bestFit="1" customWidth="1"/>
    <col min="1139" max="1145" width="14.85546875" style="99" bestFit="1" customWidth="1"/>
    <col min="1146" max="1146" width="13.5703125" style="99" bestFit="1" customWidth="1"/>
    <col min="1147" max="1165" width="14.85546875" style="99" bestFit="1" customWidth="1"/>
    <col min="1166" max="1166" width="13.5703125" style="99" bestFit="1" customWidth="1"/>
    <col min="1167" max="1174" width="14.85546875" style="99" bestFit="1" customWidth="1"/>
    <col min="1175" max="1175" width="13.5703125" style="99" bestFit="1" customWidth="1"/>
    <col min="1176" max="1177" width="14.85546875" style="99" bestFit="1" customWidth="1"/>
    <col min="1178" max="1178" width="13.5703125" style="99" bestFit="1" customWidth="1"/>
    <col min="1179" max="1180" width="14.85546875" style="99" bestFit="1" customWidth="1"/>
    <col min="1181" max="1181" width="13.5703125" style="99" bestFit="1" customWidth="1"/>
    <col min="1182" max="1182" width="14.85546875" style="99" bestFit="1" customWidth="1"/>
    <col min="1183" max="1183" width="13.5703125" style="99" bestFit="1" customWidth="1"/>
    <col min="1184" max="1187" width="14.85546875" style="99" bestFit="1" customWidth="1"/>
    <col min="1188" max="1188" width="13.5703125" style="99" bestFit="1" customWidth="1"/>
    <col min="1189" max="1193" width="14.85546875" style="99" bestFit="1" customWidth="1"/>
    <col min="1194" max="1194" width="13.5703125" style="99" bestFit="1" customWidth="1"/>
    <col min="1195" max="1219" width="14.85546875" style="99" bestFit="1" customWidth="1"/>
    <col min="1220" max="1220" width="13.5703125" style="99" bestFit="1" customWidth="1"/>
    <col min="1221" max="1222" width="14.85546875" style="99" bestFit="1" customWidth="1"/>
    <col min="1223" max="1223" width="13.5703125" style="99" bestFit="1" customWidth="1"/>
    <col min="1224" max="1227" width="14.85546875" style="99" bestFit="1" customWidth="1"/>
    <col min="1228" max="1228" width="13.5703125" style="99" bestFit="1" customWidth="1"/>
    <col min="1229" max="1237" width="14.85546875" style="99" bestFit="1" customWidth="1"/>
    <col min="1238" max="1238" width="13.5703125" style="99" bestFit="1" customWidth="1"/>
    <col min="1239" max="1239" width="14.85546875" style="99" bestFit="1" customWidth="1"/>
    <col min="1240" max="1240" width="13.5703125" style="99" bestFit="1" customWidth="1"/>
    <col min="1241" max="1247" width="14.85546875" style="99" bestFit="1" customWidth="1"/>
    <col min="1248" max="1248" width="13.5703125" style="99" bestFit="1" customWidth="1"/>
    <col min="1249" max="1249" width="14.85546875" style="99" bestFit="1" customWidth="1"/>
    <col min="1250" max="1250" width="13.5703125" style="99" bestFit="1" customWidth="1"/>
    <col min="1251" max="1265" width="14.85546875" style="99" bestFit="1" customWidth="1"/>
    <col min="1266" max="1266" width="13.5703125" style="99" bestFit="1" customWidth="1"/>
    <col min="1267" max="1272" width="14.85546875" style="99" bestFit="1" customWidth="1"/>
    <col min="1273" max="1273" width="13.5703125" style="99" bestFit="1" customWidth="1"/>
    <col min="1274" max="1288" width="14.85546875" style="99" bestFit="1" customWidth="1"/>
    <col min="1289" max="1289" width="13.5703125" style="99" bestFit="1" customWidth="1"/>
    <col min="1290" max="1290" width="14.85546875" style="99" bestFit="1" customWidth="1"/>
    <col min="1291" max="1291" width="13.5703125" style="99" bestFit="1" customWidth="1"/>
    <col min="1292" max="1300" width="14.85546875" style="99" bestFit="1" customWidth="1"/>
    <col min="1301" max="1301" width="13.5703125" style="99" bestFit="1" customWidth="1"/>
    <col min="1302" max="1304" width="14.85546875" style="99" bestFit="1" customWidth="1"/>
    <col min="1305" max="1305" width="13.5703125" style="99" bestFit="1" customWidth="1"/>
    <col min="1306" max="1316" width="14.85546875" style="99" bestFit="1" customWidth="1"/>
    <col min="1317" max="1317" width="13.5703125" style="99" bestFit="1" customWidth="1"/>
    <col min="1318" max="1321" width="14.85546875" style="99" bestFit="1" customWidth="1"/>
    <col min="1322" max="1323" width="13.5703125" style="99" bestFit="1" customWidth="1"/>
    <col min="1324" max="1324" width="14.85546875" style="99" bestFit="1" customWidth="1"/>
    <col min="1325" max="1325" width="13.5703125" style="99" bestFit="1" customWidth="1"/>
    <col min="1326" max="1338" width="14.85546875" style="99" bestFit="1" customWidth="1"/>
    <col min="1339" max="1339" width="13.5703125" style="99" bestFit="1" customWidth="1"/>
    <col min="1340" max="1352" width="14.85546875" style="99" bestFit="1" customWidth="1"/>
    <col min="1353" max="1353" width="13.5703125" style="99" bestFit="1" customWidth="1"/>
    <col min="1354" max="1356" width="14.85546875" style="99" bestFit="1" customWidth="1"/>
    <col min="1357" max="1357" width="13.5703125" style="99" bestFit="1" customWidth="1"/>
    <col min="1358" max="1359" width="14.85546875" style="99" bestFit="1" customWidth="1"/>
    <col min="1360" max="1360" width="13.5703125" style="99" bestFit="1" customWidth="1"/>
    <col min="1361" max="1378" width="14.85546875" style="99" bestFit="1" customWidth="1"/>
    <col min="1379" max="1379" width="13.5703125" style="99" bestFit="1" customWidth="1"/>
    <col min="1380" max="1387" width="14.85546875" style="99" bestFit="1" customWidth="1"/>
    <col min="1388" max="1388" width="13.5703125" style="99" bestFit="1" customWidth="1"/>
    <col min="1389" max="1394" width="14.85546875" style="99" bestFit="1" customWidth="1"/>
    <col min="1395" max="1395" width="13.5703125" style="99" bestFit="1" customWidth="1"/>
    <col min="1396" max="1412" width="14.85546875" style="99" bestFit="1" customWidth="1"/>
    <col min="1413" max="1413" width="13.5703125" style="99" bestFit="1" customWidth="1"/>
    <col min="1414" max="1422" width="14.85546875" style="99" bestFit="1" customWidth="1"/>
    <col min="1423" max="1423" width="13.5703125" style="99" bestFit="1" customWidth="1"/>
    <col min="1424" max="1431" width="14.85546875" style="99" bestFit="1" customWidth="1"/>
    <col min="1432" max="1432" width="13.5703125" style="99" bestFit="1" customWidth="1"/>
    <col min="1433" max="16384" width="11.5703125" style="99"/>
  </cols>
  <sheetData>
    <row r="1" spans="1:43" ht="15.75">
      <c r="A1" s="536" t="s">
        <v>281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00" t="s">
        <v>1634</v>
      </c>
    </row>
    <row r="2" spans="1:43">
      <c r="B2" s="100">
        <v>2000</v>
      </c>
      <c r="C2" s="100">
        <v>2001</v>
      </c>
      <c r="D2" s="100">
        <v>2002</v>
      </c>
      <c r="E2" s="100">
        <v>2003</v>
      </c>
      <c r="F2" s="100">
        <v>2004</v>
      </c>
      <c r="G2" s="100">
        <v>2005</v>
      </c>
      <c r="H2" s="100">
        <v>2006</v>
      </c>
      <c r="I2" s="100">
        <v>2007</v>
      </c>
      <c r="J2" s="100">
        <v>2008</v>
      </c>
      <c r="K2" s="100">
        <v>2009</v>
      </c>
      <c r="L2" s="100">
        <v>2010</v>
      </c>
      <c r="M2" s="100">
        <v>2011</v>
      </c>
      <c r="N2" s="100">
        <v>2012</v>
      </c>
      <c r="O2" s="100">
        <v>2013</v>
      </c>
      <c r="P2" s="100">
        <v>2014</v>
      </c>
      <c r="Q2" s="100">
        <v>2015</v>
      </c>
      <c r="R2" s="100">
        <v>2016</v>
      </c>
      <c r="S2" s="100">
        <v>2017</v>
      </c>
      <c r="T2" s="100">
        <v>2018</v>
      </c>
    </row>
    <row r="3" spans="1:43">
      <c r="A3" s="101" t="s">
        <v>268</v>
      </c>
      <c r="B3" s="102" t="s">
        <v>1</v>
      </c>
      <c r="C3" s="102" t="s">
        <v>1</v>
      </c>
      <c r="D3" s="102" t="s">
        <v>1</v>
      </c>
      <c r="E3" s="102" t="s">
        <v>1</v>
      </c>
      <c r="F3" s="102" t="s">
        <v>1</v>
      </c>
      <c r="G3" s="102" t="s">
        <v>1</v>
      </c>
      <c r="H3" s="102" t="s">
        <v>1</v>
      </c>
      <c r="I3" s="102" t="s">
        <v>1</v>
      </c>
      <c r="J3" s="102" t="s">
        <v>1</v>
      </c>
      <c r="K3" s="102" t="s">
        <v>1</v>
      </c>
      <c r="L3" s="102" t="s">
        <v>1</v>
      </c>
      <c r="M3" s="102" t="s">
        <v>1</v>
      </c>
      <c r="N3" s="102" t="s">
        <v>1</v>
      </c>
      <c r="O3" s="102" t="s">
        <v>1</v>
      </c>
      <c r="P3" s="102" t="s">
        <v>1</v>
      </c>
      <c r="Q3" s="102" t="s">
        <v>1</v>
      </c>
      <c r="R3" s="102" t="s">
        <v>1</v>
      </c>
      <c r="S3" s="102" t="s">
        <v>1</v>
      </c>
      <c r="T3" s="102" t="s">
        <v>1</v>
      </c>
    </row>
    <row r="4" spans="1:43">
      <c r="A4" s="103" t="s">
        <v>269</v>
      </c>
      <c r="B4" s="106">
        <v>0</v>
      </c>
      <c r="C4" s="106">
        <v>0</v>
      </c>
      <c r="D4" s="106">
        <v>0</v>
      </c>
      <c r="E4" s="106">
        <v>0</v>
      </c>
      <c r="F4" s="106">
        <v>359807.94903308025</v>
      </c>
      <c r="G4" s="106">
        <v>826486.43951200834</v>
      </c>
      <c r="H4" s="106">
        <v>1370903.9866675609</v>
      </c>
      <c r="I4" s="106">
        <v>2010855.9700162606</v>
      </c>
      <c r="J4" s="106">
        <v>2555980.2966568223</v>
      </c>
      <c r="K4" s="106">
        <v>3226550.4206385966</v>
      </c>
      <c r="L4" s="106">
        <v>3804826.1346749957</v>
      </c>
      <c r="M4" s="106">
        <v>4513724.4672372704</v>
      </c>
      <c r="N4" s="106">
        <v>5388041.8327480871</v>
      </c>
      <c r="O4" s="106">
        <v>6128434.7423089547</v>
      </c>
      <c r="P4" s="106">
        <v>6845665.6888171909</v>
      </c>
      <c r="Q4" s="106">
        <v>7834451.4385363599</v>
      </c>
      <c r="R4" s="106">
        <v>8671474.898765292</v>
      </c>
      <c r="S4" s="106">
        <v>9424310.1807242036</v>
      </c>
      <c r="T4" s="106">
        <v>9793418.4882531445</v>
      </c>
      <c r="Y4" s="99">
        <v>0</v>
      </c>
      <c r="Z4" s="99">
        <v>0</v>
      </c>
      <c r="AA4" s="99">
        <v>0</v>
      </c>
      <c r="AB4" s="99">
        <v>0</v>
      </c>
      <c r="AC4" s="99">
        <v>0</v>
      </c>
      <c r="AD4" s="99">
        <v>0</v>
      </c>
      <c r="AE4" s="99">
        <v>0</v>
      </c>
      <c r="AF4" s="99">
        <v>0</v>
      </c>
      <c r="AG4" s="99">
        <v>0</v>
      </c>
      <c r="AH4" s="99">
        <v>0</v>
      </c>
      <c r="AI4" s="99">
        <v>0</v>
      </c>
      <c r="AJ4" s="99">
        <v>0</v>
      </c>
      <c r="AK4" s="99">
        <v>0</v>
      </c>
      <c r="AL4" s="99">
        <v>0</v>
      </c>
      <c r="AM4" s="99">
        <v>0</v>
      </c>
      <c r="AN4" s="99">
        <v>0</v>
      </c>
      <c r="AO4" s="99">
        <v>0</v>
      </c>
      <c r="AP4" s="99">
        <v>0</v>
      </c>
      <c r="AQ4" s="99">
        <v>0</v>
      </c>
    </row>
    <row r="5" spans="1:43">
      <c r="A5" s="103" t="s">
        <v>270</v>
      </c>
      <c r="B5" s="106">
        <v>1027515.015519005</v>
      </c>
      <c r="C5" s="106">
        <v>1705651.0313899592</v>
      </c>
      <c r="D5" s="106">
        <v>2501959.4841696923</v>
      </c>
      <c r="E5" s="106">
        <v>3179462.0279677138</v>
      </c>
      <c r="F5" s="106">
        <v>3651720.4346150411</v>
      </c>
      <c r="G5" s="106">
        <v>3901867.2649233025</v>
      </c>
      <c r="H5" s="106">
        <v>4237620.9521245947</v>
      </c>
      <c r="I5" s="106">
        <v>4683212.8121306915</v>
      </c>
      <c r="J5" s="106">
        <v>5056941.3388054539</v>
      </c>
      <c r="K5" s="106">
        <v>5276577.437768314</v>
      </c>
      <c r="L5" s="106">
        <v>5925436.44926681</v>
      </c>
      <c r="M5" s="106">
        <v>6250283.0729180612</v>
      </c>
      <c r="N5" s="106">
        <v>6305891.5560082216</v>
      </c>
      <c r="O5" s="106">
        <v>6020347.685156581</v>
      </c>
      <c r="P5" s="106">
        <v>5554005.5448097624</v>
      </c>
      <c r="Q5" s="106">
        <v>4779592.4161311211</v>
      </c>
      <c r="R5" s="106">
        <v>4173736.8080155649</v>
      </c>
      <c r="S5" s="106">
        <v>3950834.3179506715</v>
      </c>
      <c r="T5" s="106">
        <v>4210521.7821245864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0</v>
      </c>
      <c r="AF5" s="99">
        <v>0</v>
      </c>
      <c r="AG5" s="99">
        <v>0</v>
      </c>
      <c r="AH5" s="99">
        <v>0</v>
      </c>
      <c r="AI5" s="99">
        <v>0</v>
      </c>
      <c r="AJ5" s="99">
        <v>0</v>
      </c>
      <c r="AK5" s="99">
        <v>0</v>
      </c>
      <c r="AL5" s="99">
        <v>0</v>
      </c>
      <c r="AM5" s="99">
        <v>0</v>
      </c>
      <c r="AN5" s="99">
        <v>0</v>
      </c>
      <c r="AO5" s="99">
        <v>0</v>
      </c>
      <c r="AP5" s="99">
        <v>0</v>
      </c>
      <c r="AQ5" s="99">
        <v>0</v>
      </c>
    </row>
    <row r="6" spans="1:43">
      <c r="A6" s="103" t="s">
        <v>271</v>
      </c>
      <c r="B6" s="106">
        <v>4851606.3033704776</v>
      </c>
      <c r="C6" s="106">
        <v>5266840.5208688434</v>
      </c>
      <c r="D6" s="106">
        <v>5819005.3784950357</v>
      </c>
      <c r="E6" s="106">
        <v>6282385.376267897</v>
      </c>
      <c r="F6" s="106">
        <v>6555758.1794188283</v>
      </c>
      <c r="G6" s="106">
        <v>7362612.704133817</v>
      </c>
      <c r="H6" s="106">
        <v>7759554.710457637</v>
      </c>
      <c r="I6" s="106">
        <v>7823062.9381450936</v>
      </c>
      <c r="J6" s="106">
        <v>7464846.583356916</v>
      </c>
      <c r="K6" s="106">
        <v>6888378.5519891214</v>
      </c>
      <c r="L6" s="106">
        <v>5927862.1154732248</v>
      </c>
      <c r="M6" s="106">
        <v>5179092.8105507158</v>
      </c>
      <c r="N6" s="106">
        <v>4903253.2139558261</v>
      </c>
      <c r="O6" s="106">
        <v>5229404.8593673548</v>
      </c>
      <c r="P6" s="106">
        <v>5519728.6114045409</v>
      </c>
      <c r="Q6" s="106">
        <v>5721245.1456650309</v>
      </c>
      <c r="R6" s="106">
        <v>5940250.4053877648</v>
      </c>
      <c r="S6" s="106">
        <v>6101131.1506828088</v>
      </c>
      <c r="T6" s="106">
        <v>6556131.583917792</v>
      </c>
      <c r="Y6" s="99">
        <v>0</v>
      </c>
      <c r="Z6" s="99">
        <v>0</v>
      </c>
      <c r="AA6" s="99">
        <v>0</v>
      </c>
      <c r="AB6" s="99">
        <v>0</v>
      </c>
      <c r="AC6" s="99">
        <v>0</v>
      </c>
      <c r="AD6" s="99">
        <v>0</v>
      </c>
      <c r="AE6" s="99">
        <v>0</v>
      </c>
      <c r="AF6" s="99">
        <v>0</v>
      </c>
      <c r="AG6" s="99">
        <v>0</v>
      </c>
      <c r="AH6" s="99">
        <v>0</v>
      </c>
      <c r="AI6" s="99">
        <v>0</v>
      </c>
      <c r="AJ6" s="99">
        <v>0</v>
      </c>
      <c r="AK6" s="99">
        <v>0</v>
      </c>
      <c r="AL6" s="99">
        <v>0</v>
      </c>
      <c r="AM6" s="99">
        <v>0</v>
      </c>
      <c r="AN6" s="99">
        <v>0</v>
      </c>
      <c r="AO6" s="99">
        <v>0</v>
      </c>
      <c r="AP6" s="99">
        <v>0</v>
      </c>
      <c r="AQ6" s="99">
        <v>0</v>
      </c>
    </row>
    <row r="7" spans="1:43">
      <c r="A7" s="103" t="s">
        <v>272</v>
      </c>
      <c r="B7" s="106">
        <v>9153121.8902656883</v>
      </c>
      <c r="C7" s="106">
        <v>9638057.0344795808</v>
      </c>
      <c r="D7" s="106">
        <v>9709882.0813095383</v>
      </c>
      <c r="E7" s="106">
        <v>9260194.2939463761</v>
      </c>
      <c r="F7" s="106">
        <v>8547339.6786366329</v>
      </c>
      <c r="G7" s="106">
        <v>7355437.0026409104</v>
      </c>
      <c r="H7" s="106">
        <v>6429719.0143428408</v>
      </c>
      <c r="I7" s="106">
        <v>6088235.0565228816</v>
      </c>
      <c r="J7" s="106">
        <v>6498140.7023473959</v>
      </c>
      <c r="K7" s="106">
        <v>6858618.3226106726</v>
      </c>
      <c r="L7" s="106">
        <v>7108055.4348725844</v>
      </c>
      <c r="M7" s="106">
        <v>7380593.3742218129</v>
      </c>
      <c r="N7" s="106">
        <v>7585631.0928146895</v>
      </c>
      <c r="O7" s="106">
        <v>8147602.3938507363</v>
      </c>
      <c r="P7" s="106">
        <v>9412090.5990628675</v>
      </c>
      <c r="Q7" s="106">
        <v>11600582.743954243</v>
      </c>
      <c r="R7" s="106">
        <v>13834893.4187891</v>
      </c>
      <c r="S7" s="106">
        <v>15443286.92465255</v>
      </c>
      <c r="T7" s="106">
        <v>16676467.36631193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0</v>
      </c>
      <c r="AJ7" s="99">
        <v>0</v>
      </c>
      <c r="AK7" s="99">
        <v>0</v>
      </c>
      <c r="AL7" s="99">
        <v>0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</row>
    <row r="8" spans="1:43">
      <c r="A8" s="103" t="s">
        <v>273</v>
      </c>
      <c r="B8" s="106">
        <v>9131203.1658661515</v>
      </c>
      <c r="C8" s="106">
        <v>7986305.2824888695</v>
      </c>
      <c r="D8" s="106">
        <v>7563381.7112136446</v>
      </c>
      <c r="E8" s="106">
        <v>8078901.077916869</v>
      </c>
      <c r="F8" s="106">
        <v>8526708.4632999972</v>
      </c>
      <c r="G8" s="106">
        <v>8835586.6184379607</v>
      </c>
      <c r="H8" s="106">
        <v>9174931.4610107709</v>
      </c>
      <c r="I8" s="106">
        <v>9436384.1486145835</v>
      </c>
      <c r="J8" s="106">
        <v>10130701.029558804</v>
      </c>
      <c r="K8" s="106">
        <v>11691051.727372017</v>
      </c>
      <c r="L8" s="106">
        <v>14401314.245540967</v>
      </c>
      <c r="M8" s="106">
        <v>17168710.105194729</v>
      </c>
      <c r="N8" s="106">
        <v>19151655.290536683</v>
      </c>
      <c r="O8" s="106">
        <v>20669134.891407032</v>
      </c>
      <c r="P8" s="106">
        <v>21552895.626956679</v>
      </c>
      <c r="Q8" s="106">
        <v>21039583.244057808</v>
      </c>
      <c r="R8" s="106">
        <v>20046870.410085343</v>
      </c>
      <c r="S8" s="106">
        <v>19552347.934728596</v>
      </c>
      <c r="T8" s="106">
        <v>19704970.078738101</v>
      </c>
      <c r="Y8" s="99">
        <v>0</v>
      </c>
      <c r="Z8" s="99">
        <v>0</v>
      </c>
      <c r="AA8" s="99">
        <v>0</v>
      </c>
      <c r="AB8" s="99">
        <v>0</v>
      </c>
      <c r="AC8" s="99">
        <v>0</v>
      </c>
      <c r="AD8" s="99">
        <v>0</v>
      </c>
      <c r="AE8" s="99">
        <v>0</v>
      </c>
      <c r="AF8" s="99">
        <v>0</v>
      </c>
      <c r="AG8" s="99">
        <v>0</v>
      </c>
      <c r="AH8" s="99">
        <v>0</v>
      </c>
      <c r="AI8" s="99">
        <v>0</v>
      </c>
      <c r="AJ8" s="99">
        <v>0</v>
      </c>
      <c r="AK8" s="99">
        <v>0</v>
      </c>
      <c r="AL8" s="99">
        <v>0</v>
      </c>
      <c r="AM8" s="99">
        <v>0</v>
      </c>
      <c r="AN8" s="99">
        <v>0</v>
      </c>
      <c r="AO8" s="99">
        <v>0</v>
      </c>
      <c r="AP8" s="99">
        <v>0</v>
      </c>
      <c r="AQ8" s="99">
        <v>0</v>
      </c>
    </row>
    <row r="9" spans="1:43">
      <c r="A9" s="103" t="s">
        <v>274</v>
      </c>
      <c r="B9" s="106">
        <v>10988795.413702564</v>
      </c>
      <c r="C9" s="106">
        <v>11411564.091253664</v>
      </c>
      <c r="D9" s="106">
        <v>11745125.906116568</v>
      </c>
      <c r="E9" s="106">
        <v>12603245.830411417</v>
      </c>
      <c r="F9" s="106">
        <v>14529241.307576377</v>
      </c>
      <c r="G9" s="106">
        <v>17887086.819522902</v>
      </c>
      <c r="H9" s="106">
        <v>21316217.340709172</v>
      </c>
      <c r="I9" s="106">
        <v>23761553.373082235</v>
      </c>
      <c r="J9" s="106">
        <v>25629188.036312319</v>
      </c>
      <c r="K9" s="106">
        <v>26716340.735671151</v>
      </c>
      <c r="L9" s="106">
        <v>26076816.860508438</v>
      </c>
      <c r="M9" s="106">
        <v>24841785.235198237</v>
      </c>
      <c r="N9" s="106">
        <v>24245743.646808058</v>
      </c>
      <c r="O9" s="106">
        <v>24459886.952570867</v>
      </c>
      <c r="P9" s="106">
        <v>24150327.572626363</v>
      </c>
      <c r="Q9" s="106">
        <v>24671909.896087226</v>
      </c>
      <c r="R9" s="106">
        <v>26697246.333005361</v>
      </c>
      <c r="S9" s="106">
        <v>29841310.567300048</v>
      </c>
      <c r="T9" s="106">
        <v>32619579.502966687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v>0</v>
      </c>
      <c r="AJ9" s="99">
        <v>0</v>
      </c>
      <c r="AK9" s="99">
        <v>0</v>
      </c>
      <c r="AL9" s="99">
        <v>0</v>
      </c>
      <c r="AM9" s="99">
        <v>0</v>
      </c>
      <c r="AN9" s="99">
        <v>0</v>
      </c>
      <c r="AO9" s="99">
        <v>0</v>
      </c>
      <c r="AP9" s="99">
        <v>0</v>
      </c>
      <c r="AQ9" s="99">
        <v>0</v>
      </c>
    </row>
    <row r="10" spans="1:43">
      <c r="A10" s="103" t="s">
        <v>275</v>
      </c>
      <c r="B10" s="106">
        <v>22227886.45345778</v>
      </c>
      <c r="C10" s="106">
        <v>26478853.310480706</v>
      </c>
      <c r="D10" s="106">
        <v>29495194.385272246</v>
      </c>
      <c r="E10" s="106">
        <v>31794184.99780561</v>
      </c>
      <c r="F10" s="106">
        <v>33131743.053813171</v>
      </c>
      <c r="G10" s="106">
        <v>32334511.348769296</v>
      </c>
      <c r="H10" s="106">
        <v>30797165.262260877</v>
      </c>
      <c r="I10" s="106">
        <v>30079674.472827971</v>
      </c>
      <c r="J10" s="106">
        <v>30377151.987077128</v>
      </c>
      <c r="K10" s="106">
        <v>30028383.793980908</v>
      </c>
      <c r="L10" s="106">
        <v>30712643.292860109</v>
      </c>
      <c r="M10" s="106">
        <v>33297121.766031094</v>
      </c>
      <c r="N10" s="106">
        <v>37268899.309716657</v>
      </c>
      <c r="O10" s="106">
        <v>40791444.173943847</v>
      </c>
      <c r="P10" s="106">
        <v>44089891.78628666</v>
      </c>
      <c r="Q10" s="106">
        <v>48174347.059536532</v>
      </c>
      <c r="R10" s="106">
        <v>50760435.400774091</v>
      </c>
      <c r="S10" s="106">
        <v>51879734.127379864</v>
      </c>
      <c r="T10" s="106">
        <v>54279253.279020295</v>
      </c>
      <c r="Y10" s="99">
        <v>0</v>
      </c>
      <c r="Z10" s="99">
        <v>0</v>
      </c>
      <c r="AA10" s="99">
        <v>0</v>
      </c>
      <c r="AB10" s="99">
        <v>0</v>
      </c>
      <c r="AC10" s="99">
        <v>0</v>
      </c>
      <c r="AD10" s="99">
        <v>0</v>
      </c>
      <c r="AE10" s="99">
        <v>0</v>
      </c>
      <c r="AF10" s="99">
        <v>0</v>
      </c>
      <c r="AG10" s="99">
        <v>0</v>
      </c>
      <c r="AH10" s="99">
        <v>0</v>
      </c>
      <c r="AI10" s="99">
        <v>0</v>
      </c>
      <c r="AJ10" s="99">
        <v>0</v>
      </c>
      <c r="AK10" s="99">
        <v>0</v>
      </c>
      <c r="AL10" s="99">
        <v>0</v>
      </c>
      <c r="AM10" s="99">
        <v>0</v>
      </c>
      <c r="AN10" s="99">
        <v>0</v>
      </c>
      <c r="AO10" s="99">
        <v>0</v>
      </c>
      <c r="AP10" s="99">
        <v>0</v>
      </c>
      <c r="AQ10" s="99">
        <v>0</v>
      </c>
    </row>
    <row r="11" spans="1:43">
      <c r="A11" s="103" t="s">
        <v>276</v>
      </c>
      <c r="B11" s="106">
        <v>40112368.273238927</v>
      </c>
      <c r="C11" s="106">
        <v>38197628.238065675</v>
      </c>
      <c r="D11" s="106">
        <v>37335139.116069138</v>
      </c>
      <c r="E11" s="106">
        <v>37745007.607635632</v>
      </c>
      <c r="F11" s="106">
        <v>37357182.01967597</v>
      </c>
      <c r="G11" s="106">
        <v>38253985.54584673</v>
      </c>
      <c r="H11" s="106">
        <v>41553607.395386912</v>
      </c>
      <c r="I11" s="106">
        <v>46574372.6879199</v>
      </c>
      <c r="J11" s="106">
        <v>51043396.825471252</v>
      </c>
      <c r="K11" s="106">
        <v>55217948.681474589</v>
      </c>
      <c r="L11" s="106">
        <v>60385742.480114833</v>
      </c>
      <c r="M11" s="106">
        <v>63659601.747552529</v>
      </c>
      <c r="N11" s="106">
        <v>65127614.104112133</v>
      </c>
      <c r="O11" s="106">
        <v>68236095.943008766</v>
      </c>
      <c r="P11" s="106">
        <v>73055843.396499604</v>
      </c>
      <c r="Q11" s="106">
        <v>73105417.858574897</v>
      </c>
      <c r="R11" s="106">
        <v>70686811.305059269</v>
      </c>
      <c r="S11" s="106">
        <v>65150085.144353054</v>
      </c>
      <c r="T11" s="106">
        <v>55715614.414266847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99">
        <v>0</v>
      </c>
      <c r="AL11" s="99">
        <v>0</v>
      </c>
      <c r="AM11" s="99">
        <v>0</v>
      </c>
      <c r="AN11" s="99">
        <v>0</v>
      </c>
      <c r="AO11" s="99">
        <v>0</v>
      </c>
      <c r="AP11" s="99">
        <v>0</v>
      </c>
      <c r="AQ11" s="99">
        <v>0</v>
      </c>
    </row>
    <row r="12" spans="1:43">
      <c r="A12" s="103" t="s">
        <v>277</v>
      </c>
      <c r="B12" s="106">
        <v>47674545.153687231</v>
      </c>
      <c r="C12" s="106">
        <v>51889228.812729508</v>
      </c>
      <c r="D12" s="106">
        <v>58240257.187626079</v>
      </c>
      <c r="E12" s="106">
        <v>63913594.438411675</v>
      </c>
      <c r="F12" s="106">
        <v>69200409.622037098</v>
      </c>
      <c r="G12" s="106">
        <v>75743178.921411127</v>
      </c>
      <c r="H12" s="106">
        <v>79890420.465516016</v>
      </c>
      <c r="I12" s="106">
        <v>81813958.685939059</v>
      </c>
      <c r="J12" s="106">
        <v>85840359.283149049</v>
      </c>
      <c r="K12" s="106">
        <v>91991683.768740803</v>
      </c>
      <c r="L12" s="106">
        <v>92109410.759286508</v>
      </c>
      <c r="M12" s="106">
        <v>89147787.089222148</v>
      </c>
      <c r="N12" s="106">
        <v>82165167.160550877</v>
      </c>
      <c r="O12" s="106">
        <v>70205822.220465273</v>
      </c>
      <c r="P12" s="106">
        <v>57535394.700392142</v>
      </c>
      <c r="Q12" s="106">
        <v>48262323.851721995</v>
      </c>
      <c r="R12" s="106">
        <v>40662836.335406333</v>
      </c>
      <c r="S12" s="106">
        <v>36657315.547152877</v>
      </c>
      <c r="T12" s="106">
        <v>34448413.757054381</v>
      </c>
      <c r="Y12" s="99">
        <v>0</v>
      </c>
      <c r="Z12" s="99">
        <v>0</v>
      </c>
      <c r="AA12" s="99">
        <v>0</v>
      </c>
      <c r="AB12" s="99">
        <v>0</v>
      </c>
      <c r="AC12" s="99">
        <v>0</v>
      </c>
      <c r="AD12" s="99">
        <v>0</v>
      </c>
      <c r="AE12" s="99">
        <v>0</v>
      </c>
      <c r="AF12" s="99">
        <v>0</v>
      </c>
      <c r="AG12" s="99">
        <v>0</v>
      </c>
      <c r="AH12" s="99">
        <v>0</v>
      </c>
      <c r="AI12" s="99">
        <v>0</v>
      </c>
      <c r="AJ12" s="99">
        <v>0</v>
      </c>
      <c r="AK12" s="99">
        <v>0</v>
      </c>
      <c r="AL12" s="99">
        <v>0</v>
      </c>
      <c r="AM12" s="99">
        <v>0</v>
      </c>
      <c r="AN12" s="99">
        <v>0</v>
      </c>
      <c r="AO12" s="99">
        <v>0</v>
      </c>
      <c r="AP12" s="99">
        <v>0</v>
      </c>
      <c r="AQ12" s="99">
        <v>0</v>
      </c>
    </row>
    <row r="13" spans="1:43">
      <c r="A13" s="104" t="s">
        <v>67</v>
      </c>
      <c r="B13" s="106">
        <v>145167041.66910779</v>
      </c>
      <c r="C13" s="106">
        <v>152574128.32175675</v>
      </c>
      <c r="D13" s="106">
        <v>162409945.25027189</v>
      </c>
      <c r="E13" s="106">
        <v>172856975.65036315</v>
      </c>
      <c r="F13" s="106">
        <v>181859910.70810622</v>
      </c>
      <c r="G13" s="106">
        <v>192500752.66519803</v>
      </c>
      <c r="H13" s="106">
        <v>202530140.58847639</v>
      </c>
      <c r="I13" s="106">
        <v>212271310.14519879</v>
      </c>
      <c r="J13" s="106">
        <v>224596706.08273518</v>
      </c>
      <c r="K13" s="106">
        <v>237895533.44024613</v>
      </c>
      <c r="L13" s="106">
        <v>246452107.77259848</v>
      </c>
      <c r="M13" s="106">
        <v>251438699.66812655</v>
      </c>
      <c r="N13" s="106">
        <v>252141897.20725125</v>
      </c>
      <c r="O13" s="106">
        <v>249888173.86207938</v>
      </c>
      <c r="P13" s="106">
        <v>247715843.52685577</v>
      </c>
      <c r="Q13" s="106">
        <v>245189453.65426531</v>
      </c>
      <c r="R13" s="106">
        <v>241474555.31528813</v>
      </c>
      <c r="S13" s="106">
        <v>238000355.89492467</v>
      </c>
      <c r="T13" s="106">
        <v>234004370.25265372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0</v>
      </c>
      <c r="AJ13" s="99">
        <v>0</v>
      </c>
      <c r="AK13" s="99">
        <v>0</v>
      </c>
      <c r="AL13" s="99">
        <v>0</v>
      </c>
      <c r="AM13" s="99">
        <v>0</v>
      </c>
      <c r="AN13" s="99">
        <v>0</v>
      </c>
      <c r="AO13" s="99">
        <v>0</v>
      </c>
      <c r="AP13" s="99">
        <v>0</v>
      </c>
      <c r="AQ13" s="99">
        <v>0</v>
      </c>
    </row>
    <row r="15" spans="1:43" s="100" customFormat="1" ht="12.75">
      <c r="A15" s="109" t="s">
        <v>268</v>
      </c>
      <c r="B15" s="110" t="s">
        <v>9</v>
      </c>
      <c r="C15" s="110" t="s">
        <v>9</v>
      </c>
      <c r="D15" s="110" t="s">
        <v>9</v>
      </c>
      <c r="E15" s="110" t="s">
        <v>9</v>
      </c>
      <c r="F15" s="110" t="s">
        <v>9</v>
      </c>
      <c r="G15" s="110" t="s">
        <v>9</v>
      </c>
      <c r="H15" s="110" t="s">
        <v>9</v>
      </c>
      <c r="I15" s="110" t="s">
        <v>9</v>
      </c>
      <c r="J15" s="110" t="s">
        <v>9</v>
      </c>
      <c r="K15" s="110" t="s">
        <v>9</v>
      </c>
      <c r="L15" s="110" t="s">
        <v>9</v>
      </c>
      <c r="M15" s="110" t="s">
        <v>9</v>
      </c>
      <c r="N15" s="110" t="s">
        <v>9</v>
      </c>
      <c r="O15" s="110" t="s">
        <v>9</v>
      </c>
      <c r="P15" s="110" t="s">
        <v>9</v>
      </c>
      <c r="Q15" s="110" t="s">
        <v>9</v>
      </c>
      <c r="R15" s="110" t="s">
        <v>9</v>
      </c>
      <c r="S15" s="110" t="s">
        <v>9</v>
      </c>
      <c r="T15" s="110" t="s">
        <v>9</v>
      </c>
    </row>
    <row r="16" spans="1:43">
      <c r="A16" s="103" t="s">
        <v>269</v>
      </c>
      <c r="B16" s="111">
        <v>0</v>
      </c>
      <c r="C16" s="111">
        <v>0</v>
      </c>
      <c r="D16" s="111">
        <v>0</v>
      </c>
      <c r="E16" s="111">
        <v>0</v>
      </c>
      <c r="F16" s="111">
        <v>1.9784896387120142E-3</v>
      </c>
      <c r="G16" s="111">
        <v>4.293419262362333E-3</v>
      </c>
      <c r="H16" s="111">
        <v>6.7688887327300006E-3</v>
      </c>
      <c r="I16" s="111">
        <v>9.4730463982192689E-3</v>
      </c>
      <c r="J16" s="111">
        <v>1.1380310696610441E-2</v>
      </c>
      <c r="K16" s="111">
        <v>1.356288776833648E-2</v>
      </c>
      <c r="L16" s="111">
        <v>1.5438399651204084E-2</v>
      </c>
      <c r="M16" s="111">
        <v>1.7951590082174805E-2</v>
      </c>
      <c r="N16" s="111">
        <v>2.1369085790289417E-2</v>
      </c>
      <c r="O16" s="111">
        <v>2.452470898319269E-2</v>
      </c>
      <c r="P16" s="111">
        <v>2.7635154826401033E-2</v>
      </c>
      <c r="Q16" s="111">
        <v>3.1952644462365405E-2</v>
      </c>
      <c r="R16" s="111">
        <v>3.5910511927201329E-2</v>
      </c>
      <c r="S16" s="111">
        <v>3.9597882722851745E-2</v>
      </c>
      <c r="T16" s="111">
        <v>4.1851434132102849E-2</v>
      </c>
    </row>
    <row r="17" spans="1:20">
      <c r="A17" s="103" t="s">
        <v>270</v>
      </c>
      <c r="B17" s="111">
        <v>7.0781563342808334E-3</v>
      </c>
      <c r="C17" s="111">
        <v>1.1179162877424331E-2</v>
      </c>
      <c r="D17" s="111">
        <v>1.5405211055974442E-2</v>
      </c>
      <c r="E17" s="111">
        <v>1.8393599772327348E-2</v>
      </c>
      <c r="F17" s="111">
        <v>2.0079853885314095E-2</v>
      </c>
      <c r="G17" s="111">
        <v>2.0269361085094167E-2</v>
      </c>
      <c r="H17" s="111">
        <v>2.0923408929711215E-2</v>
      </c>
      <c r="I17" s="111">
        <v>2.2062391799095502E-2</v>
      </c>
      <c r="J17" s="111">
        <v>2.2515652286292289E-2</v>
      </c>
      <c r="K17" s="111">
        <v>2.2180229117641961E-2</v>
      </c>
      <c r="L17" s="111">
        <v>2.4042953021664617E-2</v>
      </c>
      <c r="M17" s="111">
        <v>2.4858079051346502E-2</v>
      </c>
      <c r="N17" s="111">
        <v>2.500929685170495E-2</v>
      </c>
      <c r="O17" s="111">
        <v>2.4092167276709091E-2</v>
      </c>
      <c r="P17" s="111">
        <v>2.2420873310865289E-2</v>
      </c>
      <c r="Q17" s="111">
        <v>1.949346656186399E-2</v>
      </c>
      <c r="R17" s="111">
        <v>1.7284375169739963E-2</v>
      </c>
      <c r="S17" s="111">
        <v>1.660011936996823E-2</v>
      </c>
      <c r="T17" s="111">
        <v>1.7993346780568673E-2</v>
      </c>
    </row>
    <row r="18" spans="1:20">
      <c r="A18" s="103" t="s">
        <v>271</v>
      </c>
      <c r="B18" s="111">
        <v>3.3420852609431673E-2</v>
      </c>
      <c r="C18" s="111">
        <v>3.4519879476301772E-2</v>
      </c>
      <c r="D18" s="111">
        <v>3.5829119759433536E-2</v>
      </c>
      <c r="E18" s="111">
        <v>3.6344413366199597E-2</v>
      </c>
      <c r="F18" s="111">
        <v>3.604839655915773E-2</v>
      </c>
      <c r="G18" s="111">
        <v>3.8247189178210912E-2</v>
      </c>
      <c r="H18" s="111">
        <v>3.8313086081465657E-2</v>
      </c>
      <c r="I18" s="111">
        <v>3.6854075724100099E-2</v>
      </c>
      <c r="J18" s="111">
        <v>3.3236669911833321E-2</v>
      </c>
      <c r="K18" s="111">
        <v>2.89554766009061E-2</v>
      </c>
      <c r="L18" s="111">
        <v>2.4052795364780839E-2</v>
      </c>
      <c r="M18" s="111">
        <v>2.0597834849554148E-2</v>
      </c>
      <c r="N18" s="111">
        <v>1.9446404061620647E-2</v>
      </c>
      <c r="O18" s="111">
        <v>2.0926980170952854E-2</v>
      </c>
      <c r="P18" s="111">
        <v>2.2282501324167935E-2</v>
      </c>
      <c r="Q18" s="111">
        <v>2.3333977299579926E-2</v>
      </c>
      <c r="R18" s="111">
        <v>2.4599902037842902E-2</v>
      </c>
      <c r="S18" s="111">
        <v>2.5634966501379568E-2</v>
      </c>
      <c r="T18" s="111">
        <v>2.8017133085331523E-2</v>
      </c>
    </row>
    <row r="19" spans="1:20">
      <c r="A19" s="103" t="s">
        <v>272</v>
      </c>
      <c r="B19" s="111">
        <v>6.3052341530312486E-2</v>
      </c>
      <c r="C19" s="111">
        <v>6.3169668019694092E-2</v>
      </c>
      <c r="D19" s="111">
        <v>5.9786253029928182E-2</v>
      </c>
      <c r="E19" s="111">
        <v>5.3571423768728435E-2</v>
      </c>
      <c r="F19" s="111">
        <v>4.6999581410526028E-2</v>
      </c>
      <c r="G19" s="111">
        <v>3.8209912952567329E-2</v>
      </c>
      <c r="H19" s="111">
        <v>3.1746973540138258E-2</v>
      </c>
      <c r="I19" s="111">
        <v>2.8681384461981128E-2</v>
      </c>
      <c r="J19" s="111">
        <v>2.8932484432579619E-2</v>
      </c>
      <c r="K19" s="111">
        <v>2.8830378710466203E-2</v>
      </c>
      <c r="L19" s="111">
        <v>2.8841528275470023E-2</v>
      </c>
      <c r="M19" s="111">
        <v>2.935345030006695E-2</v>
      </c>
      <c r="N19" s="111">
        <v>3.0084770428214804E-2</v>
      </c>
      <c r="O19" s="111">
        <v>3.260499393759881E-2</v>
      </c>
      <c r="P19" s="111">
        <v>3.7995513185826842E-2</v>
      </c>
      <c r="Q19" s="111">
        <v>4.7312731322905491E-2</v>
      </c>
      <c r="R19" s="111">
        <v>5.7293379837578241E-2</v>
      </c>
      <c r="S19" s="111">
        <v>6.4887663157405712E-2</v>
      </c>
      <c r="T19" s="111">
        <v>7.126562357919386E-2</v>
      </c>
    </row>
    <row r="20" spans="1:20">
      <c r="A20" s="103" t="s">
        <v>273</v>
      </c>
      <c r="B20" s="111">
        <v>6.2901351855607274E-2</v>
      </c>
      <c r="C20" s="111">
        <v>5.2343771321746682E-2</v>
      </c>
      <c r="D20" s="111">
        <v>4.6569695590738355E-2</v>
      </c>
      <c r="E20" s="111">
        <v>4.673748946214365E-2</v>
      </c>
      <c r="F20" s="111">
        <v>4.6886135762959705E-2</v>
      </c>
      <c r="G20" s="111">
        <v>4.5898971801970181E-2</v>
      </c>
      <c r="H20" s="111">
        <v>4.5301560717589354E-2</v>
      </c>
      <c r="I20" s="111">
        <v>4.4454354863876167E-2</v>
      </c>
      <c r="J20" s="111">
        <v>4.5106187024073874E-2</v>
      </c>
      <c r="K20" s="111">
        <v>4.9143636949823349E-2</v>
      </c>
      <c r="L20" s="111">
        <v>5.8434534708175716E-2</v>
      </c>
      <c r="M20" s="111">
        <v>6.8281891880031503E-2</v>
      </c>
      <c r="N20" s="111">
        <v>7.5955862562558318E-2</v>
      </c>
      <c r="O20" s="111">
        <v>8.2713537707530468E-2</v>
      </c>
      <c r="P20" s="111">
        <v>8.7006528609947592E-2</v>
      </c>
      <c r="Q20" s="111">
        <v>8.5809495190299359E-2</v>
      </c>
      <c r="R20" s="111">
        <v>8.3018562282517E-2</v>
      </c>
      <c r="S20" s="111">
        <v>8.2152599567375473E-2</v>
      </c>
      <c r="T20" s="111">
        <v>8.4207701153028516E-2</v>
      </c>
    </row>
    <row r="21" spans="1:20">
      <c r="A21" s="103" t="s">
        <v>274</v>
      </c>
      <c r="B21" s="111">
        <v>7.5697591459846017E-2</v>
      </c>
      <c r="C21" s="111">
        <v>7.4793572257469021E-2</v>
      </c>
      <c r="D21" s="111">
        <v>7.2317775170833667E-2</v>
      </c>
      <c r="E21" s="111">
        <v>7.2911410042854924E-2</v>
      </c>
      <c r="F21" s="111">
        <v>7.9892491154339662E-2</v>
      </c>
      <c r="G21" s="111">
        <v>9.291956821920877E-2</v>
      </c>
      <c r="H21" s="111">
        <v>0.10524960521319081</v>
      </c>
      <c r="I21" s="111">
        <v>0.11193954263922312</v>
      </c>
      <c r="J21" s="111">
        <v>0.11411203878863317</v>
      </c>
      <c r="K21" s="111">
        <v>0.11230282615785923</v>
      </c>
      <c r="L21" s="111">
        <v>0.10580886118681336</v>
      </c>
      <c r="M21" s="111">
        <v>9.8798575032351274E-2</v>
      </c>
      <c r="N21" s="111">
        <v>9.6159122761255975E-2</v>
      </c>
      <c r="O21" s="111">
        <v>9.7883331469983834E-2</v>
      </c>
      <c r="P21" s="111">
        <v>9.7492058758882491E-2</v>
      </c>
      <c r="Q21" s="111">
        <v>0.10062386260249344</v>
      </c>
      <c r="R21" s="111">
        <v>0.11055925249824911</v>
      </c>
      <c r="S21" s="111">
        <v>0.12538347035277023</v>
      </c>
      <c r="T21" s="111">
        <v>0.13939730898079997</v>
      </c>
    </row>
    <row r="22" spans="1:20">
      <c r="A22" s="103" t="s">
        <v>275</v>
      </c>
      <c r="B22" s="111">
        <v>0.15311937336385065</v>
      </c>
      <c r="C22" s="111">
        <v>0.17354746575802574</v>
      </c>
      <c r="D22" s="111">
        <v>0.18160953345449679</v>
      </c>
      <c r="E22" s="111">
        <v>0.18393347956125031</v>
      </c>
      <c r="F22" s="111">
        <v>0.18218277422884688</v>
      </c>
      <c r="G22" s="111">
        <v>0.16797083076867891</v>
      </c>
      <c r="H22" s="111">
        <v>0.15206213343246541</v>
      </c>
      <c r="I22" s="111">
        <v>0.14170390926712015</v>
      </c>
      <c r="J22" s="111">
        <v>0.13525199241295655</v>
      </c>
      <c r="K22" s="111">
        <v>0.12622508442985689</v>
      </c>
      <c r="L22" s="111">
        <v>0.1246191139140051</v>
      </c>
      <c r="M22" s="111">
        <v>0.13242639979438289</v>
      </c>
      <c r="N22" s="111">
        <v>0.14780922854357287</v>
      </c>
      <c r="O22" s="111">
        <v>0.16323879415141046</v>
      </c>
      <c r="P22" s="111">
        <v>0.17798575641572445</v>
      </c>
      <c r="Q22" s="111">
        <v>0.19647805540390742</v>
      </c>
      <c r="R22" s="111">
        <v>0.21021028627425065</v>
      </c>
      <c r="S22" s="111">
        <v>0.21798175020496344</v>
      </c>
      <c r="T22" s="111">
        <v>0.23195828872945906</v>
      </c>
    </row>
    <row r="23" spans="1:20">
      <c r="A23" s="103" t="s">
        <v>276</v>
      </c>
      <c r="B23" s="111">
        <v>0.27631870025064387</v>
      </c>
      <c r="C23" s="111">
        <v>0.2503545565570095</v>
      </c>
      <c r="D23" s="111">
        <v>0.22988209902131371</v>
      </c>
      <c r="E23" s="111">
        <v>0.21835975936535099</v>
      </c>
      <c r="F23" s="111">
        <v>0.20541735599791433</v>
      </c>
      <c r="G23" s="111">
        <v>0.19872122584569313</v>
      </c>
      <c r="H23" s="111">
        <v>0.20517246111935616</v>
      </c>
      <c r="I23" s="111">
        <v>0.21940964445954511</v>
      </c>
      <c r="J23" s="111">
        <v>0.22726689859230742</v>
      </c>
      <c r="K23" s="111">
        <v>0.23211006899944198</v>
      </c>
      <c r="L23" s="111">
        <v>0.24502019084305335</v>
      </c>
      <c r="M23" s="111">
        <v>0.25318139901127673</v>
      </c>
      <c r="N23" s="111">
        <v>0.25829746989878344</v>
      </c>
      <c r="O23" s="111">
        <v>0.27306652767277523</v>
      </c>
      <c r="P23" s="111">
        <v>0.29491792836649688</v>
      </c>
      <c r="Q23" s="111">
        <v>0.29815890026680664</v>
      </c>
      <c r="R23" s="111">
        <v>0.29272985392918532</v>
      </c>
      <c r="S23" s="111">
        <v>0.27373944420955537</v>
      </c>
      <c r="T23" s="111">
        <v>0.23809646954076494</v>
      </c>
    </row>
    <row r="24" spans="1:20">
      <c r="A24" s="103" t="s">
        <v>277</v>
      </c>
      <c r="B24" s="111">
        <v>0.3284116325960274</v>
      </c>
      <c r="C24" s="111">
        <v>0.34009192373232922</v>
      </c>
      <c r="D24" s="111">
        <v>0.35860031291728167</v>
      </c>
      <c r="E24" s="111">
        <v>0.36974842466114499</v>
      </c>
      <c r="F24" s="111">
        <v>0.38051492136222942</v>
      </c>
      <c r="G24" s="111">
        <v>0.3934695208862144</v>
      </c>
      <c r="H24" s="111">
        <v>0.3944618822333531</v>
      </c>
      <c r="I24" s="111">
        <v>0.3854216503868389</v>
      </c>
      <c r="J24" s="111">
        <v>0.38219776585471316</v>
      </c>
      <c r="K24" s="111">
        <v>0.38668941126566797</v>
      </c>
      <c r="L24" s="111">
        <v>0.37374162303483288</v>
      </c>
      <c r="M24" s="111">
        <v>0.35455077999881535</v>
      </c>
      <c r="N24" s="111">
        <v>0.32586875910199947</v>
      </c>
      <c r="O24" s="111">
        <v>0.28094895862984665</v>
      </c>
      <c r="P24" s="111">
        <v>0.23226368520168764</v>
      </c>
      <c r="Q24" s="111">
        <v>0.19683686688977792</v>
      </c>
      <c r="R24" s="111">
        <v>0.16839387604343548</v>
      </c>
      <c r="S24" s="111">
        <v>0.15402210391373028</v>
      </c>
      <c r="T24" s="111">
        <v>0.14721269401875078</v>
      </c>
    </row>
    <row r="25" spans="1:20">
      <c r="A25" s="104" t="s">
        <v>67</v>
      </c>
      <c r="B25" s="111">
        <v>1.0000000000000002</v>
      </c>
      <c r="C25" s="111">
        <v>1.0000000000000004</v>
      </c>
      <c r="D25" s="111">
        <v>1.0000000000000004</v>
      </c>
      <c r="E25" s="111">
        <v>1.0000000000000002</v>
      </c>
      <c r="F25" s="111">
        <v>0.99999999999999989</v>
      </c>
      <c r="G25" s="111">
        <v>1.0000000000000002</v>
      </c>
      <c r="H25" s="111">
        <v>1</v>
      </c>
      <c r="I25" s="111">
        <v>0.99999999999999956</v>
      </c>
      <c r="J25" s="111">
        <v>0.99999999999999978</v>
      </c>
      <c r="K25" s="111">
        <v>1.0000000000000002</v>
      </c>
      <c r="L25" s="111">
        <v>1</v>
      </c>
      <c r="M25" s="111">
        <v>1</v>
      </c>
      <c r="N25" s="111">
        <v>1</v>
      </c>
      <c r="O25" s="111">
        <v>1</v>
      </c>
      <c r="P25" s="111">
        <v>1.0000000000000002</v>
      </c>
      <c r="Q25" s="111">
        <v>0.99999999999999956</v>
      </c>
      <c r="R25" s="111">
        <v>0.99999999999999989</v>
      </c>
      <c r="S25" s="111">
        <v>1</v>
      </c>
      <c r="T25" s="111">
        <v>1</v>
      </c>
    </row>
    <row r="26" spans="1:20"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</row>
    <row r="27" spans="1:20">
      <c r="B27" s="112" t="s">
        <v>9</v>
      </c>
      <c r="C27" s="112" t="s">
        <v>9</v>
      </c>
      <c r="D27" s="112" t="s">
        <v>9</v>
      </c>
      <c r="E27" s="112" t="s">
        <v>9</v>
      </c>
      <c r="F27" s="112" t="s">
        <v>9</v>
      </c>
      <c r="G27" s="112" t="s">
        <v>9</v>
      </c>
      <c r="H27" s="112" t="s">
        <v>9</v>
      </c>
      <c r="I27" s="112" t="s">
        <v>9</v>
      </c>
      <c r="J27" s="112" t="s">
        <v>9</v>
      </c>
      <c r="K27" s="112" t="s">
        <v>9</v>
      </c>
      <c r="L27" s="112" t="s">
        <v>9</v>
      </c>
      <c r="M27" s="112" t="s">
        <v>9</v>
      </c>
      <c r="N27" s="112" t="s">
        <v>9</v>
      </c>
      <c r="O27" s="112" t="s">
        <v>9</v>
      </c>
      <c r="P27" s="112" t="s">
        <v>9</v>
      </c>
      <c r="Q27" s="112" t="s">
        <v>9</v>
      </c>
      <c r="R27" s="112" t="s">
        <v>9</v>
      </c>
      <c r="S27" s="112" t="s">
        <v>9</v>
      </c>
      <c r="T27" s="112" t="s">
        <v>9</v>
      </c>
    </row>
    <row r="28" spans="1:20">
      <c r="A28" s="99" t="s">
        <v>278</v>
      </c>
      <c r="B28" s="111">
        <v>0.3952696671533289</v>
      </c>
      <c r="C28" s="111">
        <v>0.40955351971066167</v>
      </c>
      <c r="D28" s="111">
        <v>0.41151758806140493</v>
      </c>
      <c r="E28" s="111">
        <v>0.41189181597350427</v>
      </c>
      <c r="F28" s="111">
        <v>0.41406772263985614</v>
      </c>
      <c r="G28" s="111">
        <v>0.40780925326809259</v>
      </c>
      <c r="H28" s="111">
        <v>0.40036565664729074</v>
      </c>
      <c r="I28" s="111">
        <v>0.39516870515361546</v>
      </c>
      <c r="J28" s="111">
        <v>0.39053533555297926</v>
      </c>
      <c r="K28" s="111">
        <v>0.38120051973489022</v>
      </c>
      <c r="L28" s="111">
        <v>0.38123818612211374</v>
      </c>
      <c r="M28" s="111">
        <v>0.39226782098990809</v>
      </c>
      <c r="N28" s="111">
        <v>0.41583377099921698</v>
      </c>
      <c r="O28" s="111">
        <v>0.44598451369737824</v>
      </c>
      <c r="P28" s="111">
        <v>0.47281838643181562</v>
      </c>
      <c r="Q28" s="111">
        <v>0.505004232843415</v>
      </c>
      <c r="R28" s="111">
        <v>0.53887627002737915</v>
      </c>
      <c r="S28" s="111">
        <v>0.5722384518767144</v>
      </c>
      <c r="T28" s="111">
        <v>0.61469083644048439</v>
      </c>
    </row>
    <row r="29" spans="1:20">
      <c r="A29" s="103" t="s">
        <v>279</v>
      </c>
      <c r="B29" s="111">
        <v>0.24215029378947828</v>
      </c>
      <c r="C29" s="111">
        <v>0.23600605395263591</v>
      </c>
      <c r="D29" s="111">
        <v>0.22990805460690816</v>
      </c>
      <c r="E29" s="111">
        <v>0.22795833641225396</v>
      </c>
      <c r="F29" s="111">
        <v>0.23188494841100923</v>
      </c>
      <c r="G29" s="111">
        <v>0.2398384224994137</v>
      </c>
      <c r="H29" s="111">
        <v>0.24830352321482529</v>
      </c>
      <c r="I29" s="111">
        <v>0.25346479588649529</v>
      </c>
      <c r="J29" s="111">
        <v>0.25528334314002271</v>
      </c>
      <c r="K29" s="111">
        <v>0.25497543530503336</v>
      </c>
      <c r="L29" s="111">
        <v>0.25661907220810865</v>
      </c>
      <c r="M29" s="111">
        <v>0.25984142119552517</v>
      </c>
      <c r="N29" s="111">
        <v>0.26802454245564411</v>
      </c>
      <c r="O29" s="111">
        <v>0.28274571954596778</v>
      </c>
      <c r="P29" s="111">
        <v>0.29483263001609117</v>
      </c>
      <c r="Q29" s="111">
        <v>0.30852617743950761</v>
      </c>
      <c r="R29" s="111">
        <v>0.3286659837531285</v>
      </c>
      <c r="S29" s="111">
        <v>0.35425670167175094</v>
      </c>
      <c r="T29" s="111">
        <v>0.38273254771102538</v>
      </c>
    </row>
    <row r="30" spans="1:20">
      <c r="A30" s="103" t="s">
        <v>280</v>
      </c>
      <c r="B30" s="111">
        <v>0.16645270232963227</v>
      </c>
      <c r="C30" s="111">
        <v>0.16121248169516689</v>
      </c>
      <c r="D30" s="111">
        <v>0.15759027943607451</v>
      </c>
      <c r="E30" s="111">
        <v>0.15504692636939904</v>
      </c>
      <c r="F30" s="111">
        <v>0.15199245725666957</v>
      </c>
      <c r="G30" s="111">
        <v>0.14691885428020493</v>
      </c>
      <c r="H30" s="111">
        <v>0.14305391800163447</v>
      </c>
      <c r="I30" s="111">
        <v>0.14152525324727216</v>
      </c>
      <c r="J30" s="111">
        <v>0.14117130435138955</v>
      </c>
      <c r="K30" s="111">
        <v>0.14267260914717411</v>
      </c>
      <c r="L30" s="111">
        <v>0.15081021102129527</v>
      </c>
      <c r="M30" s="111">
        <v>0.16104284616317391</v>
      </c>
      <c r="N30" s="111">
        <v>0.17186541969438815</v>
      </c>
      <c r="O30" s="111">
        <v>0.18486238807598393</v>
      </c>
      <c r="P30" s="111">
        <v>0.19734057125720869</v>
      </c>
      <c r="Q30" s="111">
        <v>0.20790231483701416</v>
      </c>
      <c r="R30" s="111">
        <v>0.21810673125487942</v>
      </c>
      <c r="S30" s="111">
        <v>0.22887323131898074</v>
      </c>
      <c r="T30" s="111">
        <v>0.24333523873022539</v>
      </c>
    </row>
    <row r="32" spans="1:20">
      <c r="A32" s="82" t="s">
        <v>375</v>
      </c>
    </row>
    <row r="35" spans="1:1">
      <c r="A35" s="104"/>
    </row>
    <row r="36" spans="1:1">
      <c r="A36" s="104"/>
    </row>
    <row r="37" spans="1:1">
      <c r="A37" s="104"/>
    </row>
    <row r="38" spans="1:1">
      <c r="A38" s="104"/>
    </row>
    <row r="39" spans="1:1">
      <c r="A39" s="104"/>
    </row>
    <row r="40" spans="1:1">
      <c r="A40" s="104"/>
    </row>
    <row r="41" spans="1:1">
      <c r="A41" s="104"/>
    </row>
    <row r="42" spans="1:1">
      <c r="A42" s="104"/>
    </row>
    <row r="43" spans="1:1">
      <c r="A43" s="104"/>
    </row>
    <row r="44" spans="1:1">
      <c r="A44" s="104"/>
    </row>
    <row r="45" spans="1:1">
      <c r="A45" s="104"/>
    </row>
    <row r="46" spans="1:1">
      <c r="A46" s="104"/>
    </row>
    <row r="47" spans="1:1">
      <c r="A47" s="104"/>
    </row>
    <row r="48" spans="1:1">
      <c r="A48" s="104"/>
    </row>
    <row r="49" spans="1:1">
      <c r="A49" s="104"/>
    </row>
    <row r="50" spans="1:1">
      <c r="A50" s="104"/>
    </row>
    <row r="51" spans="1:1">
      <c r="A51" s="104"/>
    </row>
    <row r="52" spans="1:1">
      <c r="A52" s="104"/>
    </row>
    <row r="53" spans="1:1">
      <c r="A53" s="104"/>
    </row>
    <row r="54" spans="1:1">
      <c r="A54" s="104"/>
    </row>
    <row r="55" spans="1:1">
      <c r="A55" s="104"/>
    </row>
    <row r="56" spans="1:1">
      <c r="A56" s="104"/>
    </row>
    <row r="57" spans="1:1">
      <c r="A57" s="104"/>
    </row>
    <row r="58" spans="1:1">
      <c r="A58" s="104"/>
    </row>
    <row r="59" spans="1:1">
      <c r="A59" s="104"/>
    </row>
    <row r="60" spans="1:1">
      <c r="A60" s="104"/>
    </row>
    <row r="61" spans="1:1">
      <c r="A61" s="104"/>
    </row>
    <row r="62" spans="1:1">
      <c r="A62" s="104"/>
    </row>
    <row r="63" spans="1:1">
      <c r="A63" s="104"/>
    </row>
    <row r="64" spans="1:1">
      <c r="A64" s="104"/>
    </row>
    <row r="65" spans="1:1">
      <c r="A65" s="104"/>
    </row>
    <row r="66" spans="1:1">
      <c r="A66" s="104"/>
    </row>
    <row r="67" spans="1:1">
      <c r="A67" s="104"/>
    </row>
    <row r="68" spans="1:1">
      <c r="A68" s="104"/>
    </row>
    <row r="69" spans="1:1">
      <c r="A69" s="104"/>
    </row>
    <row r="70" spans="1:1">
      <c r="A70" s="104"/>
    </row>
    <row r="71" spans="1:1">
      <c r="A71" s="104"/>
    </row>
    <row r="72" spans="1:1">
      <c r="A72" s="104"/>
    </row>
    <row r="73" spans="1:1">
      <c r="A73" s="104"/>
    </row>
    <row r="74" spans="1:1">
      <c r="A74" s="104"/>
    </row>
    <row r="75" spans="1:1">
      <c r="A75" s="104"/>
    </row>
    <row r="76" spans="1:1">
      <c r="A76" s="104"/>
    </row>
    <row r="77" spans="1:1">
      <c r="A77" s="104"/>
    </row>
    <row r="78" spans="1:1">
      <c r="A78" s="104"/>
    </row>
    <row r="79" spans="1:1">
      <c r="A79" s="104"/>
    </row>
    <row r="80" spans="1:1">
      <c r="A80" s="104"/>
    </row>
    <row r="81" spans="1:1">
      <c r="A81" s="104"/>
    </row>
    <row r="82" spans="1:1">
      <c r="A82" s="104"/>
    </row>
    <row r="83" spans="1:1">
      <c r="A83" s="104"/>
    </row>
    <row r="84" spans="1:1">
      <c r="A84" s="104"/>
    </row>
    <row r="85" spans="1:1">
      <c r="A85" s="104"/>
    </row>
    <row r="86" spans="1:1">
      <c r="A86" s="104"/>
    </row>
    <row r="87" spans="1:1">
      <c r="A87" s="104"/>
    </row>
    <row r="88" spans="1:1">
      <c r="A88" s="104"/>
    </row>
    <row r="89" spans="1:1">
      <c r="A89" s="104"/>
    </row>
    <row r="90" spans="1:1">
      <c r="A90" s="104"/>
    </row>
  </sheetData>
  <mergeCells count="1">
    <mergeCell ref="A1:T1"/>
  </mergeCells>
  <hyperlinks>
    <hyperlink ref="U1" location="INDICE!A1" display="Índice (volver)" xr:uid="{8F3AD68C-D562-4C3A-9A8D-D1F09708C397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E4FE-5A04-40A0-949A-839A1E7313B7}">
  <dimension ref="B1:U58"/>
  <sheetViews>
    <sheetView showGridLines="0" zoomScaleNormal="100" workbookViewId="0">
      <selection activeCell="I1" sqref="I1"/>
    </sheetView>
  </sheetViews>
  <sheetFormatPr baseColWidth="10" defaultColWidth="11" defaultRowHeight="12.75"/>
  <cols>
    <col min="1" max="2" width="11" style="46"/>
    <col min="3" max="4" width="11" style="46" customWidth="1"/>
    <col min="5" max="5" width="11" style="46"/>
    <col min="6" max="7" width="11" style="46" customWidth="1"/>
    <col min="8" max="8" width="11" style="44"/>
    <col min="9" max="16384" width="11" style="46"/>
  </cols>
  <sheetData>
    <row r="1" spans="2:21" ht="27" customHeight="1">
      <c r="B1" s="519" t="s">
        <v>282</v>
      </c>
      <c r="C1" s="519"/>
      <c r="D1" s="519"/>
      <c r="E1" s="519"/>
      <c r="F1" s="519"/>
      <c r="G1" s="519"/>
      <c r="H1" s="519"/>
      <c r="I1" s="500" t="s">
        <v>1634</v>
      </c>
      <c r="J1" s="36"/>
      <c r="K1" s="36"/>
      <c r="L1" s="36"/>
    </row>
    <row r="2" spans="2:21">
      <c r="C2" s="45" t="s">
        <v>137</v>
      </c>
    </row>
    <row r="3" spans="2:21" ht="15">
      <c r="B3" s="103" t="s">
        <v>262</v>
      </c>
      <c r="C3" s="47"/>
      <c r="U3" s="48"/>
    </row>
    <row r="4" spans="2:21" ht="13.5">
      <c r="B4" s="103"/>
      <c r="E4" s="103"/>
    </row>
    <row r="22" spans="2:9">
      <c r="C22" s="49"/>
      <c r="I22" s="49"/>
    </row>
    <row r="25" spans="2:9" ht="13.5">
      <c r="B25" s="82" t="s">
        <v>375</v>
      </c>
    </row>
    <row r="28" spans="2:9" ht="13.5">
      <c r="D28" s="82"/>
    </row>
    <row r="40" spans="3:9">
      <c r="C40" s="49"/>
      <c r="I40" s="49"/>
    </row>
    <row r="58" spans="3:3">
      <c r="C58" s="50"/>
    </row>
  </sheetData>
  <mergeCells count="1">
    <mergeCell ref="B1:H1"/>
  </mergeCells>
  <hyperlinks>
    <hyperlink ref="I1" location="INDICE!A1" display="Índice (volver)" xr:uid="{853A51A5-B11A-4C5B-BD59-551C02B91917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7A20B-5E8E-463F-B3BB-A588D1E67903}">
  <dimension ref="A1:AF105"/>
  <sheetViews>
    <sheetView showGridLines="0" workbookViewId="0">
      <selection activeCell="E1" sqref="E1"/>
    </sheetView>
  </sheetViews>
  <sheetFormatPr baseColWidth="10" defaultColWidth="11.5703125" defaultRowHeight="13.5"/>
  <cols>
    <col min="1" max="1" width="18.5703125" style="99" bestFit="1" customWidth="1"/>
    <col min="2" max="3" width="17.140625" style="99" customWidth="1"/>
    <col min="4" max="24" width="14.85546875" style="99" customWidth="1"/>
    <col min="25" max="25" width="13.5703125" style="99" customWidth="1"/>
    <col min="26" max="27" width="14.85546875" style="99" customWidth="1"/>
    <col min="28" max="29" width="13.5703125" style="99" customWidth="1"/>
    <col min="30" max="53" width="14.85546875" style="99" customWidth="1"/>
    <col min="54" max="54" width="13.5703125" style="99" customWidth="1"/>
    <col min="55" max="55" width="16" style="99" bestFit="1" customWidth="1"/>
    <col min="56" max="56" width="15.85546875" style="99" bestFit="1" customWidth="1"/>
    <col min="57" max="57" width="16" style="99" bestFit="1" customWidth="1"/>
    <col min="58" max="58" width="15.85546875" style="99" bestFit="1" customWidth="1"/>
    <col min="59" max="59" width="16" style="99" bestFit="1" customWidth="1"/>
    <col min="60" max="60" width="15.85546875" style="99" bestFit="1" customWidth="1"/>
    <col min="61" max="61" width="16" style="99" bestFit="1" customWidth="1"/>
    <col min="62" max="62" width="15.85546875" style="99" bestFit="1" customWidth="1"/>
    <col min="63" max="63" width="16" style="99" bestFit="1" customWidth="1"/>
    <col min="64" max="64" width="15.85546875" style="99" bestFit="1" customWidth="1"/>
    <col min="65" max="65" width="16" style="99" bestFit="1" customWidth="1"/>
    <col min="66" max="66" width="15.85546875" style="99" bestFit="1" customWidth="1"/>
    <col min="67" max="67" width="16" style="99" bestFit="1" customWidth="1"/>
    <col min="68" max="68" width="15.85546875" style="99" bestFit="1" customWidth="1"/>
    <col min="69" max="69" width="16" style="99" bestFit="1" customWidth="1"/>
    <col min="70" max="70" width="15.85546875" style="99" bestFit="1" customWidth="1"/>
    <col min="71" max="71" width="16" style="99" bestFit="1" customWidth="1"/>
    <col min="72" max="72" width="15.85546875" style="99" bestFit="1" customWidth="1"/>
    <col min="73" max="73" width="16" style="99" bestFit="1" customWidth="1"/>
    <col min="74" max="74" width="15.85546875" style="99" bestFit="1" customWidth="1"/>
    <col min="75" max="75" width="16" style="99" bestFit="1" customWidth="1"/>
    <col min="76" max="76" width="15.85546875" style="99" bestFit="1" customWidth="1"/>
    <col min="77" max="77" width="16" style="99" bestFit="1" customWidth="1"/>
    <col min="78" max="78" width="15.85546875" style="99" bestFit="1" customWidth="1"/>
    <col min="79" max="79" width="16" style="99" bestFit="1" customWidth="1"/>
    <col min="80" max="80" width="15.85546875" style="99" bestFit="1" customWidth="1"/>
    <col min="81" max="81" width="16" style="99" bestFit="1" customWidth="1"/>
    <col min="82" max="82" width="15.85546875" style="99" bestFit="1" customWidth="1"/>
    <col min="83" max="83" width="16" style="99" bestFit="1" customWidth="1"/>
    <col min="84" max="84" width="15.85546875" style="99" bestFit="1" customWidth="1"/>
    <col min="85" max="85" width="16" style="99" bestFit="1" customWidth="1"/>
    <col min="86" max="86" width="15.85546875" style="99" bestFit="1" customWidth="1"/>
    <col min="87" max="87" width="16" style="99" bestFit="1" customWidth="1"/>
    <col min="88" max="88" width="15.85546875" style="99" bestFit="1" customWidth="1"/>
    <col min="89" max="89" width="16" style="99" bestFit="1" customWidth="1"/>
    <col min="90" max="90" width="15.85546875" style="99" bestFit="1" customWidth="1"/>
    <col min="91" max="91" width="16" style="99" bestFit="1" customWidth="1"/>
    <col min="92" max="92" width="15.85546875" style="99" bestFit="1" customWidth="1"/>
    <col min="93" max="93" width="16" style="99" bestFit="1" customWidth="1"/>
    <col min="94" max="94" width="15.85546875" style="99" bestFit="1" customWidth="1"/>
    <col min="95" max="95" width="16" style="99" bestFit="1" customWidth="1"/>
    <col min="96" max="96" width="15.85546875" style="99" bestFit="1" customWidth="1"/>
    <col min="97" max="97" width="16" style="99" bestFit="1" customWidth="1"/>
    <col min="98" max="98" width="15.85546875" style="99" bestFit="1" customWidth="1"/>
    <col min="99" max="99" width="16" style="99" bestFit="1" customWidth="1"/>
    <col min="100" max="100" width="15.85546875" style="99" bestFit="1" customWidth="1"/>
    <col min="101" max="101" width="16" style="99" bestFit="1" customWidth="1"/>
    <col min="102" max="102" width="15.85546875" style="99" bestFit="1" customWidth="1"/>
    <col min="103" max="103" width="16" style="99" bestFit="1" customWidth="1"/>
    <col min="104" max="104" width="15.85546875" style="99" bestFit="1" customWidth="1"/>
    <col min="105" max="105" width="16" style="99" bestFit="1" customWidth="1"/>
    <col min="106" max="107" width="21.42578125" style="99" bestFit="1" customWidth="1"/>
    <col min="108" max="108" width="12.42578125" style="99" bestFit="1" customWidth="1"/>
    <col min="109" max="122" width="14.85546875" style="99" bestFit="1" customWidth="1"/>
    <col min="123" max="124" width="13.5703125" style="99" bestFit="1" customWidth="1"/>
    <col min="125" max="136" width="14.85546875" style="99" bestFit="1" customWidth="1"/>
    <col min="137" max="137" width="13.5703125" style="99" bestFit="1" customWidth="1"/>
    <col min="138" max="139" width="14.85546875" style="99" bestFit="1" customWidth="1"/>
    <col min="140" max="140" width="13.5703125" style="99" bestFit="1" customWidth="1"/>
    <col min="141" max="147" width="14.85546875" style="99" bestFit="1" customWidth="1"/>
    <col min="148" max="150" width="13.5703125" style="99" bestFit="1" customWidth="1"/>
    <col min="151" max="151" width="14.85546875" style="99" bestFit="1" customWidth="1"/>
    <col min="152" max="152" width="13.5703125" style="99" bestFit="1" customWidth="1"/>
    <col min="153" max="153" width="11.42578125" style="99" bestFit="1" customWidth="1"/>
    <col min="154" max="154" width="13.5703125" style="99" bestFit="1" customWidth="1"/>
    <col min="155" max="166" width="14.85546875" style="99" bestFit="1" customWidth="1"/>
    <col min="167" max="167" width="13.5703125" style="99" bestFit="1" customWidth="1"/>
    <col min="168" max="169" width="14.85546875" style="99" bestFit="1" customWidth="1"/>
    <col min="170" max="170" width="13.5703125" style="99" bestFit="1" customWidth="1"/>
    <col min="171" max="184" width="14.85546875" style="99" bestFit="1" customWidth="1"/>
    <col min="185" max="185" width="13.5703125" style="99" bestFit="1" customWidth="1"/>
    <col min="186" max="203" width="14.85546875" style="99" bestFit="1" customWidth="1"/>
    <col min="204" max="204" width="13.5703125" style="99" bestFit="1" customWidth="1"/>
    <col min="205" max="211" width="14.85546875" style="99" bestFit="1" customWidth="1"/>
    <col min="212" max="212" width="13.5703125" style="99" bestFit="1" customWidth="1"/>
    <col min="213" max="221" width="14.85546875" style="99" bestFit="1" customWidth="1"/>
    <col min="222" max="222" width="13.5703125" style="99" bestFit="1" customWidth="1"/>
    <col min="223" max="231" width="14.85546875" style="99" bestFit="1" customWidth="1"/>
    <col min="232" max="232" width="13.5703125" style="99" bestFit="1" customWidth="1"/>
    <col min="233" max="237" width="14.85546875" style="99" bestFit="1" customWidth="1"/>
    <col min="238" max="238" width="12.42578125" style="99" bestFit="1" customWidth="1"/>
    <col min="239" max="248" width="14.85546875" style="99" bestFit="1" customWidth="1"/>
    <col min="249" max="249" width="13.5703125" style="99" bestFit="1" customWidth="1"/>
    <col min="250" max="254" width="14.85546875" style="99" bestFit="1" customWidth="1"/>
    <col min="255" max="255" width="13.5703125" style="99" bestFit="1" customWidth="1"/>
    <col min="256" max="257" width="14.85546875" style="99" bestFit="1" customWidth="1"/>
    <col min="258" max="258" width="12.42578125" style="99" bestFit="1" customWidth="1"/>
    <col min="259" max="271" width="14.85546875" style="99" bestFit="1" customWidth="1"/>
    <col min="272" max="274" width="13.5703125" style="99" bestFit="1" customWidth="1"/>
    <col min="275" max="277" width="14.85546875" style="99" bestFit="1" customWidth="1"/>
    <col min="278" max="278" width="12.42578125" style="99" bestFit="1" customWidth="1"/>
    <col min="279" max="280" width="14.85546875" style="99" bestFit="1" customWidth="1"/>
    <col min="281" max="281" width="13.5703125" style="99" bestFit="1" customWidth="1"/>
    <col min="282" max="289" width="14.85546875" style="99" bestFit="1" customWidth="1"/>
    <col min="290" max="290" width="13.5703125" style="99" bestFit="1" customWidth="1"/>
    <col min="291" max="291" width="14.85546875" style="99" bestFit="1" customWidth="1"/>
    <col min="292" max="292" width="13.5703125" style="99" bestFit="1" customWidth="1"/>
    <col min="293" max="297" width="14.85546875" style="99" bestFit="1" customWidth="1"/>
    <col min="298" max="298" width="13.5703125" style="99" bestFit="1" customWidth="1"/>
    <col min="299" max="318" width="14.85546875" style="99" bestFit="1" customWidth="1"/>
    <col min="319" max="319" width="13.5703125" style="99" bestFit="1" customWidth="1"/>
    <col min="320" max="322" width="14.85546875" style="99" bestFit="1" customWidth="1"/>
    <col min="323" max="325" width="13.5703125" style="99" bestFit="1" customWidth="1"/>
    <col min="326" max="329" width="14.85546875" style="99" bestFit="1" customWidth="1"/>
    <col min="330" max="331" width="13.5703125" style="99" bestFit="1" customWidth="1"/>
    <col min="332" max="335" width="14.85546875" style="99" bestFit="1" customWidth="1"/>
    <col min="336" max="336" width="13.5703125" style="99" bestFit="1" customWidth="1"/>
    <col min="337" max="345" width="14.85546875" style="99" bestFit="1" customWidth="1"/>
    <col min="346" max="346" width="13.5703125" style="99" bestFit="1" customWidth="1"/>
    <col min="347" max="349" width="14.85546875" style="99" bestFit="1" customWidth="1"/>
    <col min="350" max="350" width="13.5703125" style="99" bestFit="1" customWidth="1"/>
    <col min="351" max="351" width="14.85546875" style="99" bestFit="1" customWidth="1"/>
    <col min="352" max="352" width="13.5703125" style="99" bestFit="1" customWidth="1"/>
    <col min="353" max="353" width="14.85546875" style="99" bestFit="1" customWidth="1"/>
    <col min="354" max="354" width="13.5703125" style="99" bestFit="1" customWidth="1"/>
    <col min="355" max="357" width="14.85546875" style="99" bestFit="1" customWidth="1"/>
    <col min="358" max="358" width="13.5703125" style="99" bestFit="1" customWidth="1"/>
    <col min="359" max="368" width="14.85546875" style="99" bestFit="1" customWidth="1"/>
    <col min="369" max="369" width="13.5703125" style="99" bestFit="1" customWidth="1"/>
    <col min="370" max="374" width="14.85546875" style="99" bestFit="1" customWidth="1"/>
    <col min="375" max="375" width="13.5703125" style="99" bestFit="1" customWidth="1"/>
    <col min="376" max="387" width="14.85546875" style="99" bestFit="1" customWidth="1"/>
    <col min="388" max="389" width="13.5703125" style="99" bestFit="1" customWidth="1"/>
    <col min="390" max="391" width="14.85546875" style="99" bestFit="1" customWidth="1"/>
    <col min="392" max="394" width="13.5703125" style="99" bestFit="1" customWidth="1"/>
    <col min="395" max="405" width="14.85546875" style="99" bestFit="1" customWidth="1"/>
    <col min="406" max="406" width="13.5703125" style="99" bestFit="1" customWidth="1"/>
    <col min="407" max="414" width="14.85546875" style="99" bestFit="1" customWidth="1"/>
    <col min="415" max="415" width="13.5703125" style="99" bestFit="1" customWidth="1"/>
    <col min="416" max="417" width="14.85546875" style="99" bestFit="1" customWidth="1"/>
    <col min="418" max="418" width="13.5703125" style="99" bestFit="1" customWidth="1"/>
    <col min="419" max="421" width="14.85546875" style="99" bestFit="1" customWidth="1"/>
    <col min="422" max="422" width="13.5703125" style="99" bestFit="1" customWidth="1"/>
    <col min="423" max="426" width="14.85546875" style="99" bestFit="1" customWidth="1"/>
    <col min="427" max="427" width="13.5703125" style="99" bestFit="1" customWidth="1"/>
    <col min="428" max="434" width="14.85546875" style="99" bestFit="1" customWidth="1"/>
    <col min="435" max="435" width="13.5703125" style="99" bestFit="1" customWidth="1"/>
    <col min="436" max="475" width="14.85546875" style="99" bestFit="1" customWidth="1"/>
    <col min="476" max="476" width="13.5703125" style="99" bestFit="1" customWidth="1"/>
    <col min="477" max="492" width="14.85546875" style="99" bestFit="1" customWidth="1"/>
    <col min="493" max="493" width="13.5703125" style="99" bestFit="1" customWidth="1"/>
    <col min="494" max="504" width="14.85546875" style="99" bestFit="1" customWidth="1"/>
    <col min="505" max="505" width="13.5703125" style="99" bestFit="1" customWidth="1"/>
    <col min="506" max="506" width="14.85546875" style="99" bestFit="1" customWidth="1"/>
    <col min="507" max="507" width="13.5703125" style="99" bestFit="1" customWidth="1"/>
    <col min="508" max="509" width="14.85546875" style="99" bestFit="1" customWidth="1"/>
    <col min="510" max="510" width="13.5703125" style="99" bestFit="1" customWidth="1"/>
    <col min="511" max="511" width="14.85546875" style="99" bestFit="1" customWidth="1"/>
    <col min="512" max="512" width="13.5703125" style="99" bestFit="1" customWidth="1"/>
    <col min="513" max="530" width="14.85546875" style="99" bestFit="1" customWidth="1"/>
    <col min="531" max="531" width="13.5703125" style="99" bestFit="1" customWidth="1"/>
    <col min="532" max="533" width="14.85546875" style="99" bestFit="1" customWidth="1"/>
    <col min="534" max="534" width="13.5703125" style="99" bestFit="1" customWidth="1"/>
    <col min="535" max="542" width="14.85546875" style="99" bestFit="1" customWidth="1"/>
    <col min="543" max="543" width="13.5703125" style="99" bestFit="1" customWidth="1"/>
    <col min="544" max="561" width="14.85546875" style="99" bestFit="1" customWidth="1"/>
    <col min="562" max="562" width="13.5703125" style="99" bestFit="1" customWidth="1"/>
    <col min="563" max="575" width="14.85546875" style="99" bestFit="1" customWidth="1"/>
    <col min="576" max="577" width="13.5703125" style="99" bestFit="1" customWidth="1"/>
    <col min="578" max="591" width="14.85546875" style="99" bestFit="1" customWidth="1"/>
    <col min="592" max="592" width="12.42578125" style="99" bestFit="1" customWidth="1"/>
    <col min="593" max="619" width="14.85546875" style="99" bestFit="1" customWidth="1"/>
    <col min="620" max="620" width="13.5703125" style="99" bestFit="1" customWidth="1"/>
    <col min="621" max="623" width="14.85546875" style="99" bestFit="1" customWidth="1"/>
    <col min="624" max="624" width="13.5703125" style="99" bestFit="1" customWidth="1"/>
    <col min="625" max="631" width="14.85546875" style="99" bestFit="1" customWidth="1"/>
    <col min="632" max="632" width="13.5703125" style="99" bestFit="1" customWidth="1"/>
    <col min="633" max="645" width="14.85546875" style="99" bestFit="1" customWidth="1"/>
    <col min="646" max="646" width="12.42578125" style="99" bestFit="1" customWidth="1"/>
    <col min="647" max="657" width="14.85546875" style="99" bestFit="1" customWidth="1"/>
    <col min="658" max="658" width="13.5703125" style="99" bestFit="1" customWidth="1"/>
    <col min="659" max="689" width="14.85546875" style="99" bestFit="1" customWidth="1"/>
    <col min="690" max="690" width="12.42578125" style="99" bestFit="1" customWidth="1"/>
    <col min="691" max="699" width="14.85546875" style="99" bestFit="1" customWidth="1"/>
    <col min="700" max="700" width="13.5703125" style="99" bestFit="1" customWidth="1"/>
    <col min="701" max="707" width="14.85546875" style="99" bestFit="1" customWidth="1"/>
    <col min="708" max="708" width="13.5703125" style="99" bestFit="1" customWidth="1"/>
    <col min="709" max="716" width="14.85546875" style="99" bestFit="1" customWidth="1"/>
    <col min="717" max="717" width="13.5703125" style="99" bestFit="1" customWidth="1"/>
    <col min="718" max="727" width="14.85546875" style="99" bestFit="1" customWidth="1"/>
    <col min="728" max="728" width="13.5703125" style="99" bestFit="1" customWidth="1"/>
    <col min="729" max="737" width="14.85546875" style="99" bestFit="1" customWidth="1"/>
    <col min="738" max="738" width="13.5703125" style="99" bestFit="1" customWidth="1"/>
    <col min="739" max="768" width="14.85546875" style="99" bestFit="1" customWidth="1"/>
    <col min="769" max="769" width="13.5703125" style="99" bestFit="1" customWidth="1"/>
    <col min="770" max="781" width="14.85546875" style="99" bestFit="1" customWidth="1"/>
    <col min="782" max="782" width="13.5703125" style="99" bestFit="1" customWidth="1"/>
    <col min="783" max="797" width="14.85546875" style="99" bestFit="1" customWidth="1"/>
    <col min="798" max="798" width="13.5703125" style="99" bestFit="1" customWidth="1"/>
    <col min="799" max="801" width="14.85546875" style="99" bestFit="1" customWidth="1"/>
    <col min="802" max="802" width="13.5703125" style="99" bestFit="1" customWidth="1"/>
    <col min="803" max="805" width="14.85546875" style="99" bestFit="1" customWidth="1"/>
    <col min="806" max="806" width="13.5703125" style="99" bestFit="1" customWidth="1"/>
    <col min="807" max="807" width="14.85546875" style="99" bestFit="1" customWidth="1"/>
    <col min="808" max="808" width="13.5703125" style="99" bestFit="1" customWidth="1"/>
    <col min="809" max="831" width="14.85546875" style="99" bestFit="1" customWidth="1"/>
    <col min="832" max="832" width="13.5703125" style="99" bestFit="1" customWidth="1"/>
    <col min="833" max="838" width="14.85546875" style="99" bestFit="1" customWidth="1"/>
    <col min="839" max="839" width="13.5703125" style="99" bestFit="1" customWidth="1"/>
    <col min="840" max="841" width="14.85546875" style="99" bestFit="1" customWidth="1"/>
    <col min="842" max="843" width="13.5703125" style="99" bestFit="1" customWidth="1"/>
    <col min="844" max="845" width="14.85546875" style="99" bestFit="1" customWidth="1"/>
    <col min="846" max="846" width="13.5703125" style="99" bestFit="1" customWidth="1"/>
    <col min="847" max="858" width="14.85546875" style="99" bestFit="1" customWidth="1"/>
    <col min="859" max="859" width="13.5703125" style="99" bestFit="1" customWidth="1"/>
    <col min="860" max="865" width="14.85546875" style="99" bestFit="1" customWidth="1"/>
    <col min="866" max="866" width="13.5703125" style="99" bestFit="1" customWidth="1"/>
    <col min="867" max="868" width="14.85546875" style="99" bestFit="1" customWidth="1"/>
    <col min="869" max="869" width="13.5703125" style="99" bestFit="1" customWidth="1"/>
    <col min="870" max="878" width="14.85546875" style="99" bestFit="1" customWidth="1"/>
    <col min="879" max="879" width="13.5703125" style="99" bestFit="1" customWidth="1"/>
    <col min="880" max="887" width="14.85546875" style="99" bestFit="1" customWidth="1"/>
    <col min="888" max="890" width="13.5703125" style="99" bestFit="1" customWidth="1"/>
    <col min="891" max="896" width="14.85546875" style="99" bestFit="1" customWidth="1"/>
    <col min="897" max="897" width="13.5703125" style="99" bestFit="1" customWidth="1"/>
    <col min="898" max="900" width="14.85546875" style="99" bestFit="1" customWidth="1"/>
    <col min="901" max="901" width="13.5703125" style="99" bestFit="1" customWidth="1"/>
    <col min="902" max="909" width="14.85546875" style="99" bestFit="1" customWidth="1"/>
    <col min="910" max="910" width="13.5703125" style="99" bestFit="1" customWidth="1"/>
    <col min="911" max="926" width="14.85546875" style="99" bestFit="1" customWidth="1"/>
    <col min="927" max="927" width="12.42578125" style="99" bestFit="1" customWidth="1"/>
    <col min="928" max="930" width="14.85546875" style="99" bestFit="1" customWidth="1"/>
    <col min="931" max="933" width="13.5703125" style="99" bestFit="1" customWidth="1"/>
    <col min="934" max="970" width="14.85546875" style="99" bestFit="1" customWidth="1"/>
    <col min="971" max="971" width="12.42578125" style="99" bestFit="1" customWidth="1"/>
    <col min="972" max="975" width="14.85546875" style="99" bestFit="1" customWidth="1"/>
    <col min="976" max="976" width="13.5703125" style="99" bestFit="1" customWidth="1"/>
    <col min="977" max="994" width="14.85546875" style="99" bestFit="1" customWidth="1"/>
    <col min="995" max="995" width="13.5703125" style="99" bestFit="1" customWidth="1"/>
    <col min="996" max="1004" width="14.85546875" style="99" bestFit="1" customWidth="1"/>
    <col min="1005" max="1005" width="13.5703125" style="99" bestFit="1" customWidth="1"/>
    <col min="1006" max="1015" width="14.85546875" style="99" bestFit="1" customWidth="1"/>
    <col min="1016" max="1016" width="13.5703125" style="99" bestFit="1" customWidth="1"/>
    <col min="1017" max="1017" width="14.85546875" style="99" bestFit="1" customWidth="1"/>
    <col min="1018" max="1018" width="12.42578125" style="99" bestFit="1" customWidth="1"/>
    <col min="1019" max="1032" width="14.85546875" style="99" bestFit="1" customWidth="1"/>
    <col min="1033" max="1033" width="13.5703125" style="99" bestFit="1" customWidth="1"/>
    <col min="1034" max="1040" width="14.85546875" style="99" bestFit="1" customWidth="1"/>
    <col min="1041" max="1041" width="13.5703125" style="99" bestFit="1" customWidth="1"/>
    <col min="1042" max="1049" width="14.85546875" style="99" bestFit="1" customWidth="1"/>
    <col min="1050" max="1050" width="13.5703125" style="99" bestFit="1" customWidth="1"/>
    <col min="1051" max="1058" width="14.85546875" style="99" bestFit="1" customWidth="1"/>
    <col min="1059" max="1059" width="13.5703125" style="99" bestFit="1" customWidth="1"/>
    <col min="1060" max="1063" width="14.85546875" style="99" bestFit="1" customWidth="1"/>
    <col min="1064" max="1064" width="12.42578125" style="99" bestFit="1" customWidth="1"/>
    <col min="1065" max="1078" width="14.85546875" style="99" bestFit="1" customWidth="1"/>
    <col min="1079" max="1079" width="13.5703125" style="99" bestFit="1" customWidth="1"/>
    <col min="1080" max="1087" width="14.85546875" style="99" bestFit="1" customWidth="1"/>
    <col min="1088" max="1089" width="13.5703125" style="99" bestFit="1" customWidth="1"/>
    <col min="1090" max="1093" width="14.85546875" style="99" bestFit="1" customWidth="1"/>
    <col min="1094" max="1094" width="13.5703125" style="99" bestFit="1" customWidth="1"/>
    <col min="1095" max="1108" width="14.85546875" style="99" bestFit="1" customWidth="1"/>
    <col min="1109" max="1109" width="13.5703125" style="99" bestFit="1" customWidth="1"/>
    <col min="1110" max="1124" width="14.85546875" style="99" bestFit="1" customWidth="1"/>
    <col min="1125" max="1125" width="13.5703125" style="99" bestFit="1" customWidth="1"/>
    <col min="1126" max="1135" width="14.85546875" style="99" bestFit="1" customWidth="1"/>
    <col min="1136" max="1136" width="13.5703125" style="99" bestFit="1" customWidth="1"/>
    <col min="1137" max="1137" width="14.85546875" style="99" bestFit="1" customWidth="1"/>
    <col min="1138" max="1138" width="13.5703125" style="99" bestFit="1" customWidth="1"/>
    <col min="1139" max="1145" width="14.85546875" style="99" bestFit="1" customWidth="1"/>
    <col min="1146" max="1146" width="13.5703125" style="99" bestFit="1" customWidth="1"/>
    <col min="1147" max="1165" width="14.85546875" style="99" bestFit="1" customWidth="1"/>
    <col min="1166" max="1166" width="13.5703125" style="99" bestFit="1" customWidth="1"/>
    <col min="1167" max="1174" width="14.85546875" style="99" bestFit="1" customWidth="1"/>
    <col min="1175" max="1175" width="13.5703125" style="99" bestFit="1" customWidth="1"/>
    <col min="1176" max="1177" width="14.85546875" style="99" bestFit="1" customWidth="1"/>
    <col min="1178" max="1178" width="13.5703125" style="99" bestFit="1" customWidth="1"/>
    <col min="1179" max="1180" width="14.85546875" style="99" bestFit="1" customWidth="1"/>
    <col min="1181" max="1181" width="13.5703125" style="99" bestFit="1" customWidth="1"/>
    <col min="1182" max="1182" width="14.85546875" style="99" bestFit="1" customWidth="1"/>
    <col min="1183" max="1183" width="13.5703125" style="99" bestFit="1" customWidth="1"/>
    <col min="1184" max="1187" width="14.85546875" style="99" bestFit="1" customWidth="1"/>
    <col min="1188" max="1188" width="13.5703125" style="99" bestFit="1" customWidth="1"/>
    <col min="1189" max="1193" width="14.85546875" style="99" bestFit="1" customWidth="1"/>
    <col min="1194" max="1194" width="13.5703125" style="99" bestFit="1" customWidth="1"/>
    <col min="1195" max="1219" width="14.85546875" style="99" bestFit="1" customWidth="1"/>
    <col min="1220" max="1220" width="13.5703125" style="99" bestFit="1" customWidth="1"/>
    <col min="1221" max="1222" width="14.85546875" style="99" bestFit="1" customWidth="1"/>
    <col min="1223" max="1223" width="13.5703125" style="99" bestFit="1" customWidth="1"/>
    <col min="1224" max="1227" width="14.85546875" style="99" bestFit="1" customWidth="1"/>
    <col min="1228" max="1228" width="13.5703125" style="99" bestFit="1" customWidth="1"/>
    <col min="1229" max="1237" width="14.85546875" style="99" bestFit="1" customWidth="1"/>
    <col min="1238" max="1238" width="13.5703125" style="99" bestFit="1" customWidth="1"/>
    <col min="1239" max="1239" width="14.85546875" style="99" bestFit="1" customWidth="1"/>
    <col min="1240" max="1240" width="13.5703125" style="99" bestFit="1" customWidth="1"/>
    <col min="1241" max="1247" width="14.85546875" style="99" bestFit="1" customWidth="1"/>
    <col min="1248" max="1248" width="13.5703125" style="99" bestFit="1" customWidth="1"/>
    <col min="1249" max="1249" width="14.85546875" style="99" bestFit="1" customWidth="1"/>
    <col min="1250" max="1250" width="13.5703125" style="99" bestFit="1" customWidth="1"/>
    <col min="1251" max="1265" width="14.85546875" style="99" bestFit="1" customWidth="1"/>
    <col min="1266" max="1266" width="13.5703125" style="99" bestFit="1" customWidth="1"/>
    <col min="1267" max="1272" width="14.85546875" style="99" bestFit="1" customWidth="1"/>
    <col min="1273" max="1273" width="13.5703125" style="99" bestFit="1" customWidth="1"/>
    <col min="1274" max="1288" width="14.85546875" style="99" bestFit="1" customWidth="1"/>
    <col min="1289" max="1289" width="13.5703125" style="99" bestFit="1" customWidth="1"/>
    <col min="1290" max="1290" width="14.85546875" style="99" bestFit="1" customWidth="1"/>
    <col min="1291" max="1291" width="13.5703125" style="99" bestFit="1" customWidth="1"/>
    <col min="1292" max="1300" width="14.85546875" style="99" bestFit="1" customWidth="1"/>
    <col min="1301" max="1301" width="13.5703125" style="99" bestFit="1" customWidth="1"/>
    <col min="1302" max="1304" width="14.85546875" style="99" bestFit="1" customWidth="1"/>
    <col min="1305" max="1305" width="13.5703125" style="99" bestFit="1" customWidth="1"/>
    <col min="1306" max="1316" width="14.85546875" style="99" bestFit="1" customWidth="1"/>
    <col min="1317" max="1317" width="13.5703125" style="99" bestFit="1" customWidth="1"/>
    <col min="1318" max="1321" width="14.85546875" style="99" bestFit="1" customWidth="1"/>
    <col min="1322" max="1323" width="13.5703125" style="99" bestFit="1" customWidth="1"/>
    <col min="1324" max="1324" width="14.85546875" style="99" bestFit="1" customWidth="1"/>
    <col min="1325" max="1325" width="13.5703125" style="99" bestFit="1" customWidth="1"/>
    <col min="1326" max="1338" width="14.85546875" style="99" bestFit="1" customWidth="1"/>
    <col min="1339" max="1339" width="13.5703125" style="99" bestFit="1" customWidth="1"/>
    <col min="1340" max="1352" width="14.85546875" style="99" bestFit="1" customWidth="1"/>
    <col min="1353" max="1353" width="13.5703125" style="99" bestFit="1" customWidth="1"/>
    <col min="1354" max="1356" width="14.85546875" style="99" bestFit="1" customWidth="1"/>
    <col min="1357" max="1357" width="13.5703125" style="99" bestFit="1" customWidth="1"/>
    <col min="1358" max="1359" width="14.85546875" style="99" bestFit="1" customWidth="1"/>
    <col min="1360" max="1360" width="13.5703125" style="99" bestFit="1" customWidth="1"/>
    <col min="1361" max="1378" width="14.85546875" style="99" bestFit="1" customWidth="1"/>
    <col min="1379" max="1379" width="13.5703125" style="99" bestFit="1" customWidth="1"/>
    <col min="1380" max="1387" width="14.85546875" style="99" bestFit="1" customWidth="1"/>
    <col min="1388" max="1388" width="13.5703125" style="99" bestFit="1" customWidth="1"/>
    <col min="1389" max="1394" width="14.85546875" style="99" bestFit="1" customWidth="1"/>
    <col min="1395" max="1395" width="13.5703125" style="99" bestFit="1" customWidth="1"/>
    <col min="1396" max="1412" width="14.85546875" style="99" bestFit="1" customWidth="1"/>
    <col min="1413" max="1413" width="13.5703125" style="99" bestFit="1" customWidth="1"/>
    <col min="1414" max="1422" width="14.85546875" style="99" bestFit="1" customWidth="1"/>
    <col min="1423" max="1423" width="13.5703125" style="99" bestFit="1" customWidth="1"/>
    <col min="1424" max="1431" width="14.85546875" style="99" bestFit="1" customWidth="1"/>
    <col min="1432" max="1432" width="13.5703125" style="99" bestFit="1" customWidth="1"/>
    <col min="1433" max="16384" width="11.5703125" style="99"/>
  </cols>
  <sheetData>
    <row r="1" spans="1:32">
      <c r="A1" s="117" t="s">
        <v>392</v>
      </c>
      <c r="B1" s="117"/>
      <c r="C1" s="117"/>
      <c r="E1" s="500" t="s">
        <v>1634</v>
      </c>
    </row>
    <row r="3" spans="1:32">
      <c r="B3" s="100">
        <v>2000</v>
      </c>
      <c r="C3" s="100">
        <v>2001</v>
      </c>
      <c r="D3" s="100">
        <v>2002</v>
      </c>
      <c r="E3" s="100">
        <v>2003</v>
      </c>
      <c r="F3" s="100">
        <v>2004</v>
      </c>
      <c r="G3" s="100">
        <v>2005</v>
      </c>
      <c r="H3" s="100">
        <v>2006</v>
      </c>
      <c r="I3" s="100">
        <v>2007</v>
      </c>
      <c r="J3" s="100">
        <v>2008</v>
      </c>
      <c r="K3" s="100">
        <v>2009</v>
      </c>
      <c r="L3" s="100">
        <v>2010</v>
      </c>
      <c r="M3" s="100">
        <v>2011</v>
      </c>
      <c r="N3" s="100">
        <v>2012</v>
      </c>
      <c r="O3" s="100">
        <v>2013</v>
      </c>
      <c r="P3" s="100">
        <v>2014</v>
      </c>
      <c r="Q3" s="100">
        <v>2015</v>
      </c>
      <c r="R3" s="100">
        <v>2016</v>
      </c>
      <c r="S3" s="100">
        <v>2017</v>
      </c>
      <c r="T3" s="100">
        <v>2018</v>
      </c>
      <c r="U3" s="100">
        <v>2019</v>
      </c>
      <c r="V3" s="100">
        <v>2020</v>
      </c>
      <c r="W3" s="100">
        <v>2021</v>
      </c>
      <c r="X3" s="100">
        <v>2022</v>
      </c>
      <c r="Y3" s="100">
        <v>2023</v>
      </c>
      <c r="Z3" s="100">
        <v>2024</v>
      </c>
      <c r="AA3" s="100">
        <v>2025</v>
      </c>
      <c r="AB3" s="100">
        <v>2026</v>
      </c>
      <c r="AC3" s="100">
        <v>2027</v>
      </c>
      <c r="AD3" s="100">
        <v>2028</v>
      </c>
      <c r="AE3" s="100">
        <v>2029</v>
      </c>
      <c r="AF3" s="100">
        <v>2030</v>
      </c>
    </row>
    <row r="4" spans="1:32" ht="27">
      <c r="A4" s="101" t="s">
        <v>268</v>
      </c>
      <c r="B4" s="102" t="s">
        <v>1</v>
      </c>
      <c r="C4" s="102" t="s">
        <v>1</v>
      </c>
      <c r="D4" s="102" t="s">
        <v>1</v>
      </c>
      <c r="E4" s="102" t="s">
        <v>1</v>
      </c>
      <c r="F4" s="102" t="s">
        <v>1</v>
      </c>
      <c r="G4" s="102" t="s">
        <v>1</v>
      </c>
      <c r="H4" s="102" t="s">
        <v>1</v>
      </c>
      <c r="I4" s="102" t="s">
        <v>1</v>
      </c>
      <c r="J4" s="102" t="s">
        <v>1</v>
      </c>
      <c r="K4" s="102" t="s">
        <v>1</v>
      </c>
      <c r="L4" s="102" t="s">
        <v>1</v>
      </c>
      <c r="M4" s="102" t="s">
        <v>1</v>
      </c>
      <c r="N4" s="102" t="s">
        <v>1</v>
      </c>
      <c r="O4" s="102" t="s">
        <v>1</v>
      </c>
      <c r="P4" s="102" t="s">
        <v>1</v>
      </c>
      <c r="Q4" s="102" t="s">
        <v>1</v>
      </c>
      <c r="R4" s="102" t="s">
        <v>1</v>
      </c>
      <c r="S4" s="102" t="s">
        <v>1</v>
      </c>
      <c r="T4" s="102" t="s">
        <v>1</v>
      </c>
      <c r="U4" s="102" t="s">
        <v>1</v>
      </c>
      <c r="V4" s="102" t="s">
        <v>1</v>
      </c>
      <c r="W4" s="102" t="s">
        <v>1</v>
      </c>
      <c r="X4" s="102" t="s">
        <v>1</v>
      </c>
      <c r="Y4" s="102" t="s">
        <v>1</v>
      </c>
      <c r="Z4" s="102" t="s">
        <v>1</v>
      </c>
      <c r="AA4" s="102" t="s">
        <v>1</v>
      </c>
      <c r="AB4" s="102" t="s">
        <v>1</v>
      </c>
      <c r="AC4" s="102" t="s">
        <v>1</v>
      </c>
      <c r="AD4" s="102" t="s">
        <v>1</v>
      </c>
      <c r="AE4" s="102" t="s">
        <v>1</v>
      </c>
      <c r="AF4" s="102" t="s">
        <v>1</v>
      </c>
    </row>
    <row r="5" spans="1:32">
      <c r="A5" s="103" t="s">
        <v>269</v>
      </c>
      <c r="B5" s="106">
        <v>0</v>
      </c>
      <c r="C5" s="106">
        <v>0</v>
      </c>
      <c r="D5" s="106">
        <v>0</v>
      </c>
      <c r="E5" s="106">
        <v>0</v>
      </c>
      <c r="F5" s="106">
        <v>359807.94903308066</v>
      </c>
      <c r="G5" s="106">
        <v>826486.43951200868</v>
      </c>
      <c r="H5" s="106">
        <v>1370903.9866675613</v>
      </c>
      <c r="I5" s="106">
        <v>2010855.9700162611</v>
      </c>
      <c r="J5" s="106">
        <v>2555980.2966568223</v>
      </c>
      <c r="K5" s="106">
        <v>3226550.4206385966</v>
      </c>
      <c r="L5" s="106">
        <v>3804826.1346749943</v>
      </c>
      <c r="M5" s="106">
        <v>4513724.4672372695</v>
      </c>
      <c r="N5" s="106">
        <v>5388041.8327480862</v>
      </c>
      <c r="O5" s="106">
        <v>6128434.7423089547</v>
      </c>
      <c r="P5" s="106">
        <v>6845665.6888171909</v>
      </c>
      <c r="Q5" s="106">
        <v>7834451.4385363581</v>
      </c>
      <c r="R5" s="106">
        <v>8671474.8987652902</v>
      </c>
      <c r="S5" s="106">
        <v>9424310.1807242036</v>
      </c>
      <c r="T5" s="106">
        <v>9793418.4882531445</v>
      </c>
      <c r="U5" s="106">
        <v>9994175.69368832</v>
      </c>
      <c r="V5" s="106">
        <v>10166631.952669462</v>
      </c>
      <c r="W5" s="106">
        <v>10354196.389904683</v>
      </c>
      <c r="X5" s="106">
        <v>10783665.012263</v>
      </c>
      <c r="Y5" s="106">
        <v>11290169.263842925</v>
      </c>
      <c r="Z5" s="106">
        <v>11639502.694584373</v>
      </c>
      <c r="AA5" s="106">
        <v>11909988.410605393</v>
      </c>
      <c r="AB5" s="106">
        <v>12203857.554485777</v>
      </c>
      <c r="AC5" s="106">
        <v>12651214.254508629</v>
      </c>
      <c r="AD5" s="106">
        <v>13357952.61831874</v>
      </c>
      <c r="AE5" s="106">
        <v>14312898.404293625</v>
      </c>
      <c r="AF5" s="106">
        <v>15686187.96254231</v>
      </c>
    </row>
    <row r="6" spans="1:32">
      <c r="A6" s="103" t="s">
        <v>270</v>
      </c>
      <c r="B6" s="106">
        <v>1027515.0155190055</v>
      </c>
      <c r="C6" s="106">
        <v>1705651.0313899601</v>
      </c>
      <c r="D6" s="106">
        <v>2501959.4841696927</v>
      </c>
      <c r="E6" s="106">
        <v>3179462.0279677142</v>
      </c>
      <c r="F6" s="106">
        <v>3651720.4346150407</v>
      </c>
      <c r="G6" s="106">
        <v>3901867.2649233015</v>
      </c>
      <c r="H6" s="106">
        <v>4237620.9521245938</v>
      </c>
      <c r="I6" s="106">
        <v>4683212.8121306896</v>
      </c>
      <c r="J6" s="106">
        <v>5056941.3388054539</v>
      </c>
      <c r="K6" s="106">
        <v>5276577.437768314</v>
      </c>
      <c r="L6" s="106">
        <v>5925436.449266809</v>
      </c>
      <c r="M6" s="106">
        <v>6250283.0729180602</v>
      </c>
      <c r="N6" s="106">
        <v>6305891.5560082216</v>
      </c>
      <c r="O6" s="106">
        <v>6020347.6851565801</v>
      </c>
      <c r="P6" s="106">
        <v>5554005.5448097605</v>
      </c>
      <c r="Q6" s="106">
        <v>4779592.4161311202</v>
      </c>
      <c r="R6" s="106">
        <v>4173736.8080155635</v>
      </c>
      <c r="S6" s="106">
        <v>3950834.3179506697</v>
      </c>
      <c r="T6" s="106">
        <v>4210521.7821245855</v>
      </c>
      <c r="U6" s="106">
        <v>4444458.3417954147</v>
      </c>
      <c r="V6" s="106">
        <v>4607324.2492055036</v>
      </c>
      <c r="W6" s="106">
        <v>4783407.657888039</v>
      </c>
      <c r="X6" s="106">
        <v>4909709.5123583125</v>
      </c>
      <c r="Y6" s="106">
        <v>5278216.2556490153</v>
      </c>
      <c r="Z6" s="106">
        <v>6109323.5946533736</v>
      </c>
      <c r="AA6" s="106">
        <v>7538012.1783088576</v>
      </c>
      <c r="AB6" s="106">
        <v>8996219.96175717</v>
      </c>
      <c r="AC6" s="106">
        <v>10055146.947983507</v>
      </c>
      <c r="AD6" s="106">
        <v>10869925.846777253</v>
      </c>
      <c r="AE6" s="106">
        <v>11345080.79094952</v>
      </c>
      <c r="AF6" s="106">
        <v>11078750.684065208</v>
      </c>
    </row>
    <row r="7" spans="1:32">
      <c r="A7" s="103" t="s">
        <v>271</v>
      </c>
      <c r="B7" s="106">
        <v>4851606.3033704767</v>
      </c>
      <c r="C7" s="106">
        <v>5266840.5208688416</v>
      </c>
      <c r="D7" s="106">
        <v>5819005.3784950338</v>
      </c>
      <c r="E7" s="106">
        <v>6282385.376267896</v>
      </c>
      <c r="F7" s="106">
        <v>6555758.1794188265</v>
      </c>
      <c r="G7" s="106">
        <v>7362612.7041338142</v>
      </c>
      <c r="H7" s="106">
        <v>7759554.710457636</v>
      </c>
      <c r="I7" s="106">
        <v>7823062.9381450908</v>
      </c>
      <c r="J7" s="106">
        <v>7464846.583356915</v>
      </c>
      <c r="K7" s="106">
        <v>6888378.5519891204</v>
      </c>
      <c r="L7" s="106">
        <v>5927862.1154732229</v>
      </c>
      <c r="M7" s="106">
        <v>5179092.8105507158</v>
      </c>
      <c r="N7" s="106">
        <v>4903253.2139558243</v>
      </c>
      <c r="O7" s="106">
        <v>5229404.8593673538</v>
      </c>
      <c r="P7" s="106">
        <v>5519728.61140454</v>
      </c>
      <c r="Q7" s="106">
        <v>5721245.1456650309</v>
      </c>
      <c r="R7" s="106">
        <v>5940250.4053877629</v>
      </c>
      <c r="S7" s="106">
        <v>6101131.150682807</v>
      </c>
      <c r="T7" s="106">
        <v>6556131.5839177901</v>
      </c>
      <c r="U7" s="106">
        <v>7581141.3829969922</v>
      </c>
      <c r="V7" s="106">
        <v>9349033.2080371901</v>
      </c>
      <c r="W7" s="106">
        <v>11153691.157231806</v>
      </c>
      <c r="X7" s="106">
        <v>12458596.064136259</v>
      </c>
      <c r="Y7" s="106">
        <v>13460901.243026756</v>
      </c>
      <c r="Z7" s="106">
        <v>14045166.250971608</v>
      </c>
      <c r="AA7" s="106">
        <v>13713906.280319341</v>
      </c>
      <c r="AB7" s="106">
        <v>13071500.310617186</v>
      </c>
      <c r="AC7" s="106">
        <v>12732241.037945185</v>
      </c>
      <c r="AD7" s="106">
        <v>12806675.878666874</v>
      </c>
      <c r="AE7" s="106">
        <v>12601951.231187949</v>
      </c>
      <c r="AF7" s="106">
        <v>12831416.236839499</v>
      </c>
    </row>
    <row r="8" spans="1:32">
      <c r="A8" s="103" t="s">
        <v>272</v>
      </c>
      <c r="B8" s="106">
        <v>9153121.8902656883</v>
      </c>
      <c r="C8" s="106">
        <v>9638057.034479579</v>
      </c>
      <c r="D8" s="106">
        <v>9709882.0813095383</v>
      </c>
      <c r="E8" s="106">
        <v>9260194.2939463742</v>
      </c>
      <c r="F8" s="106">
        <v>8547339.6786366291</v>
      </c>
      <c r="G8" s="106">
        <v>7355437.0026409086</v>
      </c>
      <c r="H8" s="106">
        <v>6429719.0143428398</v>
      </c>
      <c r="I8" s="106">
        <v>6088235.0565228797</v>
      </c>
      <c r="J8" s="106">
        <v>6498140.7023473941</v>
      </c>
      <c r="K8" s="106">
        <v>6858618.3226106716</v>
      </c>
      <c r="L8" s="106">
        <v>7108055.4348725853</v>
      </c>
      <c r="M8" s="106">
        <v>7380593.3742218111</v>
      </c>
      <c r="N8" s="106">
        <v>7585631.0928146867</v>
      </c>
      <c r="O8" s="106">
        <v>8147602.3938507345</v>
      </c>
      <c r="P8" s="106">
        <v>9412090.5990628637</v>
      </c>
      <c r="Q8" s="106">
        <v>11600582.743954241</v>
      </c>
      <c r="R8" s="106">
        <v>13834893.418789102</v>
      </c>
      <c r="S8" s="106">
        <v>15443286.92465255</v>
      </c>
      <c r="T8" s="106">
        <v>16676467.366311934</v>
      </c>
      <c r="U8" s="106">
        <v>17394992.733370457</v>
      </c>
      <c r="V8" s="106">
        <v>16982748.801764712</v>
      </c>
      <c r="W8" s="106">
        <v>16184381.561278548</v>
      </c>
      <c r="X8" s="106">
        <v>15774563.841682695</v>
      </c>
      <c r="Y8" s="106">
        <v>15881996.614204509</v>
      </c>
      <c r="Z8" s="106">
        <v>15645224.598288458</v>
      </c>
      <c r="AA8" s="106">
        <v>15947298.669287138</v>
      </c>
      <c r="AB8" s="106">
        <v>17193005.167087756</v>
      </c>
      <c r="AC8" s="106">
        <v>19167183.958826005</v>
      </c>
      <c r="AD8" s="106">
        <v>20898780.946028363</v>
      </c>
      <c r="AE8" s="106">
        <v>22532363.439694375</v>
      </c>
      <c r="AF8" s="106">
        <v>24557060.901856825</v>
      </c>
    </row>
    <row r="9" spans="1:32">
      <c r="A9" s="103" t="s">
        <v>273</v>
      </c>
      <c r="B9" s="106">
        <v>9131203.1658661496</v>
      </c>
      <c r="C9" s="106">
        <v>7986305.2824888676</v>
      </c>
      <c r="D9" s="106">
        <v>7563381.7112136418</v>
      </c>
      <c r="E9" s="106">
        <v>8078901.077916869</v>
      </c>
      <c r="F9" s="106">
        <v>8526708.4632999953</v>
      </c>
      <c r="G9" s="106">
        <v>8835586.6184379607</v>
      </c>
      <c r="H9" s="106">
        <v>9174931.4610107671</v>
      </c>
      <c r="I9" s="106">
        <v>9436384.1486145817</v>
      </c>
      <c r="J9" s="106">
        <v>10130701.029558802</v>
      </c>
      <c r="K9" s="106">
        <v>11691051.727372013</v>
      </c>
      <c r="L9" s="106">
        <v>14401314.245540965</v>
      </c>
      <c r="M9" s="106">
        <v>17168710.105194725</v>
      </c>
      <c r="N9" s="106">
        <v>19151655.290536687</v>
      </c>
      <c r="O9" s="106">
        <v>20669134.891407035</v>
      </c>
      <c r="P9" s="106">
        <v>21552895.626956683</v>
      </c>
      <c r="Q9" s="106">
        <v>21039583.244057808</v>
      </c>
      <c r="R9" s="106">
        <v>20046870.410085343</v>
      </c>
      <c r="S9" s="106">
        <v>19552347.934728596</v>
      </c>
      <c r="T9" s="106">
        <v>19704970.078738105</v>
      </c>
      <c r="U9" s="106">
        <v>19433077.441018883</v>
      </c>
      <c r="V9" s="106">
        <v>19830238.985709772</v>
      </c>
      <c r="W9" s="106">
        <v>21418210.97518488</v>
      </c>
      <c r="X9" s="106">
        <v>23908738.788573574</v>
      </c>
      <c r="Y9" s="106">
        <v>26101391.488346078</v>
      </c>
      <c r="Z9" s="106">
        <v>28164740.637749903</v>
      </c>
      <c r="AA9" s="106">
        <v>30721320.236932419</v>
      </c>
      <c r="AB9" s="106">
        <v>32338172.405383416</v>
      </c>
      <c r="AC9" s="106">
        <v>32986800.871846009</v>
      </c>
      <c r="AD9" s="106">
        <v>34416011.818757519</v>
      </c>
      <c r="AE9" s="106">
        <v>36741594.832778394</v>
      </c>
      <c r="AF9" s="106">
        <v>36700425.003238812</v>
      </c>
    </row>
    <row r="10" spans="1:32">
      <c r="A10" s="103" t="s">
        <v>274</v>
      </c>
      <c r="B10" s="106">
        <v>10988795.413702564</v>
      </c>
      <c r="C10" s="106">
        <v>11411564.091253659</v>
      </c>
      <c r="D10" s="106">
        <v>11745125.906116564</v>
      </c>
      <c r="E10" s="106">
        <v>12603245.830411414</v>
      </c>
      <c r="F10" s="106">
        <v>14529241.307576375</v>
      </c>
      <c r="G10" s="106">
        <v>17887086.819522899</v>
      </c>
      <c r="H10" s="106">
        <v>21316217.340709176</v>
      </c>
      <c r="I10" s="106">
        <v>23761553.373082235</v>
      </c>
      <c r="J10" s="106">
        <v>25629188.036312327</v>
      </c>
      <c r="K10" s="106">
        <v>26716340.735671155</v>
      </c>
      <c r="L10" s="106">
        <v>26076816.860508442</v>
      </c>
      <c r="M10" s="106">
        <v>24841785.235198237</v>
      </c>
      <c r="N10" s="106">
        <v>24245743.646808058</v>
      </c>
      <c r="O10" s="106">
        <v>24459886.952570863</v>
      </c>
      <c r="P10" s="106">
        <v>24150327.572626371</v>
      </c>
      <c r="Q10" s="106">
        <v>24671909.896087229</v>
      </c>
      <c r="R10" s="106">
        <v>26697246.333005361</v>
      </c>
      <c r="S10" s="106">
        <v>29841310.567300051</v>
      </c>
      <c r="T10" s="106">
        <v>32619579.502966683</v>
      </c>
      <c r="U10" s="106">
        <v>35227511.883995034</v>
      </c>
      <c r="V10" s="106">
        <v>38457875.138749689</v>
      </c>
      <c r="W10" s="106">
        <v>40502024.027802877</v>
      </c>
      <c r="X10" s="106">
        <v>41354563.531622805</v>
      </c>
      <c r="Y10" s="106">
        <v>43206565.217298225</v>
      </c>
      <c r="Z10" s="106">
        <v>46170032.106860019</v>
      </c>
      <c r="AA10" s="106">
        <v>46145913.956429191</v>
      </c>
      <c r="AB10" s="106">
        <v>44533297.932156846</v>
      </c>
      <c r="AC10" s="106">
        <v>41045003.027784713</v>
      </c>
      <c r="AD10" s="106">
        <v>35162278.952749349</v>
      </c>
      <c r="AE10" s="106">
        <v>28875827.808409899</v>
      </c>
      <c r="AF10" s="106">
        <v>24297957.288284082</v>
      </c>
    </row>
    <row r="11" spans="1:32">
      <c r="A11" s="103" t="s">
        <v>275</v>
      </c>
      <c r="B11" s="106">
        <v>22227886.45345778</v>
      </c>
      <c r="C11" s="106">
        <v>26478853.310480706</v>
      </c>
      <c r="D11" s="106">
        <v>29495194.38527225</v>
      </c>
      <c r="E11" s="106">
        <v>31794184.997805614</v>
      </c>
      <c r="F11" s="106">
        <v>33131743.053813174</v>
      </c>
      <c r="G11" s="106">
        <v>32334511.3487693</v>
      </c>
      <c r="H11" s="106">
        <v>30797165.262260884</v>
      </c>
      <c r="I11" s="106">
        <v>30079674.472827971</v>
      </c>
      <c r="J11" s="106">
        <v>30377151.987077128</v>
      </c>
      <c r="K11" s="106">
        <v>30028383.793980911</v>
      </c>
      <c r="L11" s="106">
        <v>30712643.292860109</v>
      </c>
      <c r="M11" s="106">
        <v>33297121.76603109</v>
      </c>
      <c r="N11" s="106">
        <v>37268899.309716649</v>
      </c>
      <c r="O11" s="106">
        <v>40791444.17394384</v>
      </c>
      <c r="P11" s="106">
        <v>44089891.78628666</v>
      </c>
      <c r="Q11" s="106">
        <v>48174347.059536524</v>
      </c>
      <c r="R11" s="106">
        <v>50760435.400774091</v>
      </c>
      <c r="S11" s="106">
        <v>51879734.127379872</v>
      </c>
      <c r="T11" s="106">
        <v>54279253.279020295</v>
      </c>
      <c r="U11" s="106">
        <v>58057579.741028726</v>
      </c>
      <c r="V11" s="106">
        <v>58062084.882385306</v>
      </c>
      <c r="W11" s="106">
        <v>56087094.648731366</v>
      </c>
      <c r="X11" s="106">
        <v>51693859.664415658</v>
      </c>
      <c r="Y11" s="106">
        <v>44246424.328466997</v>
      </c>
      <c r="Z11" s="106">
        <v>36310921.992618598</v>
      </c>
      <c r="AA11" s="106">
        <v>30522461.687013838</v>
      </c>
      <c r="AB11" s="106">
        <v>25838077.069063812</v>
      </c>
      <c r="AC11" s="106">
        <v>23339478.001514401</v>
      </c>
      <c r="AD11" s="106">
        <v>21938982.528068297</v>
      </c>
      <c r="AE11" s="106">
        <v>20375512.452967893</v>
      </c>
      <c r="AF11" s="106">
        <v>18854114.692046404</v>
      </c>
    </row>
    <row r="12" spans="1:32">
      <c r="A12" s="103" t="s">
        <v>276</v>
      </c>
      <c r="B12" s="106">
        <v>40112368.273238927</v>
      </c>
      <c r="C12" s="106">
        <v>38197628.238065675</v>
      </c>
      <c r="D12" s="106">
        <v>37335139.116069138</v>
      </c>
      <c r="E12" s="106">
        <v>37745007.607635632</v>
      </c>
      <c r="F12" s="106">
        <v>37357182.019675978</v>
      </c>
      <c r="G12" s="106">
        <v>38253985.54584673</v>
      </c>
      <c r="H12" s="106">
        <v>41553607.395386919</v>
      </c>
      <c r="I12" s="106">
        <v>46574372.6879199</v>
      </c>
      <c r="J12" s="106">
        <v>51043396.825471245</v>
      </c>
      <c r="K12" s="106">
        <v>55217948.681474581</v>
      </c>
      <c r="L12" s="106">
        <v>60385742.480114833</v>
      </c>
      <c r="M12" s="106">
        <v>63659601.747552522</v>
      </c>
      <c r="N12" s="106">
        <v>65127614.104112133</v>
      </c>
      <c r="O12" s="106">
        <v>68236095.943008766</v>
      </c>
      <c r="P12" s="106">
        <v>73055843.396499589</v>
      </c>
      <c r="Q12" s="106">
        <v>73105417.858574897</v>
      </c>
      <c r="R12" s="106">
        <v>70686811.305059269</v>
      </c>
      <c r="S12" s="106">
        <v>65150085.144353062</v>
      </c>
      <c r="T12" s="106">
        <v>55715614.414266855</v>
      </c>
      <c r="U12" s="106">
        <v>45691708.469000384</v>
      </c>
      <c r="V12" s="106">
        <v>38367668.476416081</v>
      </c>
      <c r="W12" s="106">
        <v>32402825.34533238</v>
      </c>
      <c r="X12" s="106">
        <v>29240285.529869393</v>
      </c>
      <c r="Y12" s="106">
        <v>27482031.703051075</v>
      </c>
      <c r="Z12" s="106">
        <v>25512794.407152526</v>
      </c>
      <c r="AA12" s="106">
        <v>23606565.197749715</v>
      </c>
      <c r="AB12" s="106">
        <v>22325063.35821186</v>
      </c>
      <c r="AC12" s="106">
        <v>20827089.31893554</v>
      </c>
      <c r="AD12" s="106">
        <v>19592337.530648638</v>
      </c>
      <c r="AE12" s="106">
        <v>18450481.224493507</v>
      </c>
      <c r="AF12" s="106">
        <v>17394471.121391907</v>
      </c>
    </row>
    <row r="13" spans="1:32">
      <c r="A13" s="103" t="s">
        <v>277</v>
      </c>
      <c r="B13" s="106">
        <v>47674545.153687231</v>
      </c>
      <c r="C13" s="106">
        <v>51889228.812729508</v>
      </c>
      <c r="D13" s="106">
        <v>58240257.187626079</v>
      </c>
      <c r="E13" s="106">
        <v>63913594.438411668</v>
      </c>
      <c r="F13" s="106">
        <v>69200409.622037098</v>
      </c>
      <c r="G13" s="106">
        <v>75743178.921411127</v>
      </c>
      <c r="H13" s="106">
        <v>79890420.465516016</v>
      </c>
      <c r="I13" s="106">
        <v>81813958.685939059</v>
      </c>
      <c r="J13" s="106">
        <v>85840359.283149034</v>
      </c>
      <c r="K13" s="106">
        <v>91991683.768740803</v>
      </c>
      <c r="L13" s="106">
        <v>92109410.759286508</v>
      </c>
      <c r="M13" s="106">
        <v>89147787.089222163</v>
      </c>
      <c r="N13" s="106">
        <v>82165167.160550892</v>
      </c>
      <c r="O13" s="106">
        <v>70205822.220465288</v>
      </c>
      <c r="P13" s="106">
        <v>57535394.700392142</v>
      </c>
      <c r="Q13" s="106">
        <v>48262323.851721987</v>
      </c>
      <c r="R13" s="106">
        <v>40662836.335406311</v>
      </c>
      <c r="S13" s="106">
        <v>36657315.547152855</v>
      </c>
      <c r="T13" s="106">
        <v>34448413.757054366</v>
      </c>
      <c r="U13" s="106">
        <v>31966401.9275713</v>
      </c>
      <c r="V13" s="106">
        <v>29576410.051943354</v>
      </c>
      <c r="W13" s="106">
        <v>27980974.996559098</v>
      </c>
      <c r="X13" s="106">
        <v>26099244.105334748</v>
      </c>
      <c r="Y13" s="106">
        <v>24549993.486729257</v>
      </c>
      <c r="Z13" s="106">
        <v>23117826.020266395</v>
      </c>
      <c r="AA13" s="106">
        <v>21793823.134178687</v>
      </c>
      <c r="AB13" s="106">
        <v>20569761.976549201</v>
      </c>
      <c r="AC13" s="106">
        <v>19438060.082540475</v>
      </c>
      <c r="AD13" s="106">
        <v>18391724.519811116</v>
      </c>
      <c r="AE13" s="106">
        <v>17424305.144241329</v>
      </c>
      <c r="AF13" s="106">
        <v>16529851.628687598</v>
      </c>
    </row>
    <row r="14" spans="1:32">
      <c r="A14" s="104" t="s">
        <v>67</v>
      </c>
      <c r="B14" s="106">
        <v>145167041.66910776</v>
      </c>
      <c r="C14" s="106">
        <v>152574128.32175678</v>
      </c>
      <c r="D14" s="106">
        <v>162409945.25027192</v>
      </c>
      <c r="E14" s="106">
        <v>172856975.65036309</v>
      </c>
      <c r="F14" s="106">
        <v>181859910.70810622</v>
      </c>
      <c r="G14" s="106">
        <v>192500752.665198</v>
      </c>
      <c r="H14" s="106">
        <v>202530140.58847639</v>
      </c>
      <c r="I14" s="106">
        <v>212271310.14519882</v>
      </c>
      <c r="J14" s="106">
        <v>224596706.08273521</v>
      </c>
      <c r="K14" s="106">
        <v>237895533.44024613</v>
      </c>
      <c r="L14" s="106">
        <v>246452107.77259848</v>
      </c>
      <c r="M14" s="106">
        <v>251438699.66812655</v>
      </c>
      <c r="N14" s="106">
        <v>252141897.20725125</v>
      </c>
      <c r="O14" s="106">
        <v>249888173.86207941</v>
      </c>
      <c r="P14" s="106">
        <v>247715843.52685577</v>
      </c>
      <c r="Q14" s="106">
        <v>245189453.65426525</v>
      </c>
      <c r="R14" s="106">
        <v>241474555.31528816</v>
      </c>
      <c r="S14" s="106">
        <v>238000355.89492464</v>
      </c>
      <c r="T14" s="106">
        <v>234004370.25265372</v>
      </c>
      <c r="U14" s="106">
        <v>229791047.6144655</v>
      </c>
      <c r="V14" s="106">
        <v>225400015.74688104</v>
      </c>
      <c r="W14" s="106">
        <v>220866806.75991368</v>
      </c>
      <c r="X14" s="106">
        <v>216223226.05025646</v>
      </c>
      <c r="Y14" s="106">
        <v>211497689.60061488</v>
      </c>
      <c r="Z14" s="106">
        <v>206715532.30314526</v>
      </c>
      <c r="AA14" s="106">
        <v>201899289.7508246</v>
      </c>
      <c r="AB14" s="106">
        <v>197068955.73531303</v>
      </c>
      <c r="AC14" s="106">
        <v>192242217.50188452</v>
      </c>
      <c r="AD14" s="106">
        <v>187434670.63982621</v>
      </c>
      <c r="AE14" s="106">
        <v>182660015.3290166</v>
      </c>
      <c r="AF14" s="106">
        <v>177930235.51895264</v>
      </c>
    </row>
    <row r="18" spans="1:32">
      <c r="A18" s="101" t="s">
        <v>268</v>
      </c>
      <c r="B18" s="105" t="s">
        <v>9</v>
      </c>
      <c r="C18" s="105" t="s">
        <v>9</v>
      </c>
      <c r="D18" s="105" t="s">
        <v>9</v>
      </c>
      <c r="E18" s="105" t="s">
        <v>9</v>
      </c>
      <c r="F18" s="105" t="s">
        <v>9</v>
      </c>
      <c r="G18" s="105" t="s">
        <v>9</v>
      </c>
      <c r="H18" s="105" t="s">
        <v>9</v>
      </c>
      <c r="I18" s="105" t="s">
        <v>9</v>
      </c>
      <c r="J18" s="105" t="s">
        <v>9</v>
      </c>
      <c r="K18" s="105" t="s">
        <v>9</v>
      </c>
      <c r="L18" s="105" t="s">
        <v>9</v>
      </c>
      <c r="M18" s="105" t="s">
        <v>9</v>
      </c>
      <c r="N18" s="105" t="s">
        <v>9</v>
      </c>
      <c r="O18" s="105" t="s">
        <v>9</v>
      </c>
      <c r="P18" s="105" t="s">
        <v>9</v>
      </c>
      <c r="Q18" s="105" t="s">
        <v>9</v>
      </c>
      <c r="R18" s="105" t="s">
        <v>9</v>
      </c>
      <c r="S18" s="105" t="s">
        <v>9</v>
      </c>
      <c r="T18" s="105" t="s">
        <v>9</v>
      </c>
      <c r="U18" s="105" t="s">
        <v>9</v>
      </c>
      <c r="V18" s="105" t="s">
        <v>9</v>
      </c>
      <c r="W18" s="105" t="s">
        <v>9</v>
      </c>
      <c r="X18" s="105" t="s">
        <v>9</v>
      </c>
      <c r="Y18" s="105" t="s">
        <v>9</v>
      </c>
      <c r="Z18" s="105" t="s">
        <v>9</v>
      </c>
      <c r="AA18" s="105" t="s">
        <v>9</v>
      </c>
      <c r="AB18" s="105" t="s">
        <v>9</v>
      </c>
      <c r="AC18" s="105" t="s">
        <v>9</v>
      </c>
      <c r="AD18" s="105" t="s">
        <v>9</v>
      </c>
      <c r="AE18" s="105" t="s">
        <v>9</v>
      </c>
      <c r="AF18" s="105" t="s">
        <v>9</v>
      </c>
    </row>
    <row r="19" spans="1:32">
      <c r="A19" s="103" t="s">
        <v>269</v>
      </c>
      <c r="B19" s="107">
        <v>0</v>
      </c>
      <c r="C19" s="107">
        <v>0</v>
      </c>
      <c r="D19" s="107">
        <v>0</v>
      </c>
      <c r="E19" s="107">
        <v>0</v>
      </c>
      <c r="F19" s="107">
        <v>1.9784896387120164E-3</v>
      </c>
      <c r="G19" s="107">
        <v>4.2934192623623347E-3</v>
      </c>
      <c r="H19" s="107">
        <v>6.7688887327300032E-3</v>
      </c>
      <c r="I19" s="107">
        <v>9.4730463982192689E-3</v>
      </c>
      <c r="J19" s="107">
        <v>1.1380310696610439E-2</v>
      </c>
      <c r="K19" s="107">
        <v>1.356288776833648E-2</v>
      </c>
      <c r="L19" s="107">
        <v>1.5438399651204079E-2</v>
      </c>
      <c r="M19" s="107">
        <v>1.7951590082174802E-2</v>
      </c>
      <c r="N19" s="107">
        <v>2.1369085790289413E-2</v>
      </c>
      <c r="O19" s="107">
        <v>2.4524708983192686E-2</v>
      </c>
      <c r="P19" s="107">
        <v>2.7635154826401033E-2</v>
      </c>
      <c r="Q19" s="107">
        <v>3.1952644462365405E-2</v>
      </c>
      <c r="R19" s="107">
        <v>3.5910511927201322E-2</v>
      </c>
      <c r="S19" s="107">
        <v>3.9597882722851745E-2</v>
      </c>
      <c r="T19" s="107">
        <v>4.1851434132102849E-2</v>
      </c>
      <c r="U19" s="107">
        <v>4.3492450195258082E-2</v>
      </c>
      <c r="V19" s="107">
        <v>4.5104841359400578E-2</v>
      </c>
      <c r="W19" s="107">
        <v>4.6879821109379674E-2</v>
      </c>
      <c r="X19" s="107">
        <v>4.9872833780384755E-2</v>
      </c>
      <c r="Y19" s="107">
        <v>5.3381998097297899E-2</v>
      </c>
      <c r="Z19" s="107">
        <v>5.6306860761266918E-2</v>
      </c>
      <c r="AA19" s="107">
        <v>5.8989748925338904E-2</v>
      </c>
      <c r="AB19" s="107">
        <v>6.1926839308353597E-2</v>
      </c>
      <c r="AC19" s="107">
        <v>6.5808719951873276E-2</v>
      </c>
      <c r="AD19" s="107">
        <v>7.1267245129836912E-2</v>
      </c>
      <c r="AE19" s="107">
        <v>7.8358136445529677E-2</v>
      </c>
      <c r="AF19" s="107">
        <v>8.8159204177928829E-2</v>
      </c>
    </row>
    <row r="20" spans="1:32">
      <c r="A20" s="103" t="s">
        <v>270</v>
      </c>
      <c r="B20" s="107">
        <v>7.0781563342808378E-3</v>
      </c>
      <c r="C20" s="107">
        <v>1.1179162877424334E-2</v>
      </c>
      <c r="D20" s="107">
        <v>1.5405211055974442E-2</v>
      </c>
      <c r="E20" s="107">
        <v>1.8393599772327358E-2</v>
      </c>
      <c r="F20" s="107">
        <v>2.0079853885314091E-2</v>
      </c>
      <c r="G20" s="107">
        <v>2.0269361085094167E-2</v>
      </c>
      <c r="H20" s="107">
        <v>2.0923408929711212E-2</v>
      </c>
      <c r="I20" s="107">
        <v>2.2062391799095488E-2</v>
      </c>
      <c r="J20" s="107">
        <v>2.2515652286292286E-2</v>
      </c>
      <c r="K20" s="107">
        <v>2.2180229117641961E-2</v>
      </c>
      <c r="L20" s="107">
        <v>2.4042953021664613E-2</v>
      </c>
      <c r="M20" s="107">
        <v>2.4858079051346498E-2</v>
      </c>
      <c r="N20" s="107">
        <v>2.500929685170495E-2</v>
      </c>
      <c r="O20" s="107">
        <v>2.4092167276709084E-2</v>
      </c>
      <c r="P20" s="107">
        <v>2.2420873310865282E-2</v>
      </c>
      <c r="Q20" s="107">
        <v>1.949346656186399E-2</v>
      </c>
      <c r="R20" s="107">
        <v>1.7284375169739952E-2</v>
      </c>
      <c r="S20" s="107">
        <v>1.6600119369968226E-2</v>
      </c>
      <c r="T20" s="107">
        <v>1.7993346780568669E-2</v>
      </c>
      <c r="U20" s="107">
        <v>1.9341303275017721E-2</v>
      </c>
      <c r="V20" s="107">
        <v>2.0440656288060872E-2</v>
      </c>
      <c r="W20" s="107">
        <v>2.1657431137163549E-2</v>
      </c>
      <c r="X20" s="107">
        <v>2.2706670333450467E-2</v>
      </c>
      <c r="Y20" s="107">
        <v>2.4956377847986055E-2</v>
      </c>
      <c r="Z20" s="107">
        <v>2.9554255195947933E-2</v>
      </c>
      <c r="AA20" s="107">
        <v>3.7335506170487018E-2</v>
      </c>
      <c r="AB20" s="107">
        <v>4.5650112308100725E-2</v>
      </c>
      <c r="AC20" s="107">
        <v>5.2304572214398944E-2</v>
      </c>
      <c r="AD20" s="107">
        <v>5.7993144009439231E-2</v>
      </c>
      <c r="AE20" s="107">
        <v>6.2110368109376195E-2</v>
      </c>
      <c r="AF20" s="107">
        <v>6.2264576066865994E-2</v>
      </c>
    </row>
    <row r="21" spans="1:32">
      <c r="A21" s="103" t="s">
        <v>271</v>
      </c>
      <c r="B21" s="107">
        <v>3.3420852609431673E-2</v>
      </c>
      <c r="C21" s="107">
        <v>3.4519879476301751E-2</v>
      </c>
      <c r="D21" s="107">
        <v>3.5829119759433523E-2</v>
      </c>
      <c r="E21" s="107">
        <v>3.6344413366199604E-2</v>
      </c>
      <c r="F21" s="107">
        <v>3.6048396559157724E-2</v>
      </c>
      <c r="G21" s="107">
        <v>3.8247189178210898E-2</v>
      </c>
      <c r="H21" s="107">
        <v>3.831308608146565E-2</v>
      </c>
      <c r="I21" s="107">
        <v>3.6854075724100079E-2</v>
      </c>
      <c r="J21" s="107">
        <v>3.3236669911833314E-2</v>
      </c>
      <c r="K21" s="107">
        <v>2.8955476600906097E-2</v>
      </c>
      <c r="L21" s="107">
        <v>2.4052795364780832E-2</v>
      </c>
      <c r="M21" s="107">
        <v>2.0597834849554148E-2</v>
      </c>
      <c r="N21" s="107">
        <v>1.944640406162064E-2</v>
      </c>
      <c r="O21" s="107">
        <v>2.092698017095285E-2</v>
      </c>
      <c r="P21" s="107">
        <v>2.2282501324167932E-2</v>
      </c>
      <c r="Q21" s="107">
        <v>2.3333977299579929E-2</v>
      </c>
      <c r="R21" s="107">
        <v>2.4599902037842892E-2</v>
      </c>
      <c r="S21" s="107">
        <v>2.5634966501379561E-2</v>
      </c>
      <c r="T21" s="107">
        <v>2.8017133085331516E-2</v>
      </c>
      <c r="U21" s="107">
        <v>3.2991456637233046E-2</v>
      </c>
      <c r="V21" s="107">
        <v>4.1477517989776613E-2</v>
      </c>
      <c r="W21" s="107">
        <v>5.0499626090741989E-2</v>
      </c>
      <c r="X21" s="107">
        <v>5.7619138756354167E-2</v>
      </c>
      <c r="Y21" s="107">
        <v>6.3645618391604514E-2</v>
      </c>
      <c r="Z21" s="107">
        <v>6.7944416631327831E-2</v>
      </c>
      <c r="AA21" s="107">
        <v>6.7924489963508305E-2</v>
      </c>
      <c r="AB21" s="107">
        <v>6.6329576172178842E-2</v>
      </c>
      <c r="AC21" s="107">
        <v>6.623020272755839E-2</v>
      </c>
      <c r="AD21" s="107">
        <v>6.8326077747249525E-2</v>
      </c>
      <c r="AE21" s="107">
        <v>6.8991296253253162E-2</v>
      </c>
      <c r="AF21" s="107">
        <v>7.2114872435341273E-2</v>
      </c>
    </row>
    <row r="22" spans="1:32">
      <c r="A22" s="103" t="s">
        <v>272</v>
      </c>
      <c r="B22" s="107">
        <v>6.30523415303125E-2</v>
      </c>
      <c r="C22" s="107">
        <v>6.3169668019694078E-2</v>
      </c>
      <c r="D22" s="107">
        <v>5.9786253029928176E-2</v>
      </c>
      <c r="E22" s="107">
        <v>5.3571423768728442E-2</v>
      </c>
      <c r="F22" s="107">
        <v>4.6999581410526008E-2</v>
      </c>
      <c r="G22" s="107">
        <v>3.8209912952567329E-2</v>
      </c>
      <c r="H22" s="107">
        <v>3.1746973540138251E-2</v>
      </c>
      <c r="I22" s="107">
        <v>2.8681384461981114E-2</v>
      </c>
      <c r="J22" s="107">
        <v>2.8932484432579609E-2</v>
      </c>
      <c r="K22" s="107">
        <v>2.8830378710466197E-2</v>
      </c>
      <c r="L22" s="107">
        <v>2.8841528275470027E-2</v>
      </c>
      <c r="M22" s="107">
        <v>2.9353450300066943E-2</v>
      </c>
      <c r="N22" s="107">
        <v>3.0084770428214794E-2</v>
      </c>
      <c r="O22" s="107">
        <v>3.2604993937598803E-2</v>
      </c>
      <c r="P22" s="107">
        <v>3.7995513185826828E-2</v>
      </c>
      <c r="Q22" s="107">
        <v>4.7312731322905498E-2</v>
      </c>
      <c r="R22" s="107">
        <v>5.7293379837578241E-2</v>
      </c>
      <c r="S22" s="107">
        <v>6.4887663157405712E-2</v>
      </c>
      <c r="T22" s="107">
        <v>7.1265623579193874E-2</v>
      </c>
      <c r="U22" s="107">
        <v>7.5699175028589888E-2</v>
      </c>
      <c r="V22" s="107">
        <v>7.5344931744973531E-2</v>
      </c>
      <c r="W22" s="107">
        <v>7.3276658447239074E-2</v>
      </c>
      <c r="X22" s="107">
        <v>7.2954992531728463E-2</v>
      </c>
      <c r="Y22" s="107">
        <v>7.5093002879584814E-2</v>
      </c>
      <c r="Z22" s="107">
        <v>7.5684804252372131E-2</v>
      </c>
      <c r="AA22" s="107">
        <v>7.8986403017903661E-2</v>
      </c>
      <c r="AB22" s="107">
        <v>8.7243600104016383E-2</v>
      </c>
      <c r="AC22" s="107">
        <v>9.970330246860637E-2</v>
      </c>
      <c r="AD22" s="107">
        <v>0.11149901389475261</v>
      </c>
      <c r="AE22" s="107">
        <v>0.12335684631969358</v>
      </c>
      <c r="AF22" s="107">
        <v>0.13801510929400795</v>
      </c>
    </row>
    <row r="23" spans="1:32">
      <c r="A23" s="103" t="s">
        <v>273</v>
      </c>
      <c r="B23" s="107">
        <v>6.2901351855607274E-2</v>
      </c>
      <c r="C23" s="107">
        <v>5.2343771321746661E-2</v>
      </c>
      <c r="D23" s="107">
        <v>4.6569695590738328E-2</v>
      </c>
      <c r="E23" s="107">
        <v>4.6737489462143664E-2</v>
      </c>
      <c r="F23" s="107">
        <v>4.6886135762959691E-2</v>
      </c>
      <c r="G23" s="107">
        <v>4.5898971801970188E-2</v>
      </c>
      <c r="H23" s="107">
        <v>4.5301560717589333E-2</v>
      </c>
      <c r="I23" s="107">
        <v>4.4454354863876146E-2</v>
      </c>
      <c r="J23" s="107">
        <v>4.510618702407386E-2</v>
      </c>
      <c r="K23" s="107">
        <v>4.9143636949823336E-2</v>
      </c>
      <c r="L23" s="107">
        <v>5.8434534708175709E-2</v>
      </c>
      <c r="M23" s="107">
        <v>6.8281891880031476E-2</v>
      </c>
      <c r="N23" s="107">
        <v>7.5955862562558332E-2</v>
      </c>
      <c r="O23" s="107">
        <v>8.2713537707530468E-2</v>
      </c>
      <c r="P23" s="107">
        <v>8.700652860994762E-2</v>
      </c>
      <c r="Q23" s="107">
        <v>8.5809495190299387E-2</v>
      </c>
      <c r="R23" s="107">
        <v>8.3018562282516986E-2</v>
      </c>
      <c r="S23" s="107">
        <v>8.2152599567375487E-2</v>
      </c>
      <c r="T23" s="107">
        <v>8.420770115302853E-2</v>
      </c>
      <c r="U23" s="107">
        <v>8.4568470542085453E-2</v>
      </c>
      <c r="V23" s="107">
        <v>8.7977984029862122E-2</v>
      </c>
      <c r="W23" s="107">
        <v>9.6973426153921238E-2</v>
      </c>
      <c r="X23" s="107">
        <v>0.11057433202396351</v>
      </c>
      <c r="Y23" s="107">
        <v>0.12341218259941783</v>
      </c>
      <c r="Z23" s="107">
        <v>0.1362487875194919</v>
      </c>
      <c r="AA23" s="107">
        <v>0.15216160628820116</v>
      </c>
      <c r="AB23" s="107">
        <v>0.16409572113842941</v>
      </c>
      <c r="AC23" s="107">
        <v>0.17158978553460894</v>
      </c>
      <c r="AD23" s="107">
        <v>0.18361603913126193</v>
      </c>
      <c r="AE23" s="107">
        <v>0.20114744196532311</v>
      </c>
      <c r="AF23" s="107">
        <v>0.20626300468943956</v>
      </c>
    </row>
    <row r="24" spans="1:32">
      <c r="A24" s="103" t="s">
        <v>274</v>
      </c>
      <c r="B24" s="107">
        <v>7.5697591459846031E-2</v>
      </c>
      <c r="C24" s="107">
        <v>7.4793572257468965E-2</v>
      </c>
      <c r="D24" s="107">
        <v>7.2317775170833626E-2</v>
      </c>
      <c r="E24" s="107">
        <v>7.2911410042854938E-2</v>
      </c>
      <c r="F24" s="107">
        <v>7.9892491154339648E-2</v>
      </c>
      <c r="G24" s="107">
        <v>9.291956821920877E-2</v>
      </c>
      <c r="H24" s="107">
        <v>0.10524960521319082</v>
      </c>
      <c r="I24" s="107">
        <v>0.11193954263922311</v>
      </c>
      <c r="J24" s="107">
        <v>0.11411203878863319</v>
      </c>
      <c r="K24" s="107">
        <v>0.11230282615785926</v>
      </c>
      <c r="L24" s="107">
        <v>0.10580886118681337</v>
      </c>
      <c r="M24" s="107">
        <v>9.8798575032351274E-2</v>
      </c>
      <c r="N24" s="107">
        <v>9.6159122761255975E-2</v>
      </c>
      <c r="O24" s="107">
        <v>9.7883331469983806E-2</v>
      </c>
      <c r="P24" s="107">
        <v>9.7492058758882519E-2</v>
      </c>
      <c r="Q24" s="107">
        <v>0.10062386260249348</v>
      </c>
      <c r="R24" s="107">
        <v>0.11055925249824909</v>
      </c>
      <c r="S24" s="107">
        <v>0.12538347035277025</v>
      </c>
      <c r="T24" s="107">
        <v>0.13939730898079994</v>
      </c>
      <c r="U24" s="107">
        <v>0.15330236860705898</v>
      </c>
      <c r="V24" s="107">
        <v>0.17062055213845675</v>
      </c>
      <c r="W24" s="107">
        <v>0.18337759585499566</v>
      </c>
      <c r="X24" s="107">
        <v>0.19125865563586966</v>
      </c>
      <c r="Y24" s="107">
        <v>0.20428859198834773</v>
      </c>
      <c r="Z24" s="107">
        <v>0.22335057067290112</v>
      </c>
      <c r="AA24" s="107">
        <v>0.22855907028390485</v>
      </c>
      <c r="AB24" s="107">
        <v>0.22597825094263119</v>
      </c>
      <c r="AC24" s="107">
        <v>0.21350670815780803</v>
      </c>
      <c r="AD24" s="107">
        <v>0.18759751775228958</v>
      </c>
      <c r="AE24" s="107">
        <v>0.1580851055793315</v>
      </c>
      <c r="AF24" s="107">
        <v>0.13655890027581025</v>
      </c>
    </row>
    <row r="25" spans="1:32">
      <c r="A25" s="103" t="s">
        <v>275</v>
      </c>
      <c r="B25" s="107">
        <v>0.15311937336385067</v>
      </c>
      <c r="C25" s="107">
        <v>0.17354746575802571</v>
      </c>
      <c r="D25" s="107">
        <v>0.18160953345449679</v>
      </c>
      <c r="E25" s="107">
        <v>0.18393347956125039</v>
      </c>
      <c r="F25" s="107">
        <v>0.18218277422884691</v>
      </c>
      <c r="G25" s="107">
        <v>0.16797083076867897</v>
      </c>
      <c r="H25" s="107">
        <v>0.15206213343246544</v>
      </c>
      <c r="I25" s="107">
        <v>0.14170390926712012</v>
      </c>
      <c r="J25" s="107">
        <v>0.13525199241295652</v>
      </c>
      <c r="K25" s="107">
        <v>0.12622508442985689</v>
      </c>
      <c r="L25" s="107">
        <v>0.1246191139140051</v>
      </c>
      <c r="M25" s="107">
        <v>0.13242639979438287</v>
      </c>
      <c r="N25" s="107">
        <v>0.14780922854357284</v>
      </c>
      <c r="O25" s="107">
        <v>0.16323879415141043</v>
      </c>
      <c r="P25" s="107">
        <v>0.17798575641572445</v>
      </c>
      <c r="Q25" s="107">
        <v>0.19647805540390745</v>
      </c>
      <c r="R25" s="107">
        <v>0.21021028627425062</v>
      </c>
      <c r="S25" s="107">
        <v>0.21798175020496349</v>
      </c>
      <c r="T25" s="107">
        <v>0.23195828872945906</v>
      </c>
      <c r="U25" s="107">
        <v>0.25265379284242384</v>
      </c>
      <c r="V25" s="107">
        <v>0.25759574456990131</v>
      </c>
      <c r="W25" s="107">
        <v>0.25394080473893516</v>
      </c>
      <c r="X25" s="107">
        <v>0.23907634997731708</v>
      </c>
      <c r="Y25" s="107">
        <v>0.20920523723933088</v>
      </c>
      <c r="Z25" s="107">
        <v>0.17565647626018335</v>
      </c>
      <c r="AA25" s="107">
        <v>0.15117666696442245</v>
      </c>
      <c r="AB25" s="107">
        <v>0.1311118586519909</v>
      </c>
      <c r="AC25" s="107">
        <v>0.12140662079746145</v>
      </c>
      <c r="AD25" s="107">
        <v>0.11704868930159761</v>
      </c>
      <c r="AE25" s="107">
        <v>0.11154883796689972</v>
      </c>
      <c r="AF25" s="107">
        <v>0.10596352349591599</v>
      </c>
    </row>
    <row r="26" spans="1:32">
      <c r="A26" s="103" t="s">
        <v>276</v>
      </c>
      <c r="B26" s="107">
        <v>0.27631870025064392</v>
      </c>
      <c r="C26" s="107">
        <v>0.25035455655700944</v>
      </c>
      <c r="D26" s="107">
        <v>0.22988209902131365</v>
      </c>
      <c r="E26" s="107">
        <v>0.21835975936535107</v>
      </c>
      <c r="F26" s="107">
        <v>0.20541735599791439</v>
      </c>
      <c r="G26" s="107">
        <v>0.19872122584569316</v>
      </c>
      <c r="H26" s="107">
        <v>0.20517246111935622</v>
      </c>
      <c r="I26" s="107">
        <v>0.21940964445954508</v>
      </c>
      <c r="J26" s="107">
        <v>0.22726689859230736</v>
      </c>
      <c r="K26" s="107">
        <v>0.23211006899944195</v>
      </c>
      <c r="L26" s="107">
        <v>0.24502019084305335</v>
      </c>
      <c r="M26" s="107">
        <v>0.25318139901127673</v>
      </c>
      <c r="N26" s="107">
        <v>0.25829746989878344</v>
      </c>
      <c r="O26" s="107">
        <v>0.27306652767277517</v>
      </c>
      <c r="P26" s="107">
        <v>0.29491792836649683</v>
      </c>
      <c r="Q26" s="107">
        <v>0.29815890026680669</v>
      </c>
      <c r="R26" s="107">
        <v>0.29272985392918527</v>
      </c>
      <c r="S26" s="107">
        <v>0.27373944420955543</v>
      </c>
      <c r="T26" s="107">
        <v>0.23809646954076497</v>
      </c>
      <c r="U26" s="107">
        <v>0.19884024614248749</v>
      </c>
      <c r="V26" s="107">
        <v>0.17022034514630238</v>
      </c>
      <c r="W26" s="107">
        <v>0.14670753754571575</v>
      </c>
      <c r="X26" s="107">
        <v>0.13523193629103061</v>
      </c>
      <c r="Y26" s="107">
        <v>0.12994010362452291</v>
      </c>
      <c r="Z26" s="107">
        <v>0.12341982299490874</v>
      </c>
      <c r="AA26" s="107">
        <v>0.11692247767133762</v>
      </c>
      <c r="AB26" s="107">
        <v>0.11328554147410751</v>
      </c>
      <c r="AC26" s="107">
        <v>0.10833775010284291</v>
      </c>
      <c r="AD26" s="107">
        <v>0.10452888712514241</v>
      </c>
      <c r="AE26" s="107">
        <v>0.10100996209410994</v>
      </c>
      <c r="AF26" s="107">
        <v>9.7760063491508703E-2</v>
      </c>
    </row>
    <row r="27" spans="1:32">
      <c r="A27" s="103" t="s">
        <v>277</v>
      </c>
      <c r="B27" s="107">
        <v>0.32841163259602746</v>
      </c>
      <c r="C27" s="107">
        <v>0.34009192373232916</v>
      </c>
      <c r="D27" s="107">
        <v>0.35860031291728156</v>
      </c>
      <c r="E27" s="107">
        <v>0.3697484246611451</v>
      </c>
      <c r="F27" s="107">
        <v>0.38051492136222942</v>
      </c>
      <c r="G27" s="107">
        <v>0.39346952088621445</v>
      </c>
      <c r="H27" s="107">
        <v>0.3944618822333531</v>
      </c>
      <c r="I27" s="107">
        <v>0.38542165038683884</v>
      </c>
      <c r="J27" s="107">
        <v>0.38219776585471305</v>
      </c>
      <c r="K27" s="107">
        <v>0.38668941126566797</v>
      </c>
      <c r="L27" s="107">
        <v>0.37374162303483288</v>
      </c>
      <c r="M27" s="107">
        <v>0.3545507799988154</v>
      </c>
      <c r="N27" s="107">
        <v>0.32586875910199958</v>
      </c>
      <c r="O27" s="107">
        <v>0.2809489586298467</v>
      </c>
      <c r="P27" s="107">
        <v>0.23226368520168764</v>
      </c>
      <c r="Q27" s="107">
        <v>0.19683686688977794</v>
      </c>
      <c r="R27" s="107">
        <v>0.16839387604343536</v>
      </c>
      <c r="S27" s="107">
        <v>0.1540221039137302</v>
      </c>
      <c r="T27" s="107">
        <v>0.14721269401875073</v>
      </c>
      <c r="U27" s="107">
        <v>0.1391107367298455</v>
      </c>
      <c r="V27" s="107">
        <v>0.13121742673326595</v>
      </c>
      <c r="W27" s="107">
        <v>0.12668709892190788</v>
      </c>
      <c r="X27" s="107">
        <v>0.12070509066990119</v>
      </c>
      <c r="Y27" s="107">
        <v>0.11607688733190721</v>
      </c>
      <c r="Z27" s="107">
        <v>0.11183400571160007</v>
      </c>
      <c r="AA27" s="107">
        <v>0.10794403071489594</v>
      </c>
      <c r="AB27" s="107">
        <v>0.10437849990019143</v>
      </c>
      <c r="AC27" s="107">
        <v>0.1011123380448414</v>
      </c>
      <c r="AD27" s="107">
        <v>9.8123385908429867E-2</v>
      </c>
      <c r="AE27" s="107">
        <v>9.5392005266482519E-2</v>
      </c>
      <c r="AF27" s="107">
        <v>9.2900746073181495E-2</v>
      </c>
    </row>
    <row r="28" spans="1:32">
      <c r="A28" s="104" t="s">
        <v>67</v>
      </c>
      <c r="B28" s="107">
        <v>1.0000000000000004</v>
      </c>
      <c r="C28" s="107">
        <v>1.0000000000000002</v>
      </c>
      <c r="D28" s="107">
        <v>1</v>
      </c>
      <c r="E28" s="107">
        <v>1.0000000000000004</v>
      </c>
      <c r="F28" s="107">
        <v>1</v>
      </c>
      <c r="G28" s="107">
        <v>1.0000000000000002</v>
      </c>
      <c r="H28" s="107">
        <v>1</v>
      </c>
      <c r="I28" s="107">
        <v>0.99999999999999933</v>
      </c>
      <c r="J28" s="107">
        <v>0.99999999999999956</v>
      </c>
      <c r="K28" s="107">
        <v>1.0000000000000002</v>
      </c>
      <c r="L28" s="107">
        <v>1</v>
      </c>
      <c r="M28" s="107">
        <v>1.0000000000000002</v>
      </c>
      <c r="N28" s="107">
        <v>1</v>
      </c>
      <c r="O28" s="107">
        <v>1</v>
      </c>
      <c r="P28" s="107">
        <v>1.0000000000000002</v>
      </c>
      <c r="Q28" s="107">
        <v>0.99999999999999989</v>
      </c>
      <c r="R28" s="107">
        <v>0.99999999999999978</v>
      </c>
      <c r="S28" s="107">
        <v>1.0000000000000002</v>
      </c>
      <c r="T28" s="107">
        <v>1.0000000000000002</v>
      </c>
      <c r="U28" s="107">
        <v>1</v>
      </c>
      <c r="V28" s="107">
        <v>1</v>
      </c>
      <c r="W28" s="107">
        <v>1</v>
      </c>
      <c r="X28" s="107">
        <v>0.99999999999999989</v>
      </c>
      <c r="Y28" s="107">
        <v>0.99999999999999989</v>
      </c>
      <c r="Z28" s="107">
        <v>0.99999999999999989</v>
      </c>
      <c r="AA28" s="107">
        <v>1</v>
      </c>
      <c r="AB28" s="107">
        <v>1</v>
      </c>
      <c r="AC28" s="107">
        <v>0.99999999999999967</v>
      </c>
      <c r="AD28" s="107">
        <v>0.99999999999999967</v>
      </c>
      <c r="AE28" s="107">
        <v>0.99999999999999944</v>
      </c>
      <c r="AF28" s="107">
        <v>1</v>
      </c>
    </row>
    <row r="29" spans="1:32"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</row>
    <row r="30" spans="1:32">
      <c r="B30" s="108" t="s">
        <v>9</v>
      </c>
      <c r="C30" s="108" t="s">
        <v>9</v>
      </c>
      <c r="D30" s="108" t="s">
        <v>9</v>
      </c>
      <c r="E30" s="108" t="s">
        <v>9</v>
      </c>
      <c r="F30" s="108" t="s">
        <v>9</v>
      </c>
      <c r="G30" s="108" t="s">
        <v>9</v>
      </c>
      <c r="H30" s="108" t="s">
        <v>9</v>
      </c>
      <c r="I30" s="108" t="s">
        <v>9</v>
      </c>
      <c r="J30" s="108" t="s">
        <v>9</v>
      </c>
      <c r="K30" s="108" t="s">
        <v>9</v>
      </c>
      <c r="L30" s="108" t="s">
        <v>9</v>
      </c>
      <c r="M30" s="108" t="s">
        <v>9</v>
      </c>
      <c r="N30" s="108" t="s">
        <v>9</v>
      </c>
      <c r="O30" s="108" t="s">
        <v>9</v>
      </c>
      <c r="P30" s="108" t="s">
        <v>9</v>
      </c>
      <c r="Q30" s="108" t="s">
        <v>9</v>
      </c>
      <c r="R30" s="108" t="s">
        <v>9</v>
      </c>
      <c r="S30" s="108" t="s">
        <v>9</v>
      </c>
      <c r="T30" s="108" t="s">
        <v>9</v>
      </c>
      <c r="U30" s="108" t="s">
        <v>9</v>
      </c>
      <c r="V30" s="108" t="s">
        <v>9</v>
      </c>
      <c r="W30" s="108" t="s">
        <v>9</v>
      </c>
      <c r="X30" s="108" t="s">
        <v>9</v>
      </c>
      <c r="Y30" s="108" t="s">
        <v>9</v>
      </c>
      <c r="Z30" s="108" t="s">
        <v>9</v>
      </c>
      <c r="AA30" s="108" t="s">
        <v>9</v>
      </c>
      <c r="AB30" s="108" t="s">
        <v>9</v>
      </c>
      <c r="AC30" s="108" t="s">
        <v>9</v>
      </c>
      <c r="AD30" s="108" t="s">
        <v>9</v>
      </c>
      <c r="AE30" s="108" t="s">
        <v>9</v>
      </c>
      <c r="AF30" s="108" t="s">
        <v>9</v>
      </c>
    </row>
    <row r="31" spans="1:32">
      <c r="A31" s="99" t="s">
        <v>278</v>
      </c>
      <c r="B31" s="107">
        <v>0.39526966715332901</v>
      </c>
      <c r="C31" s="107">
        <v>0.40955351971066151</v>
      </c>
      <c r="D31" s="107">
        <v>0.41151758806140487</v>
      </c>
      <c r="E31" s="107">
        <v>0.41189181597350438</v>
      </c>
      <c r="F31" s="107">
        <v>0.41406772263985614</v>
      </c>
      <c r="G31" s="107">
        <v>0.40780925326809264</v>
      </c>
      <c r="H31" s="107">
        <v>0.40036565664729074</v>
      </c>
      <c r="I31" s="107">
        <v>0.39516870515361535</v>
      </c>
      <c r="J31" s="107">
        <v>0.39053533555297915</v>
      </c>
      <c r="K31" s="107">
        <v>0.38120051973489022</v>
      </c>
      <c r="L31" s="107">
        <v>0.38123818612211374</v>
      </c>
      <c r="M31" s="107">
        <v>0.39226782098990803</v>
      </c>
      <c r="N31" s="107">
        <v>0.41583377099921692</v>
      </c>
      <c r="O31" s="107">
        <v>0.44598451369737813</v>
      </c>
      <c r="P31" s="107">
        <v>0.47281838643181567</v>
      </c>
      <c r="Q31" s="107">
        <v>0.50500423284341522</v>
      </c>
      <c r="R31" s="107">
        <v>0.53887627002737915</v>
      </c>
      <c r="S31" s="107">
        <v>0.57223845187671452</v>
      </c>
      <c r="T31" s="107">
        <v>0.61469083644048439</v>
      </c>
      <c r="U31" s="107">
        <v>0.66204901712766695</v>
      </c>
      <c r="V31" s="107">
        <v>0.69856222812043178</v>
      </c>
      <c r="W31" s="107">
        <v>0.72660536353237637</v>
      </c>
      <c r="X31" s="107">
        <v>0.7440629730390681</v>
      </c>
      <c r="Y31" s="107">
        <v>0.75398300904356974</v>
      </c>
      <c r="Z31" s="107">
        <v>0.76474617129349109</v>
      </c>
      <c r="AA31" s="107">
        <v>0.77513349161376632</v>
      </c>
      <c r="AB31" s="107">
        <v>0.78233595862570116</v>
      </c>
      <c r="AC31" s="107">
        <v>0.79054991185231538</v>
      </c>
      <c r="AD31" s="107">
        <v>0.79734772696642742</v>
      </c>
      <c r="AE31" s="107">
        <v>0.80359803263940699</v>
      </c>
      <c r="AF31" s="107">
        <v>0.80933919043530977</v>
      </c>
    </row>
    <row r="32" spans="1:32">
      <c r="A32" s="103" t="s">
        <v>279</v>
      </c>
      <c r="B32" s="107">
        <v>0.2421502937894783</v>
      </c>
      <c r="C32" s="107">
        <v>0.2360060539526358</v>
      </c>
      <c r="D32" s="107">
        <v>0.22990805460690808</v>
      </c>
      <c r="E32" s="107">
        <v>0.22795833641225399</v>
      </c>
      <c r="F32" s="107">
        <v>0.23188494841100921</v>
      </c>
      <c r="G32" s="107">
        <v>0.23983842249941367</v>
      </c>
      <c r="H32" s="107">
        <v>0.24830352321482527</v>
      </c>
      <c r="I32" s="107">
        <v>0.25346479588649523</v>
      </c>
      <c r="J32" s="107">
        <v>0.25528334314002266</v>
      </c>
      <c r="K32" s="107">
        <v>0.2549754353050333</v>
      </c>
      <c r="L32" s="107">
        <v>0.25661907220810865</v>
      </c>
      <c r="M32" s="107">
        <v>0.25984142119552517</v>
      </c>
      <c r="N32" s="107">
        <v>0.26802454245564411</v>
      </c>
      <c r="O32" s="107">
        <v>0.28274571954596767</v>
      </c>
      <c r="P32" s="107">
        <v>0.29483263001609122</v>
      </c>
      <c r="Q32" s="107">
        <v>0.30852617743950772</v>
      </c>
      <c r="R32" s="107">
        <v>0.3286659837531285</v>
      </c>
      <c r="S32" s="107">
        <v>0.354256701671751</v>
      </c>
      <c r="T32" s="107">
        <v>0.38273254771102538</v>
      </c>
      <c r="U32" s="107">
        <v>0.40939522428524316</v>
      </c>
      <c r="V32" s="107">
        <v>0.44096648355053047</v>
      </c>
      <c r="W32" s="107">
        <v>0.47266455879344116</v>
      </c>
      <c r="X32" s="107">
        <v>0.50498662306175102</v>
      </c>
      <c r="Y32" s="107">
        <v>0.54477777180423881</v>
      </c>
      <c r="Z32" s="107">
        <v>0.58908969503330777</v>
      </c>
      <c r="AA32" s="107">
        <v>0.62395682464934388</v>
      </c>
      <c r="AB32" s="107">
        <v>0.65122409997371022</v>
      </c>
      <c r="AC32" s="107">
        <v>0.66914329105485393</v>
      </c>
      <c r="AD32" s="107">
        <v>0.6802990376648298</v>
      </c>
      <c r="AE32" s="107">
        <v>0.69204919467250725</v>
      </c>
      <c r="AF32" s="107">
        <v>0.7033756669393938</v>
      </c>
    </row>
    <row r="33" spans="1:32">
      <c r="A33" s="103" t="s">
        <v>280</v>
      </c>
      <c r="B33" s="107">
        <v>0.16645270232963227</v>
      </c>
      <c r="C33" s="107">
        <v>0.16121248169516683</v>
      </c>
      <c r="D33" s="107">
        <v>0.15759027943607445</v>
      </c>
      <c r="E33" s="107">
        <v>0.15504692636939907</v>
      </c>
      <c r="F33" s="107">
        <v>0.15199245725666954</v>
      </c>
      <c r="G33" s="107">
        <v>0.1469188542802049</v>
      </c>
      <c r="H33" s="107">
        <v>0.14305391800163444</v>
      </c>
      <c r="I33" s="107">
        <v>0.14152525324727211</v>
      </c>
      <c r="J33" s="107">
        <v>0.1411713043513895</v>
      </c>
      <c r="K33" s="107">
        <v>0.14267260914717406</v>
      </c>
      <c r="L33" s="107">
        <v>0.15081021102129527</v>
      </c>
      <c r="M33" s="107">
        <v>0.16104284616317388</v>
      </c>
      <c r="N33" s="107">
        <v>0.17186541969438812</v>
      </c>
      <c r="O33" s="107">
        <v>0.18486238807598387</v>
      </c>
      <c r="P33" s="107">
        <v>0.19734057125720869</v>
      </c>
      <c r="Q33" s="107">
        <v>0.20790231483701421</v>
      </c>
      <c r="R33" s="107">
        <v>0.21810673125487939</v>
      </c>
      <c r="S33" s="107">
        <v>0.22887323131898074</v>
      </c>
      <c r="T33" s="107">
        <v>0.24333523873022544</v>
      </c>
      <c r="U33" s="107">
        <v>0.25609285567818418</v>
      </c>
      <c r="V33" s="107">
        <v>0.27034593141207375</v>
      </c>
      <c r="W33" s="107">
        <v>0.28928696293844552</v>
      </c>
      <c r="X33" s="107">
        <v>0.31372796742588138</v>
      </c>
      <c r="Y33" s="107">
        <v>0.34048917981589111</v>
      </c>
      <c r="Z33" s="107">
        <v>0.36573912436040668</v>
      </c>
      <c r="AA33" s="107">
        <v>0.39539775436543906</v>
      </c>
      <c r="AB33" s="107">
        <v>0.42524584903107898</v>
      </c>
      <c r="AC33" s="107">
        <v>0.45563658289704589</v>
      </c>
      <c r="AD33" s="107">
        <v>0.49270151991254019</v>
      </c>
      <c r="AE33" s="107">
        <v>0.53396408909317572</v>
      </c>
      <c r="AF33" s="107">
        <v>0.5668167666635836</v>
      </c>
    </row>
    <row r="35" spans="1:32">
      <c r="A35" s="82" t="s">
        <v>375</v>
      </c>
    </row>
    <row r="38" spans="1:32">
      <c r="A38" s="104"/>
    </row>
    <row r="39" spans="1:32">
      <c r="A39" s="104"/>
    </row>
    <row r="40" spans="1:32">
      <c r="A40" s="104"/>
    </row>
    <row r="41" spans="1:32">
      <c r="A41" s="104"/>
    </row>
    <row r="42" spans="1:32">
      <c r="A42" s="104"/>
    </row>
    <row r="43" spans="1:32">
      <c r="A43" s="104"/>
    </row>
    <row r="44" spans="1:32">
      <c r="A44" s="104"/>
    </row>
    <row r="45" spans="1:32">
      <c r="A45" s="104"/>
    </row>
    <row r="46" spans="1:32">
      <c r="A46" s="104"/>
    </row>
    <row r="47" spans="1:32">
      <c r="A47" s="104"/>
    </row>
    <row r="48" spans="1:32">
      <c r="A48" s="104"/>
    </row>
    <row r="49" spans="1:1">
      <c r="A49" s="104"/>
    </row>
    <row r="50" spans="1:1">
      <c r="A50" s="104"/>
    </row>
    <row r="51" spans="1:1">
      <c r="A51" s="104"/>
    </row>
    <row r="52" spans="1:1">
      <c r="A52" s="104"/>
    </row>
    <row r="53" spans="1:1">
      <c r="A53" s="104"/>
    </row>
    <row r="54" spans="1:1">
      <c r="A54" s="104"/>
    </row>
    <row r="55" spans="1:1">
      <c r="A55" s="104"/>
    </row>
    <row r="56" spans="1:1">
      <c r="A56" s="104"/>
    </row>
    <row r="57" spans="1:1">
      <c r="A57" s="104"/>
    </row>
    <row r="58" spans="1:1">
      <c r="A58" s="104"/>
    </row>
    <row r="59" spans="1:1">
      <c r="A59" s="104"/>
    </row>
    <row r="60" spans="1:1">
      <c r="A60" s="104"/>
    </row>
    <row r="61" spans="1:1">
      <c r="A61" s="104"/>
    </row>
    <row r="62" spans="1:1">
      <c r="A62" s="104"/>
    </row>
    <row r="63" spans="1:1">
      <c r="A63" s="104"/>
    </row>
    <row r="64" spans="1:1">
      <c r="A64" s="104"/>
    </row>
    <row r="65" spans="1:1">
      <c r="A65" s="104"/>
    </row>
    <row r="66" spans="1:1">
      <c r="A66" s="104"/>
    </row>
    <row r="67" spans="1:1">
      <c r="A67" s="104"/>
    </row>
    <row r="68" spans="1:1">
      <c r="A68" s="104"/>
    </row>
    <row r="69" spans="1:1">
      <c r="A69" s="104"/>
    </row>
    <row r="70" spans="1:1">
      <c r="A70" s="104"/>
    </row>
    <row r="71" spans="1:1">
      <c r="A71" s="104"/>
    </row>
    <row r="72" spans="1:1">
      <c r="A72" s="104"/>
    </row>
    <row r="73" spans="1:1">
      <c r="A73" s="104"/>
    </row>
    <row r="74" spans="1:1">
      <c r="A74" s="104"/>
    </row>
    <row r="75" spans="1:1">
      <c r="A75" s="104"/>
    </row>
    <row r="76" spans="1:1">
      <c r="A76" s="104"/>
    </row>
    <row r="77" spans="1:1">
      <c r="A77" s="104"/>
    </row>
    <row r="78" spans="1:1">
      <c r="A78" s="104"/>
    </row>
    <row r="79" spans="1:1">
      <c r="A79" s="104"/>
    </row>
    <row r="80" spans="1:1">
      <c r="A80" s="104"/>
    </row>
    <row r="81" spans="1:1">
      <c r="A81" s="104"/>
    </row>
    <row r="82" spans="1:1">
      <c r="A82" s="104"/>
    </row>
    <row r="83" spans="1:1">
      <c r="A83" s="104"/>
    </row>
    <row r="84" spans="1:1">
      <c r="A84" s="104"/>
    </row>
    <row r="85" spans="1:1">
      <c r="A85" s="104"/>
    </row>
    <row r="86" spans="1:1">
      <c r="A86" s="104"/>
    </row>
    <row r="87" spans="1:1">
      <c r="A87" s="104"/>
    </row>
    <row r="88" spans="1:1">
      <c r="A88" s="104"/>
    </row>
    <row r="89" spans="1:1">
      <c r="A89" s="104"/>
    </row>
    <row r="90" spans="1:1">
      <c r="A90" s="104"/>
    </row>
    <row r="91" spans="1:1">
      <c r="A91" s="104"/>
    </row>
    <row r="92" spans="1:1">
      <c r="A92" s="104"/>
    </row>
    <row r="93" spans="1:1">
      <c r="A93" s="104"/>
    </row>
    <row r="94" spans="1:1">
      <c r="A94" s="104"/>
    </row>
    <row r="95" spans="1:1">
      <c r="A95" s="104"/>
    </row>
    <row r="96" spans="1:1">
      <c r="A96" s="104"/>
    </row>
    <row r="97" spans="1:1">
      <c r="A97" s="104"/>
    </row>
    <row r="98" spans="1:1">
      <c r="A98" s="104"/>
    </row>
    <row r="99" spans="1:1">
      <c r="A99" s="104"/>
    </row>
    <row r="100" spans="1:1">
      <c r="A100" s="104"/>
    </row>
    <row r="101" spans="1:1">
      <c r="A101" s="104"/>
    </row>
    <row r="102" spans="1:1">
      <c r="A102" s="104"/>
    </row>
    <row r="103" spans="1:1">
      <c r="A103" s="104"/>
    </row>
    <row r="104" spans="1:1">
      <c r="A104" s="104"/>
    </row>
    <row r="105" spans="1:1">
      <c r="A105" s="104"/>
    </row>
  </sheetData>
  <hyperlinks>
    <hyperlink ref="E1" location="INDICE!A1" display="Índice (volver)" xr:uid="{23EB6303-962D-49A2-854A-F696190030C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20"/>
  <sheetViews>
    <sheetView showGridLines="0" topLeftCell="G1" zoomScaleNormal="100" workbookViewId="0">
      <selection activeCell="J1" sqref="J1"/>
    </sheetView>
  </sheetViews>
  <sheetFormatPr baseColWidth="10" defaultColWidth="11.42578125" defaultRowHeight="14.25"/>
  <cols>
    <col min="1" max="9" width="11.42578125" style="2"/>
    <col min="10" max="10" width="11.42578125" style="2" customWidth="1"/>
    <col min="11" max="16384" width="11.42578125" style="2"/>
  </cols>
  <sheetData>
    <row r="1" spans="2:10" ht="14.1" customHeight="1">
      <c r="B1" s="519" t="s">
        <v>12</v>
      </c>
      <c r="C1" s="519"/>
      <c r="D1" s="519"/>
      <c r="E1" s="519"/>
      <c r="F1" s="519"/>
      <c r="G1" s="519"/>
      <c r="H1" s="519"/>
      <c r="I1" s="36"/>
      <c r="J1" s="499" t="s">
        <v>1634</v>
      </c>
    </row>
    <row r="2" spans="2:10" ht="20.65" customHeight="1">
      <c r="B2" s="519"/>
      <c r="C2" s="519"/>
      <c r="D2" s="519"/>
      <c r="E2" s="519"/>
      <c r="F2" s="519"/>
      <c r="G2" s="519"/>
      <c r="H2" s="519"/>
      <c r="I2" s="36"/>
      <c r="J2" s="36"/>
    </row>
    <row r="9" spans="2:10" ht="15">
      <c r="G9" s="499" t="s">
        <v>1634</v>
      </c>
    </row>
    <row r="16" spans="2:10">
      <c r="B16" s="3"/>
    </row>
    <row r="20" spans="2:2" ht="15">
      <c r="B20" s="6" t="s">
        <v>390</v>
      </c>
    </row>
  </sheetData>
  <mergeCells count="1">
    <mergeCell ref="B1:H2"/>
  </mergeCells>
  <hyperlinks>
    <hyperlink ref="G9" location="INDICE!A1" display="Índice (volver)" xr:uid="{953E29FE-E6C5-416F-A2E9-947BEB52CE5D}"/>
    <hyperlink ref="J1" location="INDICE!A1" display="Índice (volver)" xr:uid="{297450CD-0A57-4790-B484-6BB304D96479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B736-080B-4A1E-AD94-E85891BF2D33}">
  <sheetPr>
    <pageSetUpPr fitToPage="1"/>
  </sheetPr>
  <dimension ref="A1:S56"/>
  <sheetViews>
    <sheetView showGridLines="0" zoomScaleNormal="100" workbookViewId="0">
      <selection activeCell="I1" sqref="I1"/>
    </sheetView>
  </sheetViews>
  <sheetFormatPr baseColWidth="10" defaultColWidth="11" defaultRowHeight="12.75"/>
  <cols>
    <col min="1" max="2" width="11" style="46" customWidth="1"/>
    <col min="3" max="3" width="11" style="46"/>
    <col min="4" max="5" width="11" style="46" customWidth="1"/>
    <col min="6" max="6" width="11" style="44"/>
    <col min="7" max="16384" width="11" style="46"/>
  </cols>
  <sheetData>
    <row r="1" spans="1:19" ht="57" customHeight="1">
      <c r="A1" s="45"/>
      <c r="B1" s="519" t="s">
        <v>391</v>
      </c>
      <c r="C1" s="519"/>
      <c r="D1" s="519"/>
      <c r="E1" s="519"/>
      <c r="F1" s="519"/>
      <c r="G1" s="519"/>
      <c r="H1" s="519"/>
      <c r="I1" s="500" t="s">
        <v>1634</v>
      </c>
      <c r="S1" s="48"/>
    </row>
    <row r="2" spans="1:19">
      <c r="A2" s="49"/>
      <c r="B2" s="49" t="s">
        <v>262</v>
      </c>
    </row>
    <row r="3" spans="1:19">
      <c r="C3" s="49"/>
    </row>
    <row r="20" spans="1:7">
      <c r="A20" s="49"/>
      <c r="G20" s="49"/>
    </row>
    <row r="25" spans="1:7" ht="13.5">
      <c r="B25" s="82" t="s">
        <v>375</v>
      </c>
      <c r="C25" s="82"/>
    </row>
    <row r="38" spans="1:7">
      <c r="A38" s="49"/>
      <c r="G38" s="49"/>
    </row>
    <row r="56" spans="1:1">
      <c r="A56" s="50"/>
    </row>
  </sheetData>
  <mergeCells count="1">
    <mergeCell ref="B1:H1"/>
  </mergeCells>
  <hyperlinks>
    <hyperlink ref="I1" location="INDICE!A1" display="Índice (volver)" xr:uid="{ECD26BC0-1B80-4F07-BBC6-E249D3A97BAC}"/>
  </hyperlink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40732-D668-470E-8C08-B7380E1171F0}">
  <dimension ref="A1:BC59"/>
  <sheetViews>
    <sheetView showGridLines="0" topLeftCell="D1" workbookViewId="0">
      <selection activeCell="Z1" sqref="Z1"/>
    </sheetView>
  </sheetViews>
  <sheetFormatPr baseColWidth="10" defaultColWidth="11.5703125" defaultRowHeight="13.5"/>
  <cols>
    <col min="1" max="2" width="22.7109375" style="54" customWidth="1"/>
    <col min="3" max="25" width="6.5703125" style="54" bestFit="1" customWidth="1"/>
    <col min="26" max="28" width="11.5703125" style="54"/>
    <col min="29" max="29" width="19.42578125" style="54" customWidth="1"/>
    <col min="30" max="16384" width="11.5703125" style="54"/>
  </cols>
  <sheetData>
    <row r="1" spans="1:55">
      <c r="A1" s="537" t="s">
        <v>126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00" t="s">
        <v>1634</v>
      </c>
      <c r="AB1" s="56"/>
      <c r="AC1" s="56"/>
    </row>
    <row r="3" spans="1:55">
      <c r="A3" s="68" t="s">
        <v>283</v>
      </c>
      <c r="B3" s="56"/>
      <c r="AB3" s="56"/>
      <c r="AC3" s="56"/>
    </row>
    <row r="4" spans="1:55" s="69" customFormat="1" ht="12.75">
      <c r="C4" s="69">
        <v>1995</v>
      </c>
      <c r="D4" s="69">
        <v>1996</v>
      </c>
      <c r="E4" s="69">
        <v>1997</v>
      </c>
      <c r="F4" s="69">
        <v>1998</v>
      </c>
      <c r="G4" s="69">
        <v>1999</v>
      </c>
      <c r="H4" s="69">
        <v>2000</v>
      </c>
      <c r="I4" s="69">
        <v>2001</v>
      </c>
      <c r="J4" s="69">
        <v>2002</v>
      </c>
      <c r="K4" s="69">
        <v>2003</v>
      </c>
      <c r="L4" s="69">
        <v>2004</v>
      </c>
      <c r="M4" s="69">
        <v>2005</v>
      </c>
      <c r="N4" s="69">
        <v>2006</v>
      </c>
      <c r="O4" s="69">
        <v>2007</v>
      </c>
      <c r="P4" s="69">
        <v>2008</v>
      </c>
      <c r="Q4" s="69">
        <v>2009</v>
      </c>
      <c r="R4" s="69">
        <v>2010</v>
      </c>
      <c r="S4" s="69">
        <v>2011</v>
      </c>
      <c r="T4" s="69">
        <v>2012</v>
      </c>
      <c r="U4" s="69">
        <v>2013</v>
      </c>
      <c r="V4" s="69">
        <v>2014</v>
      </c>
      <c r="W4" s="69">
        <v>2015</v>
      </c>
      <c r="X4" s="69">
        <v>2016</v>
      </c>
      <c r="Y4" s="69">
        <v>2017</v>
      </c>
    </row>
    <row r="5" spans="1:55">
      <c r="A5" s="70" t="s">
        <v>284</v>
      </c>
      <c r="B5" s="70" t="s">
        <v>285</v>
      </c>
      <c r="C5" s="71">
        <v>6834.2109760796111</v>
      </c>
      <c r="D5" s="71">
        <v>6357.6101586698733</v>
      </c>
      <c r="E5" s="71">
        <v>6122.8499055707953</v>
      </c>
      <c r="F5" s="71">
        <v>7238.2252493015039</v>
      </c>
      <c r="G5" s="71">
        <v>6208.9653722463763</v>
      </c>
      <c r="H5" s="71">
        <v>6438.4274298832725</v>
      </c>
      <c r="I5" s="71">
        <v>7081.2584767352928</v>
      </c>
      <c r="J5" s="71">
        <v>8467.3921093207846</v>
      </c>
      <c r="K5" s="71">
        <v>8786.2989892119276</v>
      </c>
      <c r="L5" s="71">
        <v>8191.448794888679</v>
      </c>
      <c r="M5" s="71">
        <v>8899.3355319840412</v>
      </c>
      <c r="N5" s="71">
        <v>8524.6760301451704</v>
      </c>
      <c r="O5" s="71">
        <v>7771.3929817877979</v>
      </c>
      <c r="P5" s="71">
        <v>8176.9105688175332</v>
      </c>
      <c r="Q5" s="71">
        <v>9386.4270943770825</v>
      </c>
      <c r="R5" s="71">
        <v>7792.7492440199985</v>
      </c>
      <c r="S5" s="71">
        <v>5851.6002193976874</v>
      </c>
      <c r="T5" s="71">
        <v>5236.325272365917</v>
      </c>
      <c r="U5" s="71">
        <v>4621.1849931236684</v>
      </c>
      <c r="V5" s="71">
        <v>4363.0499176823769</v>
      </c>
      <c r="W5" s="71">
        <v>4303.4839731035599</v>
      </c>
      <c r="X5" s="71">
        <v>4031.0448698543823</v>
      </c>
      <c r="Y5" s="71">
        <v>3663.41179614766</v>
      </c>
      <c r="AB5" s="70"/>
      <c r="AC5" s="70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</row>
    <row r="6" spans="1:55">
      <c r="A6" s="70" t="s">
        <v>288</v>
      </c>
      <c r="B6" s="70" t="s">
        <v>285</v>
      </c>
      <c r="C6" s="71">
        <v>1721.6534364866634</v>
      </c>
      <c r="D6" s="71">
        <v>1608.3163856678971</v>
      </c>
      <c r="E6" s="71">
        <v>2281.0667144614085</v>
      </c>
      <c r="F6" s="71">
        <v>2883.8474246445721</v>
      </c>
      <c r="G6" s="71">
        <v>2861.4428022288134</v>
      </c>
      <c r="H6" s="71">
        <v>3360.091410708415</v>
      </c>
      <c r="I6" s="71">
        <v>4575.7410074598456</v>
      </c>
      <c r="J6" s="71">
        <v>5427.9319739122584</v>
      </c>
      <c r="K6" s="71">
        <v>5065.3174605602098</v>
      </c>
      <c r="L6" s="71">
        <v>5060.4818505434569</v>
      </c>
      <c r="M6" s="71">
        <v>7072.0767703468518</v>
      </c>
      <c r="N6" s="71">
        <v>6940.0278056455454</v>
      </c>
      <c r="O6" s="71">
        <v>7622.2491714923181</v>
      </c>
      <c r="P6" s="71">
        <v>9859.8995974813461</v>
      </c>
      <c r="Q6" s="71">
        <v>10974.425105646938</v>
      </c>
      <c r="R6" s="71">
        <v>8607.6299005965575</v>
      </c>
      <c r="S6" s="71">
        <v>8213.452321851235</v>
      </c>
      <c r="T6" s="71">
        <v>5284.3813045006864</v>
      </c>
      <c r="U6" s="71">
        <v>3402.7141881858665</v>
      </c>
      <c r="V6" s="71">
        <v>3821.6655641894054</v>
      </c>
      <c r="W6" s="71">
        <v>3372.8062297909323</v>
      </c>
      <c r="X6" s="71">
        <v>2412.3064702482748</v>
      </c>
      <c r="Y6" s="71">
        <v>2744.1144188212152</v>
      </c>
      <c r="AB6" s="70"/>
      <c r="AC6" s="70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</row>
    <row r="7" spans="1:55">
      <c r="A7" s="70" t="s">
        <v>290</v>
      </c>
      <c r="B7" s="70" t="s">
        <v>285</v>
      </c>
      <c r="C7" s="71">
        <v>771.36117003181903</v>
      </c>
      <c r="D7" s="71">
        <v>620.30051566306429</v>
      </c>
      <c r="E7" s="71">
        <v>746.99896431432057</v>
      </c>
      <c r="F7" s="71">
        <v>783.4881827538635</v>
      </c>
      <c r="G7" s="71">
        <v>736.48841153227681</v>
      </c>
      <c r="H7" s="71">
        <v>753.63919352176174</v>
      </c>
      <c r="I7" s="71">
        <v>1287.6806774584695</v>
      </c>
      <c r="J7" s="71">
        <v>1735.1774211154168</v>
      </c>
      <c r="K7" s="71">
        <v>2766.4163687609657</v>
      </c>
      <c r="L7" s="71">
        <v>2400.8125901300114</v>
      </c>
      <c r="M7" s="71">
        <v>1716.4609794306607</v>
      </c>
      <c r="N7" s="71">
        <v>1945.6466568090946</v>
      </c>
      <c r="O7" s="71">
        <v>2221.8593826867441</v>
      </c>
      <c r="P7" s="71">
        <v>2453.8011719620786</v>
      </c>
      <c r="Q7" s="71">
        <v>1794.057556155529</v>
      </c>
      <c r="R7" s="71">
        <v>1743.7750000000001</v>
      </c>
      <c r="S7" s="71">
        <v>1218.9193291102636</v>
      </c>
      <c r="T7" s="71">
        <v>936.60680746703167</v>
      </c>
      <c r="U7" s="71">
        <v>586.93938350319229</v>
      </c>
      <c r="V7" s="71">
        <v>366.88250818530889</v>
      </c>
      <c r="W7" s="71">
        <v>298.90626838676724</v>
      </c>
      <c r="X7" s="71">
        <v>389.19220577152555</v>
      </c>
      <c r="Y7" s="71">
        <v>446.33151495515989</v>
      </c>
      <c r="AB7" s="70"/>
      <c r="AC7" s="70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</row>
    <row r="8" spans="1:55">
      <c r="A8" s="70" t="s">
        <v>292</v>
      </c>
      <c r="B8" s="70" t="s">
        <v>285</v>
      </c>
      <c r="C8" s="71">
        <v>742.3532652155609</v>
      </c>
      <c r="D8" s="71">
        <v>711.36487249887239</v>
      </c>
      <c r="E8" s="71">
        <v>723.20334249417772</v>
      </c>
      <c r="F8" s="71">
        <v>805.12118444969019</v>
      </c>
      <c r="G8" s="71">
        <v>834.12593840083389</v>
      </c>
      <c r="H8" s="71">
        <v>798.86780438617166</v>
      </c>
      <c r="I8" s="71">
        <v>963.09615939417336</v>
      </c>
      <c r="J8" s="71">
        <v>1103.1460142617477</v>
      </c>
      <c r="K8" s="71">
        <v>1193.7889240524405</v>
      </c>
      <c r="L8" s="71">
        <v>1163.8164255170639</v>
      </c>
      <c r="M8" s="71">
        <v>1221.668770548084</v>
      </c>
      <c r="N8" s="71">
        <v>1368.319176280183</v>
      </c>
      <c r="O8" s="71">
        <v>1339.6193096248196</v>
      </c>
      <c r="P8" s="71">
        <v>1574.6932290452585</v>
      </c>
      <c r="Q8" s="71">
        <v>1493.5281458220629</v>
      </c>
      <c r="R8" s="71">
        <v>1280.4682775856882</v>
      </c>
      <c r="S8" s="71">
        <v>898.82678045317425</v>
      </c>
      <c r="T8" s="71">
        <v>586.31464878902727</v>
      </c>
      <c r="U8" s="71">
        <v>443.15653806124135</v>
      </c>
      <c r="V8" s="71">
        <v>482.07767554825341</v>
      </c>
      <c r="W8" s="71">
        <v>596.0896794517854</v>
      </c>
      <c r="X8" s="71">
        <v>403.96828508245056</v>
      </c>
      <c r="Y8" s="71">
        <v>456.23330383500416</v>
      </c>
      <c r="AB8" s="70"/>
      <c r="AC8" s="70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</row>
    <row r="9" spans="1:55">
      <c r="A9" s="70" t="s">
        <v>294</v>
      </c>
      <c r="C9" s="71">
        <v>10069.578847813655</v>
      </c>
      <c r="D9" s="71">
        <v>9297.5919324997067</v>
      </c>
      <c r="E9" s="71">
        <v>9874.1189268407015</v>
      </c>
      <c r="F9" s="71">
        <v>11710.68204114963</v>
      </c>
      <c r="G9" s="71">
        <v>10641.022524408299</v>
      </c>
      <c r="H9" s="71">
        <v>11351.02583849962</v>
      </c>
      <c r="I9" s="71">
        <v>13907.776321047781</v>
      </c>
      <c r="J9" s="71">
        <v>16733.647518610207</v>
      </c>
      <c r="K9" s="71">
        <v>17811.821742585544</v>
      </c>
      <c r="L9" s="71">
        <v>16816.559661079213</v>
      </c>
      <c r="M9" s="71">
        <v>18909.542052309636</v>
      </c>
      <c r="N9" s="71">
        <v>18778.669668879993</v>
      </c>
      <c r="O9" s="71">
        <v>18955.120845591682</v>
      </c>
      <c r="P9" s="71">
        <v>22065.304567306212</v>
      </c>
      <c r="Q9" s="71">
        <v>23648.437902001613</v>
      </c>
      <c r="R9" s="71">
        <v>19424.622422202247</v>
      </c>
      <c r="S9" s="71">
        <v>16182.798650812361</v>
      </c>
      <c r="T9" s="71">
        <v>12043.628033122663</v>
      </c>
      <c r="U9" s="71">
        <v>9053.995102873967</v>
      </c>
      <c r="V9" s="71">
        <v>9033.675665605344</v>
      </c>
      <c r="W9" s="71">
        <v>8571.2861507330435</v>
      </c>
      <c r="X9" s="71">
        <v>7236.5118309566333</v>
      </c>
      <c r="Y9" s="71">
        <v>7310.0910337590394</v>
      </c>
      <c r="AB9" s="72"/>
      <c r="AC9" s="70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3"/>
      <c r="BC9" s="73"/>
    </row>
    <row r="10" spans="1:55"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AB10" s="72"/>
      <c r="AC10" s="70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3"/>
      <c r="BC10" s="73"/>
    </row>
    <row r="11" spans="1:55">
      <c r="A11" s="68" t="s">
        <v>297</v>
      </c>
      <c r="B11" s="56"/>
    </row>
    <row r="12" spans="1:55" s="69" customFormat="1" ht="12.75">
      <c r="C12" s="69">
        <v>1995</v>
      </c>
      <c r="D12" s="69">
        <v>1996</v>
      </c>
      <c r="E12" s="69">
        <v>1997</v>
      </c>
      <c r="F12" s="69">
        <v>1998</v>
      </c>
      <c r="G12" s="69">
        <v>1999</v>
      </c>
      <c r="H12" s="69">
        <v>2000</v>
      </c>
      <c r="I12" s="69">
        <v>2001</v>
      </c>
      <c r="J12" s="69">
        <v>2002</v>
      </c>
      <c r="K12" s="69">
        <v>2003</v>
      </c>
      <c r="L12" s="69">
        <v>2004</v>
      </c>
      <c r="M12" s="69">
        <v>2005</v>
      </c>
      <c r="N12" s="69">
        <v>2006</v>
      </c>
      <c r="O12" s="69">
        <v>2007</v>
      </c>
      <c r="P12" s="69">
        <v>2008</v>
      </c>
      <c r="Q12" s="69">
        <v>2009</v>
      </c>
      <c r="R12" s="69">
        <v>2010</v>
      </c>
      <c r="S12" s="69">
        <v>2011</v>
      </c>
      <c r="T12" s="69">
        <v>2012</v>
      </c>
      <c r="U12" s="69">
        <v>2013</v>
      </c>
      <c r="V12" s="69">
        <v>2014</v>
      </c>
      <c r="W12" s="69">
        <v>2015</v>
      </c>
      <c r="X12" s="69">
        <v>2016</v>
      </c>
      <c r="Y12" s="69">
        <v>2017</v>
      </c>
    </row>
    <row r="13" spans="1:55">
      <c r="A13" s="70" t="s">
        <v>284</v>
      </c>
      <c r="B13" s="70" t="s">
        <v>285</v>
      </c>
      <c r="C13" s="71">
        <v>6729.3879930000003</v>
      </c>
      <c r="D13" s="71">
        <v>6118.0275849999998</v>
      </c>
      <c r="E13" s="71">
        <v>5913.0512360000002</v>
      </c>
      <c r="F13" s="71">
        <v>7118.9566199999999</v>
      </c>
      <c r="G13" s="71">
        <v>6262.2988770000002</v>
      </c>
      <c r="H13" s="71">
        <v>6240.80224</v>
      </c>
      <c r="I13" s="71">
        <v>7135.2461649999996</v>
      </c>
      <c r="J13" s="71">
        <v>8722.3540460000004</v>
      </c>
      <c r="K13" s="71">
        <v>9072.0959629999998</v>
      </c>
      <c r="L13" s="71">
        <v>8439.3494570000003</v>
      </c>
      <c r="M13" s="71">
        <v>9298.7970089999999</v>
      </c>
      <c r="N13" s="71">
        <v>8468.501123</v>
      </c>
      <c r="O13" s="71">
        <v>7660.5713420000002</v>
      </c>
      <c r="P13" s="71">
        <v>7577.8728250000004</v>
      </c>
      <c r="Q13" s="71">
        <v>9520.3451659999992</v>
      </c>
      <c r="R13" s="71">
        <v>7851</v>
      </c>
      <c r="S13" s="71">
        <v>5665.9860390000003</v>
      </c>
      <c r="T13" s="71">
        <v>5016.5141080000003</v>
      </c>
      <c r="U13" s="71">
        <v>4428.0513140000003</v>
      </c>
      <c r="V13" s="71">
        <v>4167.2244639999999</v>
      </c>
      <c r="W13" s="71">
        <v>4271.7257069999996</v>
      </c>
      <c r="X13" s="71">
        <v>3868.2965300000001</v>
      </c>
      <c r="Y13" s="71">
        <v>3527.4886000000001</v>
      </c>
    </row>
    <row r="14" spans="1:55">
      <c r="A14" s="70" t="s">
        <v>288</v>
      </c>
      <c r="B14" s="70" t="s">
        <v>285</v>
      </c>
      <c r="C14" s="71">
        <v>1210.7531289999999</v>
      </c>
      <c r="D14" s="71">
        <v>1244.9652140000001</v>
      </c>
      <c r="E14" s="71">
        <v>1019.953017</v>
      </c>
      <c r="F14" s="71">
        <v>1403.863599</v>
      </c>
      <c r="G14" s="71">
        <v>2012.675078</v>
      </c>
      <c r="H14" s="71">
        <v>2396.3013609999998</v>
      </c>
      <c r="I14" s="71">
        <v>3152.962321</v>
      </c>
      <c r="J14" s="71">
        <v>4633.9885039999999</v>
      </c>
      <c r="K14" s="71">
        <v>4697.7620260000003</v>
      </c>
      <c r="L14" s="71">
        <v>5088.7739410000004</v>
      </c>
      <c r="M14" s="71">
        <v>6246.8841439999997</v>
      </c>
      <c r="N14" s="71">
        <v>6379.3155530000004</v>
      </c>
      <c r="O14" s="71">
        <v>7914.7539740000002</v>
      </c>
      <c r="P14" s="71">
        <v>7986.0215719999997</v>
      </c>
      <c r="Q14" s="71">
        <v>8863.5605809999997</v>
      </c>
      <c r="R14" s="71">
        <v>7669</v>
      </c>
      <c r="S14" s="71">
        <v>7173.1801130000003</v>
      </c>
      <c r="T14" s="71">
        <v>5048.5986599999997</v>
      </c>
      <c r="U14" s="71">
        <v>2582.8710850000002</v>
      </c>
      <c r="V14" s="71">
        <v>2908.8335980000002</v>
      </c>
      <c r="W14" s="71">
        <v>2558.3679339999999</v>
      </c>
      <c r="X14" s="71">
        <v>1660.0946369999999</v>
      </c>
      <c r="Y14" s="71">
        <v>2135.6123400000001</v>
      </c>
    </row>
    <row r="15" spans="1:55">
      <c r="A15" s="70" t="s">
        <v>290</v>
      </c>
      <c r="B15" s="70" t="s">
        <v>285</v>
      </c>
      <c r="C15" s="71">
        <v>782.96421410000005</v>
      </c>
      <c r="D15" s="71">
        <v>633.16245579999998</v>
      </c>
      <c r="E15" s="71">
        <v>762.73454460000005</v>
      </c>
      <c r="F15" s="71">
        <v>770.34040720000007</v>
      </c>
      <c r="G15" s="71">
        <v>732.14492419999999</v>
      </c>
      <c r="H15" s="71">
        <v>724.09975910000003</v>
      </c>
      <c r="I15" s="71">
        <v>1273.5092110000001</v>
      </c>
      <c r="J15" s="71">
        <v>1759.9512749999999</v>
      </c>
      <c r="K15" s="71">
        <v>2741.084042</v>
      </c>
      <c r="L15" s="71">
        <v>2353.3249449999998</v>
      </c>
      <c r="M15" s="71">
        <v>1638.6691229999999</v>
      </c>
      <c r="N15" s="71">
        <v>1841.503811</v>
      </c>
      <c r="O15" s="71">
        <v>2052.4299099999998</v>
      </c>
      <c r="P15" s="71">
        <v>1895.8020260000001</v>
      </c>
      <c r="Q15" s="71">
        <v>1791.5062600000001</v>
      </c>
      <c r="R15" s="71">
        <v>1744</v>
      </c>
      <c r="S15" s="71">
        <v>1172.895199</v>
      </c>
      <c r="T15" s="71">
        <v>889.87449279999998</v>
      </c>
      <c r="U15" s="71">
        <v>557.5570424</v>
      </c>
      <c r="V15" s="71">
        <v>347.10933469999998</v>
      </c>
      <c r="W15" s="71">
        <v>284.9113663</v>
      </c>
      <c r="X15" s="71">
        <v>371.64826499999998</v>
      </c>
      <c r="Y15" s="71">
        <v>425.40174180000002</v>
      </c>
    </row>
    <row r="16" spans="1:55">
      <c r="A16" s="70" t="s">
        <v>292</v>
      </c>
      <c r="B16" s="70" t="s">
        <v>285</v>
      </c>
      <c r="C16" s="71">
        <v>759.28586089999999</v>
      </c>
      <c r="D16" s="71">
        <v>701.8186257000001</v>
      </c>
      <c r="E16" s="71">
        <v>712.18293729999994</v>
      </c>
      <c r="F16" s="71">
        <v>792.64756179999995</v>
      </c>
      <c r="G16" s="71">
        <v>875.39067020000005</v>
      </c>
      <c r="H16" s="71">
        <v>1160.382887</v>
      </c>
      <c r="I16" s="71">
        <v>1508.44085</v>
      </c>
      <c r="J16" s="71">
        <v>1780.253524</v>
      </c>
      <c r="K16" s="71">
        <v>2081.8359810000002</v>
      </c>
      <c r="L16" s="71">
        <v>2262.453982</v>
      </c>
      <c r="M16" s="71">
        <v>2447.1659260000001</v>
      </c>
      <c r="N16" s="71">
        <v>2448.6261720000002</v>
      </c>
      <c r="O16" s="71">
        <v>2440.3429569999998</v>
      </c>
      <c r="P16" s="71">
        <v>2552.9304010000001</v>
      </c>
      <c r="Q16" s="71">
        <v>2534.1780589999998</v>
      </c>
      <c r="R16" s="71">
        <v>2247</v>
      </c>
      <c r="S16" s="71">
        <v>1699.036042</v>
      </c>
      <c r="T16" s="71">
        <v>1174.8608099999999</v>
      </c>
      <c r="U16" s="71">
        <v>791.06383789999995</v>
      </c>
      <c r="V16" s="71">
        <v>834.78360650000002</v>
      </c>
      <c r="W16" s="71">
        <v>881.96112370000003</v>
      </c>
      <c r="X16" s="71">
        <v>830.04731860000004</v>
      </c>
      <c r="Y16" s="71">
        <v>878.5262937</v>
      </c>
    </row>
    <row r="17" spans="1:25">
      <c r="A17" s="70" t="s">
        <v>294</v>
      </c>
      <c r="C17" s="71">
        <v>9482.391196999999</v>
      </c>
      <c r="D17" s="71">
        <v>8697.9738804999997</v>
      </c>
      <c r="E17" s="71">
        <v>8407.9217348999991</v>
      </c>
      <c r="F17" s="71">
        <v>10085.808187999999</v>
      </c>
      <c r="G17" s="71">
        <v>9882.5095493999997</v>
      </c>
      <c r="H17" s="71">
        <v>10521.586247099998</v>
      </c>
      <c r="I17" s="71">
        <v>13070.158546999999</v>
      </c>
      <c r="J17" s="71">
        <v>16896.547349</v>
      </c>
      <c r="K17" s="71">
        <v>18592.778011999999</v>
      </c>
      <c r="L17" s="71">
        <v>18143.902324999999</v>
      </c>
      <c r="M17" s="71">
        <v>19631.516202000003</v>
      </c>
      <c r="N17" s="71">
        <v>19137.946659000001</v>
      </c>
      <c r="O17" s="71">
        <v>20068.098183000002</v>
      </c>
      <c r="P17" s="71">
        <v>20012.626824000003</v>
      </c>
      <c r="Q17" s="71">
        <v>22709.590065999997</v>
      </c>
      <c r="R17" s="71">
        <v>19511</v>
      </c>
      <c r="S17" s="71">
        <v>15711.097393000002</v>
      </c>
      <c r="T17" s="71">
        <v>12129.848070799999</v>
      </c>
      <c r="U17" s="71">
        <v>8359.5432793</v>
      </c>
      <c r="V17" s="71">
        <v>8257.9510031999998</v>
      </c>
      <c r="W17" s="71">
        <v>7996.9661309999992</v>
      </c>
      <c r="X17" s="71">
        <v>6730.0867505999995</v>
      </c>
      <c r="Y17" s="71">
        <v>6967.0289755000003</v>
      </c>
    </row>
    <row r="19" spans="1:25">
      <c r="A19" s="68" t="s">
        <v>298</v>
      </c>
      <c r="B19" s="56"/>
    </row>
    <row r="20" spans="1:25" s="69" customFormat="1" ht="12.75">
      <c r="C20" s="69">
        <v>1995</v>
      </c>
      <c r="D20" s="69">
        <v>1996</v>
      </c>
      <c r="E20" s="69">
        <v>1997</v>
      </c>
      <c r="F20" s="69">
        <v>1998</v>
      </c>
      <c r="G20" s="69">
        <v>1999</v>
      </c>
      <c r="H20" s="69">
        <v>2000</v>
      </c>
      <c r="I20" s="69">
        <v>2001</v>
      </c>
      <c r="J20" s="69">
        <v>2002</v>
      </c>
      <c r="K20" s="69">
        <v>2003</v>
      </c>
      <c r="L20" s="69">
        <v>2004</v>
      </c>
      <c r="M20" s="69">
        <v>2005</v>
      </c>
      <c r="N20" s="69">
        <v>2006</v>
      </c>
      <c r="O20" s="69">
        <v>2007</v>
      </c>
      <c r="P20" s="69">
        <v>2008</v>
      </c>
      <c r="Q20" s="69">
        <v>2009</v>
      </c>
      <c r="R20" s="69">
        <v>2010</v>
      </c>
      <c r="S20" s="69">
        <v>2011</v>
      </c>
      <c r="T20" s="69">
        <v>2012</v>
      </c>
      <c r="U20" s="69">
        <v>2013</v>
      </c>
      <c r="V20" s="69">
        <v>2014</v>
      </c>
      <c r="W20" s="69">
        <v>2015</v>
      </c>
      <c r="X20" s="69">
        <v>2016</v>
      </c>
      <c r="Y20" s="69">
        <v>2017</v>
      </c>
    </row>
    <row r="21" spans="1:25">
      <c r="A21" s="70" t="s">
        <v>284</v>
      </c>
      <c r="B21" s="70" t="s">
        <v>285</v>
      </c>
      <c r="C21" s="71">
        <v>16905.153581999999</v>
      </c>
      <c r="D21" s="71">
        <v>16555.259827999998</v>
      </c>
      <c r="E21" s="71">
        <v>15814.319589000001</v>
      </c>
      <c r="F21" s="71">
        <v>14879.394576999999</v>
      </c>
      <c r="G21" s="71">
        <v>14276.194582</v>
      </c>
      <c r="H21" s="71">
        <v>14265.326773000001</v>
      </c>
      <c r="I21" s="71">
        <v>14115.080021</v>
      </c>
      <c r="J21" s="71">
        <v>13041.509926999999</v>
      </c>
      <c r="K21" s="71">
        <v>13643.496616</v>
      </c>
      <c r="L21" s="71">
        <v>13802.705755000001</v>
      </c>
      <c r="M21" s="71">
        <v>14102.542873</v>
      </c>
      <c r="N21" s="71">
        <v>14115.10686</v>
      </c>
      <c r="O21" s="71">
        <v>14758.852274000001</v>
      </c>
      <c r="P21" s="71">
        <v>14090.284922000001</v>
      </c>
      <c r="Q21" s="71">
        <v>14984.583807999999</v>
      </c>
      <c r="R21" s="71">
        <v>14497.093953</v>
      </c>
      <c r="S21" s="71">
        <v>11845.247794999999</v>
      </c>
      <c r="T21" s="71">
        <v>11984.26339</v>
      </c>
      <c r="U21" s="71">
        <v>11840.967579</v>
      </c>
      <c r="V21" s="71">
        <v>10064.915505000001</v>
      </c>
      <c r="W21" s="71">
        <v>9813.2922180000005</v>
      </c>
      <c r="X21" s="71">
        <v>9180.9782890000006</v>
      </c>
      <c r="Y21" s="71">
        <v>8891.7471779999996</v>
      </c>
    </row>
    <row r="22" spans="1:25">
      <c r="A22" s="70" t="s">
        <v>288</v>
      </c>
      <c r="B22" s="70" t="s">
        <v>285</v>
      </c>
      <c r="C22" s="71">
        <v>4326.8183410000001</v>
      </c>
      <c r="D22" s="71">
        <v>4480.7040889999998</v>
      </c>
      <c r="E22" s="71">
        <v>4420.0187089999999</v>
      </c>
      <c r="F22" s="71">
        <v>4067.360807</v>
      </c>
      <c r="G22" s="71">
        <v>4016.6724559999998</v>
      </c>
      <c r="H22" s="71">
        <v>3852.7486570000001</v>
      </c>
      <c r="I22" s="71">
        <v>3158.5016869999999</v>
      </c>
      <c r="J22" s="71">
        <v>3838.1872050000002</v>
      </c>
      <c r="K22" s="71">
        <v>4510.4943020000001</v>
      </c>
      <c r="L22" s="71">
        <v>4407.3597739999996</v>
      </c>
      <c r="M22" s="71">
        <v>4743.3336740000004</v>
      </c>
      <c r="N22" s="71">
        <v>4702.7540980000003</v>
      </c>
      <c r="O22" s="71">
        <v>4907.5850190000001</v>
      </c>
      <c r="P22" s="71">
        <v>4714.5701049999998</v>
      </c>
      <c r="Q22" s="71">
        <v>5214.7498439999999</v>
      </c>
      <c r="R22" s="71">
        <v>5103.1660000000002</v>
      </c>
      <c r="S22" s="71">
        <v>6145.4082399999998</v>
      </c>
      <c r="T22" s="71">
        <v>7175.8071410000002</v>
      </c>
      <c r="U22" s="71">
        <v>9569.2236190000003</v>
      </c>
      <c r="V22" s="71">
        <v>8873.1613500000003</v>
      </c>
      <c r="W22" s="71">
        <v>9142.7934999999998</v>
      </c>
      <c r="X22" s="71">
        <v>8628.3861340000003</v>
      </c>
      <c r="Y22" s="71">
        <v>8621.0051829999993</v>
      </c>
    </row>
    <row r="23" spans="1:25">
      <c r="A23" s="70" t="s">
        <v>290</v>
      </c>
      <c r="B23" s="70" t="s">
        <v>285</v>
      </c>
      <c r="C23" s="71">
        <v>891.78152920000002</v>
      </c>
      <c r="D23" s="71">
        <v>864.98911199999998</v>
      </c>
      <c r="E23" s="71">
        <v>939.8386342</v>
      </c>
      <c r="F23" s="71">
        <v>1032.733849</v>
      </c>
      <c r="G23" s="71">
        <v>872.52518239999995</v>
      </c>
      <c r="H23" s="71">
        <v>1021.188651</v>
      </c>
      <c r="I23" s="71">
        <v>1061.098401</v>
      </c>
      <c r="J23" s="71">
        <v>1198.4366849999999</v>
      </c>
      <c r="K23" s="71">
        <v>1038.5642640000001</v>
      </c>
      <c r="L23" s="71">
        <v>1003.0176750000001</v>
      </c>
      <c r="M23" s="71">
        <v>978.14468629999999</v>
      </c>
      <c r="N23" s="71">
        <v>1068.852459</v>
      </c>
      <c r="O23" s="71">
        <v>1118.812512</v>
      </c>
      <c r="P23" s="71">
        <v>798.34893620000003</v>
      </c>
      <c r="Q23" s="71">
        <v>727.67650049999997</v>
      </c>
      <c r="R23" s="71">
        <v>758.63499999999999</v>
      </c>
      <c r="S23" s="71">
        <v>891.80512739999995</v>
      </c>
      <c r="T23" s="71">
        <v>560.38207870000008</v>
      </c>
      <c r="U23" s="71">
        <v>396.65740210000001</v>
      </c>
      <c r="V23" s="71">
        <v>363.21303839999996</v>
      </c>
      <c r="W23" s="71">
        <v>501.87713810000002</v>
      </c>
      <c r="X23" s="71">
        <v>767.60584329999995</v>
      </c>
      <c r="Y23" s="71">
        <v>763.64260379999996</v>
      </c>
    </row>
    <row r="24" spans="1:25">
      <c r="A24" s="70" t="s">
        <v>292</v>
      </c>
      <c r="B24" s="70" t="s">
        <v>285</v>
      </c>
      <c r="C24" s="71">
        <v>277.92293130000002</v>
      </c>
      <c r="D24" s="71">
        <v>295.41192839999997</v>
      </c>
      <c r="E24" s="71">
        <v>259.64686619999998</v>
      </c>
      <c r="F24" s="71">
        <v>267.22518120000001</v>
      </c>
      <c r="G24" s="71">
        <v>241.22264680000001</v>
      </c>
      <c r="H24" s="71">
        <v>256.23272309999999</v>
      </c>
      <c r="I24" s="71">
        <v>381.98456710000005</v>
      </c>
      <c r="J24" s="71">
        <v>403.83233530000001</v>
      </c>
      <c r="K24" s="71">
        <v>600.13903029999994</v>
      </c>
      <c r="L24" s="71">
        <v>452.0165733</v>
      </c>
      <c r="M24" s="71">
        <v>321.31404789999999</v>
      </c>
      <c r="N24" s="71">
        <v>285.55191260000004</v>
      </c>
      <c r="O24" s="71">
        <v>321.04776379999998</v>
      </c>
      <c r="P24" s="71">
        <v>288.10343619999998</v>
      </c>
      <c r="Q24" s="71">
        <v>287.56441339999998</v>
      </c>
      <c r="R24" s="71">
        <v>213</v>
      </c>
      <c r="S24" s="71">
        <v>202.05247730000002</v>
      </c>
      <c r="T24" s="71">
        <v>207.41414599999999</v>
      </c>
      <c r="U24" s="71">
        <v>297.26297189999997</v>
      </c>
      <c r="V24" s="71">
        <v>316.71245629999999</v>
      </c>
      <c r="W24" s="71">
        <v>301.44068049999998</v>
      </c>
      <c r="X24" s="71">
        <v>350.72729149999998</v>
      </c>
      <c r="Y24" s="71">
        <v>337.15521669999998</v>
      </c>
    </row>
    <row r="25" spans="1:25">
      <c r="A25" s="70" t="s">
        <v>294</v>
      </c>
      <c r="C25" s="71">
        <v>22401.676383499998</v>
      </c>
      <c r="D25" s="71">
        <v>22196.364957399997</v>
      </c>
      <c r="E25" s="71">
        <v>21433.823798400004</v>
      </c>
      <c r="F25" s="71">
        <v>20246.7144142</v>
      </c>
      <c r="G25" s="71">
        <v>19406.614867200002</v>
      </c>
      <c r="H25" s="71">
        <v>19395.496804100003</v>
      </c>
      <c r="I25" s="71">
        <v>18716.664676099997</v>
      </c>
      <c r="J25" s="71">
        <v>18481.966152300003</v>
      </c>
      <c r="K25" s="71">
        <v>19792.694212300001</v>
      </c>
      <c r="L25" s="71">
        <v>19665.099777299998</v>
      </c>
      <c r="M25" s="71">
        <v>20145.335281199998</v>
      </c>
      <c r="N25" s="71">
        <v>20172.265329600003</v>
      </c>
      <c r="O25" s="71">
        <v>21106.297568800004</v>
      </c>
      <c r="P25" s="71">
        <v>19891.307399400001</v>
      </c>
      <c r="Q25" s="71">
        <v>21214.574565900002</v>
      </c>
      <c r="R25" s="71">
        <v>20571.894952999999</v>
      </c>
      <c r="S25" s="71">
        <v>19084.513639699999</v>
      </c>
      <c r="T25" s="71">
        <v>19927.866755700001</v>
      </c>
      <c r="U25" s="71">
        <v>22104.111572000002</v>
      </c>
      <c r="V25" s="71">
        <v>19618.0023497</v>
      </c>
      <c r="W25" s="71">
        <v>19759.403536600003</v>
      </c>
      <c r="X25" s="71">
        <v>18927.697557799998</v>
      </c>
      <c r="Y25" s="71">
        <v>18613.550181499999</v>
      </c>
    </row>
    <row r="27" spans="1:25">
      <c r="A27" s="68" t="s">
        <v>299</v>
      </c>
      <c r="B27" s="56"/>
    </row>
    <row r="28" spans="1:25" s="69" customFormat="1" ht="12.75">
      <c r="C28" s="69">
        <v>1995</v>
      </c>
      <c r="D28" s="69">
        <v>1996</v>
      </c>
      <c r="E28" s="69">
        <v>1997</v>
      </c>
      <c r="F28" s="69">
        <v>1998</v>
      </c>
      <c r="G28" s="69">
        <v>1999</v>
      </c>
      <c r="H28" s="69">
        <v>2000</v>
      </c>
      <c r="I28" s="69">
        <v>2001</v>
      </c>
      <c r="J28" s="69">
        <v>2002</v>
      </c>
      <c r="K28" s="69">
        <v>2003</v>
      </c>
      <c r="L28" s="69">
        <v>2004</v>
      </c>
      <c r="M28" s="69">
        <v>2005</v>
      </c>
      <c r="N28" s="69">
        <v>2006</v>
      </c>
      <c r="O28" s="69">
        <v>2007</v>
      </c>
      <c r="P28" s="69">
        <v>2008</v>
      </c>
      <c r="Q28" s="69">
        <v>2009</v>
      </c>
      <c r="R28" s="69">
        <v>2010</v>
      </c>
      <c r="S28" s="69">
        <v>2011</v>
      </c>
      <c r="T28" s="69">
        <v>2012</v>
      </c>
      <c r="U28" s="69">
        <v>2013</v>
      </c>
      <c r="V28" s="69">
        <v>2014</v>
      </c>
      <c r="W28" s="69">
        <v>2015</v>
      </c>
      <c r="X28" s="69">
        <v>2016</v>
      </c>
      <c r="Y28" s="69">
        <v>2017</v>
      </c>
    </row>
    <row r="29" spans="1:25">
      <c r="A29" s="70" t="s">
        <v>284</v>
      </c>
      <c r="B29" s="70" t="s">
        <v>285</v>
      </c>
      <c r="C29" s="71">
        <v>11540.503597999999</v>
      </c>
      <c r="D29" s="71">
        <v>12490.738038</v>
      </c>
      <c r="E29" s="71">
        <v>12222.869172000001</v>
      </c>
      <c r="F29" s="71">
        <v>12075.547295</v>
      </c>
      <c r="G29" s="71">
        <v>12365.621220999999</v>
      </c>
      <c r="H29" s="71">
        <v>13336.528066999999</v>
      </c>
      <c r="I29" s="71">
        <v>12718.289556</v>
      </c>
      <c r="J29" s="71">
        <v>12051.593849999999</v>
      </c>
      <c r="K29" s="71">
        <v>11575.266049</v>
      </c>
      <c r="L29" s="71">
        <v>11365.204011</v>
      </c>
      <c r="M29" s="71">
        <v>10757.224214</v>
      </c>
      <c r="N29" s="71">
        <v>11281.79247</v>
      </c>
      <c r="O29" s="71">
        <v>11212.431376</v>
      </c>
      <c r="P29" s="71">
        <v>11698.484630999999</v>
      </c>
      <c r="Q29" s="71">
        <v>12715.621472999999</v>
      </c>
      <c r="R29" s="71">
        <v>11240</v>
      </c>
      <c r="S29" s="71">
        <v>11219.946572000001</v>
      </c>
      <c r="T29" s="71">
        <v>11234.860221999999</v>
      </c>
      <c r="U29" s="71">
        <v>11209.43389</v>
      </c>
      <c r="V29" s="71">
        <v>11058.748428000001</v>
      </c>
      <c r="W29" s="71">
        <v>10757.734710000001</v>
      </c>
      <c r="X29" s="71">
        <v>11252.281788</v>
      </c>
      <c r="Y29" s="71">
        <v>11815.319667</v>
      </c>
    </row>
    <row r="30" spans="1:25">
      <c r="A30" s="70" t="s">
        <v>288</v>
      </c>
      <c r="B30" s="70" t="s">
        <v>285</v>
      </c>
      <c r="C30" s="71">
        <v>6492.0980989999998</v>
      </c>
      <c r="D30" s="71">
        <v>5837.8426929999996</v>
      </c>
      <c r="E30" s="71">
        <v>5313.0738570000003</v>
      </c>
      <c r="F30" s="71">
        <v>4922.5940719999999</v>
      </c>
      <c r="G30" s="71">
        <v>8154.2540799999997</v>
      </c>
      <c r="H30" s="71">
        <v>5912.1151</v>
      </c>
      <c r="I30" s="71">
        <v>6031.2290240000002</v>
      </c>
      <c r="J30" s="71">
        <v>8074.5678799999996</v>
      </c>
      <c r="K30" s="71">
        <v>7754.0336420000003</v>
      </c>
      <c r="L30" s="71">
        <v>6795.7765159999999</v>
      </c>
      <c r="M30" s="71">
        <v>3597.3423330000001</v>
      </c>
      <c r="N30" s="71">
        <v>4175.2094960000004</v>
      </c>
      <c r="O30" s="71">
        <v>3965.9646619999999</v>
      </c>
      <c r="P30" s="71">
        <v>3912.4818009999999</v>
      </c>
      <c r="Q30" s="71">
        <v>3437.852652</v>
      </c>
      <c r="R30" s="71">
        <v>3807</v>
      </c>
      <c r="S30" s="71">
        <v>4042.7426540000001</v>
      </c>
      <c r="T30" s="71">
        <v>3829.4016190000002</v>
      </c>
      <c r="U30" s="71">
        <v>4328.9629599999998</v>
      </c>
      <c r="V30" s="71">
        <v>4994.2734829999999</v>
      </c>
      <c r="W30" s="71">
        <v>4895.735557</v>
      </c>
      <c r="X30" s="71">
        <v>4577.199372</v>
      </c>
      <c r="Y30" s="71">
        <v>4937.2115489999996</v>
      </c>
    </row>
    <row r="31" spans="1:25">
      <c r="A31" s="70" t="s">
        <v>290</v>
      </c>
      <c r="B31" s="70" t="s">
        <v>285</v>
      </c>
      <c r="C31" s="71">
        <v>1305.875309</v>
      </c>
      <c r="D31" s="71">
        <v>1004.78254</v>
      </c>
      <c r="E31" s="71">
        <v>1093.966946</v>
      </c>
      <c r="F31" s="71">
        <v>1240.94334</v>
      </c>
      <c r="G31" s="71">
        <v>1457.780933</v>
      </c>
      <c r="H31" s="71">
        <v>1572.4777389999999</v>
      </c>
      <c r="I31" s="71">
        <v>1462.4162329999999</v>
      </c>
      <c r="J31" s="71">
        <v>1096.5864670000001</v>
      </c>
      <c r="K31" s="71">
        <v>1212.2382419999999</v>
      </c>
      <c r="L31" s="71">
        <v>573.03549639999994</v>
      </c>
      <c r="M31" s="71">
        <v>738.24087750000001</v>
      </c>
      <c r="N31" s="71">
        <v>757.02614889999995</v>
      </c>
      <c r="O31" s="71">
        <v>1674.886015</v>
      </c>
      <c r="P31" s="71">
        <v>1168.8231800000001</v>
      </c>
      <c r="Q31" s="71">
        <v>1521.4412380000001</v>
      </c>
      <c r="R31" s="71">
        <v>1480</v>
      </c>
      <c r="S31" s="71">
        <v>1795.7850989999999</v>
      </c>
      <c r="T31" s="71">
        <v>1354.419402</v>
      </c>
      <c r="U31" s="71">
        <v>888.72749510000006</v>
      </c>
      <c r="V31" s="71">
        <v>722.85537260000001</v>
      </c>
      <c r="W31" s="71">
        <v>782.21338779999996</v>
      </c>
      <c r="X31" s="71">
        <v>817.35703060000003</v>
      </c>
      <c r="Y31" s="71">
        <v>992.80884400000002</v>
      </c>
    </row>
    <row r="32" spans="1:25">
      <c r="A32" s="70" t="s">
        <v>292</v>
      </c>
      <c r="B32" s="70" t="s">
        <v>285</v>
      </c>
      <c r="C32" s="71">
        <v>571.60286029999997</v>
      </c>
      <c r="D32" s="71">
        <v>551.22706960000005</v>
      </c>
      <c r="E32" s="71">
        <v>629.28293099999996</v>
      </c>
      <c r="F32" s="71">
        <v>500.82915050000003</v>
      </c>
      <c r="G32" s="71">
        <v>453.75373039999999</v>
      </c>
      <c r="H32" s="71">
        <v>626.31643470000006</v>
      </c>
      <c r="I32" s="71">
        <v>556.79654920000007</v>
      </c>
      <c r="J32" s="71">
        <v>1107.443759</v>
      </c>
      <c r="K32" s="71">
        <v>472.02197050000001</v>
      </c>
      <c r="L32" s="71">
        <v>456.30604339999996</v>
      </c>
      <c r="M32" s="71">
        <v>601.13900020000005</v>
      </c>
      <c r="N32" s="71">
        <v>609.82662000000005</v>
      </c>
      <c r="O32" s="71">
        <v>661.68336379999994</v>
      </c>
      <c r="P32" s="71">
        <v>645.92859929999997</v>
      </c>
      <c r="Q32" s="71">
        <v>690.19023049999998</v>
      </c>
      <c r="R32" s="71">
        <v>965</v>
      </c>
      <c r="S32" s="71">
        <v>915.20728210000004</v>
      </c>
      <c r="T32" s="71">
        <v>867.21817850000002</v>
      </c>
      <c r="U32" s="71">
        <v>745.38435079999999</v>
      </c>
      <c r="V32" s="71">
        <v>422.447945</v>
      </c>
      <c r="W32" s="71">
        <v>423.31548049999998</v>
      </c>
      <c r="X32" s="71">
        <v>390.51502569999997</v>
      </c>
      <c r="Y32" s="71">
        <v>366.7131766</v>
      </c>
    </row>
    <row r="33" spans="1:25">
      <c r="A33" s="70" t="s">
        <v>294</v>
      </c>
      <c r="C33" s="71">
        <v>19910.079866299999</v>
      </c>
      <c r="D33" s="71">
        <v>19884.5903406</v>
      </c>
      <c r="E33" s="71">
        <v>19259.192906000004</v>
      </c>
      <c r="F33" s="71">
        <v>18739.913857500003</v>
      </c>
      <c r="G33" s="71">
        <v>22431.409964400002</v>
      </c>
      <c r="H33" s="71">
        <v>21447.437340699995</v>
      </c>
      <c r="I33" s="71">
        <v>20768.7313622</v>
      </c>
      <c r="J33" s="71">
        <v>22330.191956000002</v>
      </c>
      <c r="K33" s="71">
        <v>21013.559903500001</v>
      </c>
      <c r="L33" s="71">
        <v>19190.322066799999</v>
      </c>
      <c r="M33" s="71">
        <v>15693.946424700001</v>
      </c>
      <c r="N33" s="71">
        <v>16823.8547349</v>
      </c>
      <c r="O33" s="71">
        <v>17514.965416800002</v>
      </c>
      <c r="P33" s="71">
        <v>17425.718211300002</v>
      </c>
      <c r="Q33" s="71">
        <v>18365.1055935</v>
      </c>
      <c r="R33" s="71">
        <v>17492</v>
      </c>
      <c r="S33" s="71">
        <v>17973.681607099999</v>
      </c>
      <c r="T33" s="71">
        <v>17285.899421499998</v>
      </c>
      <c r="U33" s="71">
        <v>17172.5086959</v>
      </c>
      <c r="V33" s="71">
        <v>17198.325228599999</v>
      </c>
      <c r="W33" s="71">
        <v>16858.9991353</v>
      </c>
      <c r="X33" s="71">
        <v>17037.353216299998</v>
      </c>
      <c r="Y33" s="71">
        <v>18112.053236599997</v>
      </c>
    </row>
    <row r="35" spans="1:25">
      <c r="A35" s="68" t="s">
        <v>300</v>
      </c>
      <c r="B35" s="56"/>
    </row>
    <row r="36" spans="1:25" s="69" customFormat="1" ht="12.75">
      <c r="C36" s="69">
        <v>1995</v>
      </c>
      <c r="D36" s="69">
        <v>1996</v>
      </c>
      <c r="E36" s="69">
        <v>1997</v>
      </c>
      <c r="F36" s="69">
        <v>1998</v>
      </c>
      <c r="G36" s="69">
        <v>1999</v>
      </c>
      <c r="H36" s="69">
        <v>2000</v>
      </c>
      <c r="I36" s="69">
        <v>2001</v>
      </c>
      <c r="J36" s="69">
        <v>2002</v>
      </c>
      <c r="K36" s="69">
        <v>2003</v>
      </c>
      <c r="L36" s="69">
        <v>2004</v>
      </c>
      <c r="M36" s="69">
        <v>2005</v>
      </c>
      <c r="N36" s="69">
        <v>2006</v>
      </c>
      <c r="O36" s="69">
        <v>2007</v>
      </c>
      <c r="P36" s="69">
        <v>2008</v>
      </c>
      <c r="Q36" s="69">
        <v>2009</v>
      </c>
      <c r="R36" s="69">
        <v>2010</v>
      </c>
      <c r="S36" s="69">
        <v>2011</v>
      </c>
      <c r="T36" s="69">
        <v>2012</v>
      </c>
      <c r="U36" s="69">
        <v>2013</v>
      </c>
      <c r="V36" s="69">
        <v>2014</v>
      </c>
      <c r="W36" s="69">
        <v>2015</v>
      </c>
      <c r="X36" s="69">
        <v>2016</v>
      </c>
      <c r="Y36" s="69">
        <v>2017</v>
      </c>
    </row>
    <row r="37" spans="1:25">
      <c r="A37" s="70" t="s">
        <v>284</v>
      </c>
      <c r="B37" s="70" t="s">
        <v>285</v>
      </c>
      <c r="C37" s="71">
        <v>7124.055848</v>
      </c>
      <c r="D37" s="71">
        <v>6912.3099869999996</v>
      </c>
      <c r="E37" s="71">
        <v>6859.6727520000004</v>
      </c>
      <c r="F37" s="71">
        <v>8139.3231539999997</v>
      </c>
      <c r="G37" s="71">
        <v>8146.4700759999996</v>
      </c>
      <c r="H37" s="71">
        <v>8698.7083739999998</v>
      </c>
      <c r="I37" s="71">
        <v>5584.6720130000003</v>
      </c>
      <c r="J37" s="71">
        <v>5980.0938699999997</v>
      </c>
      <c r="K37" s="71">
        <v>7856.3591479999995</v>
      </c>
      <c r="L37" s="71">
        <v>8441.0951569999997</v>
      </c>
      <c r="M37" s="71">
        <v>10031.948183</v>
      </c>
      <c r="N37" s="71">
        <v>15332.746365000001</v>
      </c>
      <c r="O37" s="71">
        <v>14322.70102</v>
      </c>
      <c r="P37" s="71">
        <v>13349.085069999999</v>
      </c>
      <c r="Q37" s="71">
        <v>5658.9956060000004</v>
      </c>
      <c r="R37" s="71">
        <v>3389</v>
      </c>
      <c r="S37" s="71">
        <v>4069.2632159999998</v>
      </c>
      <c r="T37" s="71">
        <v>3020.346266</v>
      </c>
      <c r="U37" s="71">
        <v>2728.6872330000001</v>
      </c>
      <c r="V37" s="71">
        <v>3672.203512</v>
      </c>
      <c r="W37" s="71">
        <v>4854.8539110000002</v>
      </c>
      <c r="X37" s="71">
        <v>3281.308411</v>
      </c>
      <c r="Y37" s="71" t="e">
        <v>#N/A</v>
      </c>
    </row>
    <row r="38" spans="1:25">
      <c r="A38" s="70" t="s">
        <v>288</v>
      </c>
      <c r="B38" s="70" t="s">
        <v>285</v>
      </c>
      <c r="C38" s="71">
        <v>2789.5399400000001</v>
      </c>
      <c r="D38" s="71">
        <v>2754.2517819999998</v>
      </c>
      <c r="E38" s="71">
        <v>2771.0730910000002</v>
      </c>
      <c r="F38" s="71">
        <v>2822.3603779999999</v>
      </c>
      <c r="G38" s="71">
        <v>4711.2578709999998</v>
      </c>
      <c r="H38" s="71">
        <v>5710.0179500000004</v>
      </c>
      <c r="I38" s="71">
        <v>5918.6310119999998</v>
      </c>
      <c r="J38" s="71">
        <v>6515.4838559999998</v>
      </c>
      <c r="K38" s="71">
        <v>8460.9582150000006</v>
      </c>
      <c r="L38" s="71">
        <v>9820.0749130000004</v>
      </c>
      <c r="M38" s="71">
        <v>11132.628723</v>
      </c>
      <c r="N38" s="71">
        <v>9631.2839559999993</v>
      </c>
      <c r="O38" s="71">
        <v>8073.2906359999997</v>
      </c>
      <c r="P38" s="71">
        <v>7271.3696849999997</v>
      </c>
      <c r="Q38" s="71">
        <v>5705.1423530000002</v>
      </c>
      <c r="R38" s="71">
        <v>4773</v>
      </c>
      <c r="S38" s="71">
        <v>4401.3876300000002</v>
      </c>
      <c r="T38" s="71">
        <v>4119.8028560000002</v>
      </c>
      <c r="U38" s="71">
        <v>3940.7968040000001</v>
      </c>
      <c r="V38" s="71">
        <v>4511.2925009999999</v>
      </c>
      <c r="W38" s="71">
        <v>2696.5127240000002</v>
      </c>
      <c r="X38" s="71">
        <v>3293.4579440000002</v>
      </c>
      <c r="Y38" s="71" t="e">
        <v>#N/A</v>
      </c>
    </row>
    <row r="39" spans="1:25">
      <c r="A39" s="70" t="s">
        <v>290</v>
      </c>
      <c r="B39" s="70" t="s">
        <v>285</v>
      </c>
      <c r="C39" s="71">
        <v>394.82719160000005</v>
      </c>
      <c r="D39" s="71">
        <v>339.3216304</v>
      </c>
      <c r="E39" s="71">
        <v>397.39161739999997</v>
      </c>
      <c r="F39" s="71">
        <v>388.88744370000001</v>
      </c>
      <c r="G39" s="71">
        <v>495.31561970000001</v>
      </c>
      <c r="H39" s="71">
        <v>445.60483010000002</v>
      </c>
      <c r="I39" s="71">
        <v>505.8138118</v>
      </c>
      <c r="J39" s="71">
        <v>658.03438760000006</v>
      </c>
      <c r="K39" s="71">
        <v>441.16302460000003</v>
      </c>
      <c r="L39" s="71">
        <v>342.23668960000003</v>
      </c>
      <c r="M39" s="71">
        <v>881.85737110000002</v>
      </c>
      <c r="N39" s="71">
        <v>251.25088580000002</v>
      </c>
      <c r="O39" s="71">
        <v>129.9776732</v>
      </c>
      <c r="P39" s="71">
        <v>128.8778422</v>
      </c>
      <c r="Q39" s="71">
        <v>117.37324690000001</v>
      </c>
      <c r="R39" s="71">
        <v>634</v>
      </c>
      <c r="S39" s="71">
        <v>181.33795880000002</v>
      </c>
      <c r="T39" s="71">
        <v>95.26679562999999</v>
      </c>
      <c r="U39" s="71">
        <v>83.560643900000002</v>
      </c>
      <c r="V39" s="71">
        <v>117.0158114</v>
      </c>
      <c r="W39" s="71">
        <v>139.4910462</v>
      </c>
      <c r="X39" s="71">
        <v>66.35514019</v>
      </c>
      <c r="Y39" s="71" t="e">
        <v>#N/A</v>
      </c>
    </row>
    <row r="40" spans="1:25">
      <c r="A40" s="70" t="s">
        <v>292</v>
      </c>
      <c r="B40" s="70" t="s">
        <v>285</v>
      </c>
      <c r="C40" s="71">
        <v>303.27306019999997</v>
      </c>
      <c r="D40" s="71">
        <v>272.27824369999996</v>
      </c>
      <c r="E40" s="71">
        <v>294.70989080000004</v>
      </c>
      <c r="F40" s="71">
        <v>325.15672549999999</v>
      </c>
      <c r="G40" s="71">
        <v>316.1316746</v>
      </c>
      <c r="H40" s="71">
        <v>289.95694580000003</v>
      </c>
      <c r="I40" s="71">
        <v>331.52134169999999</v>
      </c>
      <c r="J40" s="71">
        <v>582.56090949999998</v>
      </c>
      <c r="K40" s="71">
        <v>2076.6663619999999</v>
      </c>
      <c r="L40" s="71">
        <v>2727.8605189999998</v>
      </c>
      <c r="M40" s="71">
        <v>2256.0668719999999</v>
      </c>
      <c r="N40" s="71">
        <v>910.5160307000001</v>
      </c>
      <c r="O40" s="71">
        <v>1235.836102</v>
      </c>
      <c r="P40" s="71">
        <v>961.46961650000003</v>
      </c>
      <c r="Q40" s="71">
        <v>1282.0770050000001</v>
      </c>
      <c r="R40" s="71">
        <v>1345</v>
      </c>
      <c r="S40" s="71">
        <v>1249.655064</v>
      </c>
      <c r="T40" s="71">
        <v>1305.543944</v>
      </c>
      <c r="U40" s="71">
        <v>1081.4860349999999</v>
      </c>
      <c r="V40" s="71">
        <v>1111.174534</v>
      </c>
      <c r="W40" s="71">
        <v>998.11498589999997</v>
      </c>
      <c r="X40" s="71">
        <v>574.76635510000006</v>
      </c>
      <c r="Y40" s="71" t="e">
        <v>#N/A</v>
      </c>
    </row>
    <row r="41" spans="1:25">
      <c r="A41" s="70" t="s">
        <v>294</v>
      </c>
      <c r="C41" s="71">
        <v>10611.696039799999</v>
      </c>
      <c r="D41" s="71">
        <v>10278.1616431</v>
      </c>
      <c r="E41" s="71">
        <v>10322.847351200002</v>
      </c>
      <c r="F41" s="71">
        <v>11675.727701199998</v>
      </c>
      <c r="G41" s="71">
        <v>13669.175241299999</v>
      </c>
      <c r="H41" s="71">
        <v>15144.288099899999</v>
      </c>
      <c r="I41" s="71">
        <v>12340.638178500001</v>
      </c>
      <c r="J41" s="71">
        <v>13736.1730231</v>
      </c>
      <c r="K41" s="71">
        <v>18835.1467496</v>
      </c>
      <c r="L41" s="71">
        <v>21331.267278599997</v>
      </c>
      <c r="M41" s="71">
        <v>24302.5011491</v>
      </c>
      <c r="N41" s="71">
        <v>26125.797237499999</v>
      </c>
      <c r="O41" s="71">
        <v>23761.805431199999</v>
      </c>
      <c r="P41" s="71">
        <v>21710.802213699997</v>
      </c>
      <c r="Q41" s="71">
        <v>12763.588210900001</v>
      </c>
      <c r="R41" s="71">
        <v>10141</v>
      </c>
      <c r="S41" s="71">
        <v>9901.6438688000017</v>
      </c>
      <c r="T41" s="71">
        <v>8540.9598616300009</v>
      </c>
      <c r="U41" s="71">
        <v>7834.5307159000004</v>
      </c>
      <c r="V41" s="71">
        <v>9411.6863584000002</v>
      </c>
      <c r="W41" s="71">
        <v>8688.9726671000008</v>
      </c>
      <c r="X41" s="71">
        <v>7215.8878502900006</v>
      </c>
      <c r="Y41" s="71" t="e">
        <v>#N/A</v>
      </c>
    </row>
    <row r="43" spans="1:25">
      <c r="A43" s="68" t="s">
        <v>301</v>
      </c>
      <c r="B43" s="56"/>
    </row>
    <row r="44" spans="1:25" s="69" customFormat="1" ht="12.75">
      <c r="C44" s="69">
        <v>1995</v>
      </c>
      <c r="D44" s="69">
        <v>1996</v>
      </c>
      <c r="E44" s="69">
        <v>1997</v>
      </c>
      <c r="F44" s="69">
        <v>1998</v>
      </c>
      <c r="G44" s="69">
        <v>1999</v>
      </c>
      <c r="H44" s="69">
        <v>2000</v>
      </c>
      <c r="I44" s="69">
        <v>2001</v>
      </c>
      <c r="J44" s="69">
        <v>2002</v>
      </c>
      <c r="K44" s="69">
        <v>2003</v>
      </c>
      <c r="L44" s="69">
        <v>2004</v>
      </c>
      <c r="M44" s="69">
        <v>2005</v>
      </c>
      <c r="N44" s="69">
        <v>2006</v>
      </c>
      <c r="O44" s="69">
        <v>2007</v>
      </c>
      <c r="P44" s="69">
        <v>2008</v>
      </c>
      <c r="Q44" s="69">
        <v>2009</v>
      </c>
      <c r="R44" s="69">
        <v>2010</v>
      </c>
      <c r="S44" s="69">
        <v>2011</v>
      </c>
      <c r="T44" s="69">
        <v>2012</v>
      </c>
      <c r="U44" s="69">
        <v>2013</v>
      </c>
      <c r="V44" s="69">
        <v>2014</v>
      </c>
      <c r="W44" s="69">
        <v>2015</v>
      </c>
      <c r="X44" s="69">
        <v>2016</v>
      </c>
      <c r="Y44" s="69">
        <v>2017</v>
      </c>
    </row>
    <row r="45" spans="1:25">
      <c r="A45" s="70" t="s">
        <v>284</v>
      </c>
      <c r="B45" s="70" t="s">
        <v>285</v>
      </c>
      <c r="C45" s="71">
        <v>7274.4945820000003</v>
      </c>
      <c r="D45" s="71">
        <v>6519.8956129999997</v>
      </c>
      <c r="E45" s="71">
        <v>5457.4081500000002</v>
      </c>
      <c r="F45" s="71">
        <v>5033.6746450000001</v>
      </c>
      <c r="G45" s="71">
        <v>4825.0372070000003</v>
      </c>
      <c r="H45" s="71">
        <v>4683.7915679999996</v>
      </c>
      <c r="I45" s="71">
        <v>4908.0788300000004</v>
      </c>
      <c r="J45" s="71">
        <v>5186.8970259999996</v>
      </c>
      <c r="K45" s="71">
        <v>4822.0372880000004</v>
      </c>
      <c r="L45" s="71">
        <v>4470.2377409999999</v>
      </c>
      <c r="M45" s="71">
        <v>4925.901245</v>
      </c>
      <c r="N45" s="71">
        <v>5148.9684719999996</v>
      </c>
      <c r="O45" s="71">
        <v>4739.5051380000004</v>
      </c>
      <c r="P45" s="71">
        <v>5317.200167</v>
      </c>
      <c r="Q45" s="71">
        <v>6695.3369480000001</v>
      </c>
      <c r="R45" s="71">
        <v>6482.9270569999999</v>
      </c>
      <c r="S45" s="71">
        <v>5393.28024</v>
      </c>
      <c r="T45" s="71">
        <v>4782.9576319999996</v>
      </c>
      <c r="U45" s="71">
        <v>5226.8519880000003</v>
      </c>
      <c r="V45" s="71">
        <v>6197.5684659999997</v>
      </c>
      <c r="W45" s="71">
        <v>6378.0402569999997</v>
      </c>
      <c r="X45" s="71">
        <v>6757.3857040000003</v>
      </c>
      <c r="Y45" s="71">
        <v>7540.1726619999999</v>
      </c>
    </row>
    <row r="46" spans="1:25">
      <c r="A46" s="70" t="s">
        <v>288</v>
      </c>
      <c r="B46" s="70" t="s">
        <v>285</v>
      </c>
      <c r="C46" s="71">
        <v>3361.7237089999999</v>
      </c>
      <c r="D46" s="71">
        <v>3665.1762859999999</v>
      </c>
      <c r="E46" s="71">
        <v>3611.383221</v>
      </c>
      <c r="F46" s="71">
        <v>4114.0759699999999</v>
      </c>
      <c r="G46" s="71">
        <v>4888.1599020000003</v>
      </c>
      <c r="H46" s="71">
        <v>4103.6699349999999</v>
      </c>
      <c r="I46" s="71">
        <v>4862.8308150000003</v>
      </c>
      <c r="J46" s="71">
        <v>5604.1728549999998</v>
      </c>
      <c r="K46" s="71">
        <v>6954.7325010000004</v>
      </c>
      <c r="L46" s="71">
        <v>4922.7178940000003</v>
      </c>
      <c r="M46" s="71">
        <v>5035.9057910000001</v>
      </c>
      <c r="N46" s="71">
        <v>6447.2279289999997</v>
      </c>
      <c r="O46" s="71">
        <v>5909.7172570000002</v>
      </c>
      <c r="P46" s="71">
        <v>6640.2192610000002</v>
      </c>
      <c r="Q46" s="71">
        <v>6430.7651850000002</v>
      </c>
      <c r="R46" s="71">
        <v>6387.0904220000002</v>
      </c>
      <c r="S46" s="71">
        <v>7300.2695620000004</v>
      </c>
      <c r="T46" s="71">
        <v>7544.1581169999999</v>
      </c>
      <c r="U46" s="71">
        <v>7304.0891659999998</v>
      </c>
      <c r="V46" s="71">
        <v>7973.919038</v>
      </c>
      <c r="W46" s="71">
        <v>10151.895698</v>
      </c>
      <c r="X46" s="71">
        <v>10438.473429</v>
      </c>
      <c r="Y46" s="71">
        <v>12022.42785</v>
      </c>
    </row>
    <row r="47" spans="1:25">
      <c r="A47" s="70" t="s">
        <v>290</v>
      </c>
      <c r="B47" s="70" t="s">
        <v>285</v>
      </c>
      <c r="C47" s="71">
        <v>979.45273479999992</v>
      </c>
      <c r="D47" s="71">
        <v>1044.3693330000001</v>
      </c>
      <c r="E47" s="71">
        <v>1211.5508139999999</v>
      </c>
      <c r="F47" s="71">
        <v>1042.5230329999999</v>
      </c>
      <c r="G47" s="71">
        <v>1036.135941</v>
      </c>
      <c r="H47" s="71">
        <v>1006.925406</v>
      </c>
      <c r="I47" s="71">
        <v>914.2760727000001</v>
      </c>
      <c r="J47" s="71">
        <v>1127.701135</v>
      </c>
      <c r="K47" s="71">
        <v>1935.521504</v>
      </c>
      <c r="L47" s="71">
        <v>1989.5818469999999</v>
      </c>
      <c r="M47" s="71">
        <v>2275.5591570000001</v>
      </c>
      <c r="N47" s="71" t="e">
        <v>#N/A</v>
      </c>
      <c r="O47" s="71" t="e">
        <v>#N/A</v>
      </c>
      <c r="P47" s="71" t="e">
        <v>#N/A</v>
      </c>
      <c r="Q47" s="71" t="e">
        <v>#N/A</v>
      </c>
      <c r="R47" s="71" t="e">
        <v>#N/A</v>
      </c>
      <c r="S47" s="71" t="e">
        <v>#N/A</v>
      </c>
      <c r="T47" s="71" t="e">
        <v>#N/A</v>
      </c>
      <c r="U47" s="71" t="e">
        <v>#N/A</v>
      </c>
      <c r="V47" s="71" t="e">
        <v>#N/A</v>
      </c>
      <c r="W47" s="71" t="e">
        <v>#N/A</v>
      </c>
      <c r="X47" s="71" t="e">
        <v>#N/A</v>
      </c>
      <c r="Y47" s="71" t="e">
        <v>#N/A</v>
      </c>
    </row>
    <row r="48" spans="1:25">
      <c r="A48" s="70" t="s">
        <v>292</v>
      </c>
      <c r="B48" s="70" t="s">
        <v>285</v>
      </c>
      <c r="C48" s="71">
        <v>277.20360419999997</v>
      </c>
      <c r="D48" s="71">
        <v>247.09053609999998</v>
      </c>
      <c r="E48" s="71">
        <v>310.25629049999998</v>
      </c>
      <c r="F48" s="71">
        <v>373.44108649999998</v>
      </c>
      <c r="G48" s="71">
        <v>384.89448049999999</v>
      </c>
      <c r="H48" s="71">
        <v>283.15460669999999</v>
      </c>
      <c r="I48" s="71">
        <v>310.08198680000004</v>
      </c>
      <c r="J48" s="71">
        <v>311.63637929999999</v>
      </c>
      <c r="K48" s="71">
        <v>415.80850049999998</v>
      </c>
      <c r="L48" s="71">
        <v>268.82644349999998</v>
      </c>
      <c r="M48" s="71">
        <v>294.19820469999996</v>
      </c>
      <c r="N48" s="71" t="e">
        <v>#N/A</v>
      </c>
      <c r="O48" s="71" t="e">
        <v>#N/A</v>
      </c>
      <c r="P48" s="71" t="e">
        <v>#N/A</v>
      </c>
      <c r="Q48" s="71" t="e">
        <v>#N/A</v>
      </c>
      <c r="R48" s="71" t="e">
        <v>#N/A</v>
      </c>
      <c r="S48" s="71" t="e">
        <v>#N/A</v>
      </c>
      <c r="T48" s="71" t="e">
        <v>#N/A</v>
      </c>
      <c r="U48" s="71" t="e">
        <v>#N/A</v>
      </c>
      <c r="V48" s="71" t="e">
        <v>#N/A</v>
      </c>
      <c r="W48" s="71" t="e">
        <v>#N/A</v>
      </c>
      <c r="X48" s="71" t="e">
        <v>#N/A</v>
      </c>
      <c r="Y48" s="71" t="e">
        <v>#N/A</v>
      </c>
    </row>
    <row r="49" spans="1:25">
      <c r="A49" s="70" t="s">
        <v>294</v>
      </c>
      <c r="C49" s="71">
        <v>11892.87463</v>
      </c>
      <c r="D49" s="71">
        <v>11476.5317681</v>
      </c>
      <c r="E49" s="71">
        <v>10590.598475499999</v>
      </c>
      <c r="F49" s="71">
        <v>10563.714734500001</v>
      </c>
      <c r="G49" s="71">
        <v>11134.2275305</v>
      </c>
      <c r="H49" s="71">
        <v>10077.541515699999</v>
      </c>
      <c r="I49" s="71">
        <v>10995.2677045</v>
      </c>
      <c r="J49" s="71">
        <v>12230.407395299999</v>
      </c>
      <c r="K49" s="71">
        <v>14128.099793500001</v>
      </c>
      <c r="L49" s="71">
        <v>11651.3639255</v>
      </c>
      <c r="M49" s="71">
        <v>12531.5643977</v>
      </c>
      <c r="N49" s="71" t="e">
        <v>#N/A</v>
      </c>
      <c r="O49" s="71" t="e">
        <v>#N/A</v>
      </c>
      <c r="P49" s="71" t="e">
        <v>#N/A</v>
      </c>
      <c r="Q49" s="71" t="e">
        <v>#N/A</v>
      </c>
      <c r="R49" s="71" t="e">
        <v>#N/A</v>
      </c>
      <c r="S49" s="71" t="e">
        <v>#N/A</v>
      </c>
      <c r="T49" s="71" t="e">
        <v>#N/A</v>
      </c>
      <c r="U49" s="71" t="e">
        <v>#N/A</v>
      </c>
      <c r="V49" s="71" t="e">
        <v>#N/A</v>
      </c>
      <c r="W49" s="71" t="e">
        <v>#N/A</v>
      </c>
      <c r="X49" s="71" t="e">
        <v>#N/A</v>
      </c>
      <c r="Y49" s="71" t="e">
        <v>#N/A</v>
      </c>
    </row>
    <row r="51" spans="1:25">
      <c r="A51" s="68" t="s">
        <v>302</v>
      </c>
      <c r="B51" s="56"/>
    </row>
    <row r="52" spans="1:25" s="69" customFormat="1" ht="12.75">
      <c r="C52" s="69">
        <v>1995</v>
      </c>
      <c r="D52" s="69">
        <v>1996</v>
      </c>
      <c r="E52" s="69">
        <v>1997</v>
      </c>
      <c r="F52" s="69">
        <v>1998</v>
      </c>
      <c r="G52" s="69">
        <v>1999</v>
      </c>
      <c r="H52" s="69">
        <v>2000</v>
      </c>
      <c r="I52" s="69">
        <v>2001</v>
      </c>
      <c r="J52" s="69">
        <v>2002</v>
      </c>
      <c r="K52" s="69">
        <v>2003</v>
      </c>
      <c r="L52" s="69">
        <v>2004</v>
      </c>
      <c r="M52" s="69">
        <v>2005</v>
      </c>
      <c r="N52" s="69">
        <v>2006</v>
      </c>
      <c r="O52" s="69">
        <v>2007</v>
      </c>
      <c r="P52" s="69">
        <v>2008</v>
      </c>
      <c r="Q52" s="69">
        <v>2009</v>
      </c>
      <c r="R52" s="69">
        <v>2010</v>
      </c>
      <c r="S52" s="69">
        <v>2011</v>
      </c>
      <c r="T52" s="69">
        <v>2012</v>
      </c>
      <c r="U52" s="69">
        <v>2013</v>
      </c>
      <c r="V52" s="69">
        <v>2014</v>
      </c>
      <c r="W52" s="69">
        <v>2015</v>
      </c>
      <c r="X52" s="69">
        <v>2016</v>
      </c>
      <c r="Y52" s="69">
        <v>2017</v>
      </c>
    </row>
    <row r="53" spans="1:25">
      <c r="A53" s="70" t="s">
        <v>284</v>
      </c>
      <c r="B53" s="70" t="s">
        <v>285</v>
      </c>
      <c r="C53" s="71">
        <v>54834.396225999997</v>
      </c>
      <c r="D53" s="71">
        <v>55341.317009999999</v>
      </c>
      <c r="E53" s="71">
        <v>60220.069192000003</v>
      </c>
      <c r="F53" s="71">
        <v>63544.412659000001</v>
      </c>
      <c r="G53" s="71">
        <v>67816.093487000006</v>
      </c>
      <c r="H53" s="71">
        <v>67831.659413999994</v>
      </c>
      <c r="I53" s="71">
        <v>74190.488467999996</v>
      </c>
      <c r="J53" s="71">
        <v>73718.368663000001</v>
      </c>
      <c r="K53" s="71">
        <v>71916.720996000004</v>
      </c>
      <c r="L53" s="71">
        <v>67239.807153000002</v>
      </c>
      <c r="M53" s="71">
        <v>64548.171607999997</v>
      </c>
      <c r="N53" s="71">
        <v>65078.878043999997</v>
      </c>
      <c r="O53" s="71">
        <v>64529.808346999998</v>
      </c>
      <c r="P53" s="71">
        <v>59741.587264000002</v>
      </c>
      <c r="Q53" s="71">
        <v>65912.778569000002</v>
      </c>
      <c r="R53" s="71">
        <v>62104.311125</v>
      </c>
      <c r="S53" s="71">
        <v>57368.080123</v>
      </c>
      <c r="T53" s="71">
        <v>56697.552450000003</v>
      </c>
      <c r="U53" s="71">
        <v>55245.941492999998</v>
      </c>
      <c r="V53" s="71">
        <v>56265.556498999998</v>
      </c>
      <c r="W53" s="71">
        <v>62830.591763999997</v>
      </c>
      <c r="X53" s="71">
        <v>65023.816329000001</v>
      </c>
      <c r="Y53" s="71">
        <v>59172.225797999999</v>
      </c>
    </row>
    <row r="54" spans="1:25">
      <c r="A54" s="70" t="s">
        <v>288</v>
      </c>
      <c r="B54" s="70" t="s">
        <v>285</v>
      </c>
      <c r="C54" s="71">
        <v>5967.4107290000002</v>
      </c>
      <c r="D54" s="71">
        <v>6996.7313080000004</v>
      </c>
      <c r="E54" s="71">
        <v>7698.0623589999996</v>
      </c>
      <c r="F54" s="71">
        <v>8997.5210349999998</v>
      </c>
      <c r="G54" s="71">
        <v>7807.8334430000004</v>
      </c>
      <c r="H54" s="71">
        <v>7773.8011399999996</v>
      </c>
      <c r="I54" s="71">
        <v>7371.5138100000004</v>
      </c>
      <c r="J54" s="71">
        <v>7056.57935</v>
      </c>
      <c r="K54" s="71">
        <v>8187.3278259999997</v>
      </c>
      <c r="L54" s="71">
        <v>6891.8042079999996</v>
      </c>
      <c r="M54" s="71">
        <v>6268.4318629999998</v>
      </c>
      <c r="N54" s="71">
        <v>7483.6282620000002</v>
      </c>
      <c r="O54" s="71">
        <v>7664.0655649999999</v>
      </c>
      <c r="P54" s="71">
        <v>7519.9355100000002</v>
      </c>
      <c r="Q54" s="71">
        <v>7929.4586939999999</v>
      </c>
      <c r="R54" s="71">
        <v>7364.3352430000004</v>
      </c>
      <c r="S54" s="71">
        <v>8047.4860639999997</v>
      </c>
      <c r="T54" s="71">
        <v>9191.0075699999998</v>
      </c>
      <c r="U54" s="71">
        <v>8884.823343</v>
      </c>
      <c r="V54" s="71">
        <v>10173.001516</v>
      </c>
      <c r="W54" s="71">
        <v>12442.458599</v>
      </c>
      <c r="X54" s="71">
        <v>10061.925300000001</v>
      </c>
      <c r="Y54" s="71">
        <v>9078.9101480000008</v>
      </c>
    </row>
    <row r="55" spans="1:25">
      <c r="A55" s="70" t="s">
        <v>290</v>
      </c>
      <c r="B55" s="70" t="s">
        <v>285</v>
      </c>
      <c r="C55" s="71">
        <v>8605.6198719999993</v>
      </c>
      <c r="D55" s="71">
        <v>10078.991797000001</v>
      </c>
      <c r="E55" s="71">
        <v>10092.052068999999</v>
      </c>
      <c r="F55" s="71">
        <v>13277.007552999999</v>
      </c>
      <c r="G55" s="71">
        <v>15019.836524</v>
      </c>
      <c r="H55" s="71">
        <v>14628.171983</v>
      </c>
      <c r="I55" s="71">
        <v>16096.223528</v>
      </c>
      <c r="J55" s="71">
        <v>16305.030640999999</v>
      </c>
      <c r="K55" s="71">
        <v>15349.293162</v>
      </c>
      <c r="L55" s="71" t="e">
        <v>#N/A</v>
      </c>
      <c r="M55" s="71" t="e">
        <v>#N/A</v>
      </c>
      <c r="N55" s="71" t="e">
        <v>#N/A</v>
      </c>
      <c r="O55" s="71" t="e">
        <v>#N/A</v>
      </c>
      <c r="P55" s="71" t="e">
        <v>#N/A</v>
      </c>
      <c r="Q55" s="71" t="e">
        <v>#N/A</v>
      </c>
      <c r="R55" s="71" t="e">
        <v>#N/A</v>
      </c>
      <c r="S55" s="71" t="e">
        <v>#N/A</v>
      </c>
      <c r="T55" s="71" t="e">
        <v>#N/A</v>
      </c>
      <c r="U55" s="71" t="e">
        <v>#N/A</v>
      </c>
      <c r="V55" s="71" t="e">
        <v>#N/A</v>
      </c>
      <c r="W55" s="71" t="e">
        <v>#N/A</v>
      </c>
      <c r="X55" s="71" t="e">
        <v>#N/A</v>
      </c>
      <c r="Y55" s="71" t="e">
        <v>#N/A</v>
      </c>
    </row>
    <row r="56" spans="1:25">
      <c r="A56" s="70" t="s">
        <v>292</v>
      </c>
      <c r="B56" s="70" t="s">
        <v>285</v>
      </c>
      <c r="C56" s="71" t="e">
        <v>#N/A</v>
      </c>
      <c r="D56" s="71" t="e">
        <v>#N/A</v>
      </c>
      <c r="E56" s="71" t="e">
        <v>#N/A</v>
      </c>
      <c r="F56" s="71" t="e">
        <v>#N/A</v>
      </c>
      <c r="G56" s="71" t="e">
        <v>#N/A</v>
      </c>
      <c r="H56" s="71" t="e">
        <v>#N/A</v>
      </c>
      <c r="I56" s="71" t="e">
        <v>#N/A</v>
      </c>
      <c r="J56" s="71" t="e">
        <v>#N/A</v>
      </c>
      <c r="K56" s="71" t="e">
        <v>#N/A</v>
      </c>
      <c r="L56" s="71" t="e">
        <v>#N/A</v>
      </c>
      <c r="M56" s="71" t="e">
        <v>#N/A</v>
      </c>
      <c r="N56" s="71">
        <v>959.80277279999996</v>
      </c>
      <c r="O56" s="71" t="e">
        <v>#N/A</v>
      </c>
      <c r="P56" s="71" t="e">
        <v>#N/A</v>
      </c>
      <c r="Q56" s="71" t="e">
        <v>#N/A</v>
      </c>
      <c r="R56" s="71" t="e">
        <v>#N/A</v>
      </c>
      <c r="S56" s="71" t="e">
        <v>#N/A</v>
      </c>
      <c r="T56" s="71" t="e">
        <v>#N/A</v>
      </c>
      <c r="U56" s="71" t="e">
        <v>#N/A</v>
      </c>
      <c r="V56" s="71" t="e">
        <v>#N/A</v>
      </c>
      <c r="W56" s="71" t="e">
        <v>#N/A</v>
      </c>
      <c r="X56" s="71" t="e">
        <v>#N/A</v>
      </c>
      <c r="Y56" s="71" t="e">
        <v>#N/A</v>
      </c>
    </row>
    <row r="57" spans="1:25">
      <c r="A57" s="70" t="s">
        <v>294</v>
      </c>
      <c r="C57" s="71" t="e">
        <v>#N/A</v>
      </c>
      <c r="D57" s="71" t="e">
        <v>#N/A</v>
      </c>
      <c r="E57" s="71" t="e">
        <v>#N/A</v>
      </c>
      <c r="F57" s="71" t="e">
        <v>#N/A</v>
      </c>
      <c r="G57" s="71" t="e">
        <v>#N/A</v>
      </c>
      <c r="H57" s="71" t="e">
        <v>#N/A</v>
      </c>
      <c r="I57" s="71" t="e">
        <v>#N/A</v>
      </c>
      <c r="J57" s="71" t="e">
        <v>#N/A</v>
      </c>
      <c r="K57" s="71" t="e">
        <v>#N/A</v>
      </c>
      <c r="L57" s="71" t="e">
        <v>#N/A</v>
      </c>
      <c r="M57" s="71" t="e">
        <v>#N/A</v>
      </c>
      <c r="N57" s="71" t="e">
        <v>#N/A</v>
      </c>
      <c r="O57" s="71" t="e">
        <v>#N/A</v>
      </c>
      <c r="P57" s="71" t="e">
        <v>#N/A</v>
      </c>
      <c r="Q57" s="71" t="e">
        <v>#N/A</v>
      </c>
      <c r="R57" s="71" t="e">
        <v>#N/A</v>
      </c>
      <c r="S57" s="71" t="e">
        <v>#N/A</v>
      </c>
      <c r="T57" s="71" t="e">
        <v>#N/A</v>
      </c>
      <c r="U57" s="71" t="e">
        <v>#N/A</v>
      </c>
      <c r="V57" s="71" t="e">
        <v>#N/A</v>
      </c>
      <c r="W57" s="71" t="e">
        <v>#N/A</v>
      </c>
      <c r="X57" s="71" t="e">
        <v>#N/A</v>
      </c>
      <c r="Y57" s="71" t="e">
        <v>#N/A</v>
      </c>
    </row>
    <row r="59" spans="1:25">
      <c r="A59" s="82" t="s">
        <v>374</v>
      </c>
    </row>
  </sheetData>
  <mergeCells count="1">
    <mergeCell ref="A1:Y1"/>
  </mergeCells>
  <hyperlinks>
    <hyperlink ref="Z1" location="INDICE!A1" display="Índice (volver)" xr:uid="{470980AF-7BDC-4998-94A0-13E77199F63A}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6C02-99B2-4CC5-AF10-904647C8E10D}">
  <dimension ref="B1:I34"/>
  <sheetViews>
    <sheetView showGridLines="0" workbookViewId="0">
      <selection activeCell="I1" sqref="I1"/>
    </sheetView>
  </sheetViews>
  <sheetFormatPr baseColWidth="10" defaultColWidth="11.5703125" defaultRowHeight="12.75"/>
  <cols>
    <col min="1" max="16384" width="11.5703125" style="31"/>
  </cols>
  <sheetData>
    <row r="1" spans="2:9" ht="29.45" customHeight="1">
      <c r="B1" s="519" t="s">
        <v>304</v>
      </c>
      <c r="C1" s="519"/>
      <c r="D1" s="519"/>
      <c r="E1" s="519"/>
      <c r="F1" s="519"/>
      <c r="G1" s="519"/>
      <c r="H1" s="519"/>
      <c r="I1" s="500" t="s">
        <v>1634</v>
      </c>
    </row>
    <row r="2" spans="2:9">
      <c r="B2" s="41" t="s">
        <v>137</v>
      </c>
    </row>
    <row r="3" spans="2:9">
      <c r="B3" s="52" t="s">
        <v>303</v>
      </c>
    </row>
    <row r="18" spans="2:2">
      <c r="B18" s="40"/>
    </row>
    <row r="19" spans="2:2">
      <c r="B19" s="42"/>
    </row>
    <row r="24" spans="2:2" ht="13.5">
      <c r="B24" s="82" t="s">
        <v>374</v>
      </c>
    </row>
    <row r="34" spans="2:2">
      <c r="B34" s="51"/>
    </row>
  </sheetData>
  <mergeCells count="1">
    <mergeCell ref="B1:H1"/>
  </mergeCells>
  <hyperlinks>
    <hyperlink ref="I1" location="INDICE!A1" display="Índice (volver)" xr:uid="{0A2A57ED-5610-4C64-878C-8A19BD7E7B96}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0BCDF-7EE2-4CDA-9182-7D8112DCCCAB}">
  <dimension ref="A1:BZ59"/>
  <sheetViews>
    <sheetView showGridLines="0" topLeftCell="J1" workbookViewId="0">
      <selection activeCell="Z2" sqref="Z2"/>
    </sheetView>
  </sheetViews>
  <sheetFormatPr baseColWidth="10" defaultColWidth="22.5703125" defaultRowHeight="13.5"/>
  <cols>
    <col min="1" max="1" width="37.140625" style="54" bestFit="1" customWidth="1"/>
    <col min="2" max="2" width="10.7109375" style="54" bestFit="1" customWidth="1"/>
    <col min="3" max="25" width="5.7109375" style="54" bestFit="1" customWidth="1"/>
    <col min="26" max="26" width="21.5703125" style="54" bestFit="1" customWidth="1"/>
    <col min="27" max="27" width="14.5703125" style="54" bestFit="1" customWidth="1"/>
    <col min="28" max="50" width="6.28515625" style="54" bestFit="1" customWidth="1"/>
    <col min="51" max="51" width="15.140625" style="54" bestFit="1" customWidth="1"/>
    <col min="52" max="52" width="14.5703125" style="54" bestFit="1" customWidth="1"/>
    <col min="53" max="57" width="8.7109375" style="54" bestFit="1" customWidth="1"/>
    <col min="58" max="61" width="9.7109375" style="54" bestFit="1" customWidth="1"/>
    <col min="62" max="62" width="8.7109375" style="54" bestFit="1" customWidth="1"/>
    <col min="63" max="75" width="9.7109375" style="54" bestFit="1" customWidth="1"/>
    <col min="76" max="76" width="8.7109375" style="54" bestFit="1" customWidth="1"/>
    <col min="77" max="16384" width="22.5703125" style="54"/>
  </cols>
  <sheetData>
    <row r="1" spans="1:78">
      <c r="A1" s="537" t="s">
        <v>311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8" t="s">
        <v>126</v>
      </c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 t="s">
        <v>312</v>
      </c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538"/>
      <c r="BX1" s="538"/>
    </row>
    <row r="2" spans="1:78">
      <c r="Z2" s="500" t="s">
        <v>1634</v>
      </c>
    </row>
    <row r="3" spans="1:78">
      <c r="A3" s="68" t="s">
        <v>283</v>
      </c>
      <c r="B3" s="56"/>
      <c r="Z3" s="68" t="s">
        <v>283</v>
      </c>
      <c r="AA3" s="56"/>
      <c r="AY3" s="56"/>
      <c r="AZ3" s="56"/>
    </row>
    <row r="4" spans="1:78" s="69" customFormat="1" ht="12.75">
      <c r="C4" s="69">
        <v>1995</v>
      </c>
      <c r="D4" s="69">
        <v>1996</v>
      </c>
      <c r="E4" s="69">
        <v>1997</v>
      </c>
      <c r="F4" s="69">
        <v>1998</v>
      </c>
      <c r="G4" s="69">
        <v>1999</v>
      </c>
      <c r="H4" s="69">
        <v>2000</v>
      </c>
      <c r="I4" s="69">
        <v>2001</v>
      </c>
      <c r="J4" s="69">
        <v>2002</v>
      </c>
      <c r="K4" s="69">
        <v>2003</v>
      </c>
      <c r="L4" s="69">
        <v>2004</v>
      </c>
      <c r="M4" s="69">
        <v>2005</v>
      </c>
      <c r="N4" s="69">
        <v>2006</v>
      </c>
      <c r="O4" s="69">
        <v>2007</v>
      </c>
      <c r="P4" s="69">
        <v>2008</v>
      </c>
      <c r="Q4" s="69">
        <v>2009</v>
      </c>
      <c r="R4" s="69">
        <v>2010</v>
      </c>
      <c r="S4" s="69">
        <v>2011</v>
      </c>
      <c r="T4" s="69">
        <v>2012</v>
      </c>
      <c r="U4" s="69">
        <v>2013</v>
      </c>
      <c r="V4" s="69">
        <v>2014</v>
      </c>
      <c r="W4" s="69">
        <v>2015</v>
      </c>
      <c r="X4" s="69">
        <v>2016</v>
      </c>
      <c r="Y4" s="69">
        <v>2017</v>
      </c>
      <c r="AB4" s="77">
        <v>1995</v>
      </c>
      <c r="AC4" s="77">
        <v>1996</v>
      </c>
      <c r="AD4" s="77">
        <v>1997</v>
      </c>
      <c r="AE4" s="77">
        <v>1998</v>
      </c>
      <c r="AF4" s="77">
        <v>1999</v>
      </c>
      <c r="AG4" s="77">
        <v>2000</v>
      </c>
      <c r="AH4" s="77">
        <v>2001</v>
      </c>
      <c r="AI4" s="77">
        <v>2002</v>
      </c>
      <c r="AJ4" s="77">
        <v>2003</v>
      </c>
      <c r="AK4" s="77">
        <v>2004</v>
      </c>
      <c r="AL4" s="77">
        <v>2005</v>
      </c>
      <c r="AM4" s="77">
        <v>2006</v>
      </c>
      <c r="AN4" s="77">
        <v>2007</v>
      </c>
      <c r="AO4" s="77">
        <v>2008</v>
      </c>
      <c r="AP4" s="77">
        <v>2009</v>
      </c>
      <c r="AQ4" s="77">
        <v>2010</v>
      </c>
      <c r="AR4" s="77">
        <v>2011</v>
      </c>
      <c r="AS4" s="77">
        <v>2012</v>
      </c>
      <c r="AT4" s="77">
        <v>2013</v>
      </c>
      <c r="AU4" s="77">
        <v>2014</v>
      </c>
      <c r="AV4" s="77">
        <v>2015</v>
      </c>
      <c r="AW4" s="77">
        <v>2016</v>
      </c>
      <c r="AX4" s="77">
        <v>2017</v>
      </c>
      <c r="BA4" s="69">
        <v>1995</v>
      </c>
      <c r="BB4" s="69">
        <v>1996</v>
      </c>
      <c r="BC4" s="69">
        <v>1997</v>
      </c>
      <c r="BD4" s="69">
        <v>1998</v>
      </c>
      <c r="BE4" s="69">
        <v>1999</v>
      </c>
      <c r="BF4" s="69">
        <v>2000</v>
      </c>
      <c r="BG4" s="69">
        <v>2001</v>
      </c>
      <c r="BH4" s="69">
        <v>2002</v>
      </c>
      <c r="BI4" s="69">
        <v>2003</v>
      </c>
      <c r="BJ4" s="69">
        <v>2004</v>
      </c>
      <c r="BK4" s="69">
        <v>2005</v>
      </c>
      <c r="BL4" s="69">
        <v>2006</v>
      </c>
      <c r="BM4" s="69">
        <v>2007</v>
      </c>
      <c r="BN4" s="69">
        <v>2008</v>
      </c>
      <c r="BO4" s="69">
        <v>2009</v>
      </c>
      <c r="BP4" s="69">
        <v>2010</v>
      </c>
      <c r="BQ4" s="69">
        <v>2011</v>
      </c>
      <c r="BR4" s="69">
        <v>2012</v>
      </c>
      <c r="BS4" s="69">
        <v>2013</v>
      </c>
      <c r="BT4" s="69">
        <v>2014</v>
      </c>
      <c r="BU4" s="69">
        <v>2015</v>
      </c>
      <c r="BV4" s="69">
        <v>2016</v>
      </c>
      <c r="BW4" s="69">
        <v>2017</v>
      </c>
      <c r="BX4" s="69">
        <v>2018</v>
      </c>
    </row>
    <row r="5" spans="1:78">
      <c r="A5" s="70" t="s">
        <v>284</v>
      </c>
      <c r="B5" s="70" t="s">
        <v>9</v>
      </c>
      <c r="C5" s="95">
        <v>0.91924622955426272</v>
      </c>
      <c r="D5" s="95">
        <v>0.82761466382892201</v>
      </c>
      <c r="E5" s="95">
        <v>0.77178856149020014</v>
      </c>
      <c r="F5" s="95">
        <v>0.86409749193261964</v>
      </c>
      <c r="G5" s="95">
        <v>0.71773921180473443</v>
      </c>
      <c r="H5" s="95">
        <v>0.73503718518894323</v>
      </c>
      <c r="I5" s="95">
        <v>0.7766794278785214</v>
      </c>
      <c r="J5" s="95">
        <v>0.90320208517953049</v>
      </c>
      <c r="K5" s="95">
        <v>0.90858830425951331</v>
      </c>
      <c r="L5" s="95">
        <v>0.83440648231989034</v>
      </c>
      <c r="M5" s="95">
        <v>0.89084448174551811</v>
      </c>
      <c r="N5" s="95">
        <v>0.83253164962588322</v>
      </c>
      <c r="O5" s="95">
        <v>0.72821715625453931</v>
      </c>
      <c r="P5" s="95">
        <v>0.75528070057560093</v>
      </c>
      <c r="Q5" s="95">
        <v>0.86847218351386213</v>
      </c>
      <c r="R5" s="95">
        <v>0.72092672029492977</v>
      </c>
      <c r="S5" s="95">
        <v>0.55372540241711654</v>
      </c>
      <c r="T5" s="95">
        <v>0.50689452527805434</v>
      </c>
      <c r="U5" s="95">
        <v>0.44886978096662444</v>
      </c>
      <c r="V5" s="95">
        <v>0.41593343798442878</v>
      </c>
      <c r="W5" s="95">
        <v>0.39019487442342288</v>
      </c>
      <c r="X5" s="95">
        <v>0.35016553522301369</v>
      </c>
      <c r="Y5" s="95">
        <v>0.31285786779431696</v>
      </c>
      <c r="Z5" s="70" t="s">
        <v>284</v>
      </c>
      <c r="AA5" s="70" t="s">
        <v>306</v>
      </c>
      <c r="AB5" s="71">
        <v>4222.4380534476641</v>
      </c>
      <c r="AC5" s="71">
        <v>4038.6933503120326</v>
      </c>
      <c r="AD5" s="71">
        <v>3998.242924914367</v>
      </c>
      <c r="AE5" s="71">
        <v>4787.4630262533246</v>
      </c>
      <c r="AF5" s="71">
        <v>4265.6389740294253</v>
      </c>
      <c r="AG5" s="71">
        <v>4750.1778092835457</v>
      </c>
      <c r="AH5" s="71">
        <v>5433.0900682500633</v>
      </c>
      <c r="AI5" s="71">
        <v>6767.5848400000004</v>
      </c>
      <c r="AJ5" s="71">
        <v>7300.2526199999975</v>
      </c>
      <c r="AK5" s="71">
        <v>7187.7443199999998</v>
      </c>
      <c r="AL5" s="71">
        <v>8289.8958599999987</v>
      </c>
      <c r="AM5" s="71">
        <v>8391.7025699999995</v>
      </c>
      <c r="AN5" s="71">
        <v>7870.6219999999994</v>
      </c>
      <c r="AO5" s="71">
        <v>8430.6320000000014</v>
      </c>
      <c r="AP5" s="71">
        <v>9371.2664656499983</v>
      </c>
      <c r="AQ5" s="71">
        <v>7792.7492440199985</v>
      </c>
      <c r="AR5" s="71">
        <v>5927.3480329199992</v>
      </c>
      <c r="AS5" s="71">
        <v>5270.7653080200016</v>
      </c>
      <c r="AT5" s="71">
        <v>4604.0259224899992</v>
      </c>
      <c r="AU5" s="71">
        <v>4316.6404060899986</v>
      </c>
      <c r="AV5" s="71">
        <v>4218.65041406</v>
      </c>
      <c r="AW5" s="71">
        <v>3917.4524137200001</v>
      </c>
      <c r="AX5" s="71">
        <v>3648.9207550799997</v>
      </c>
      <c r="AY5" s="70" t="s">
        <v>286</v>
      </c>
      <c r="AZ5" s="70" t="s">
        <v>306</v>
      </c>
      <c r="BA5" s="71">
        <v>459337</v>
      </c>
      <c r="BB5" s="71">
        <v>487992</v>
      </c>
      <c r="BC5" s="71">
        <v>518049</v>
      </c>
      <c r="BD5" s="71">
        <v>554042</v>
      </c>
      <c r="BE5" s="71">
        <v>594316</v>
      </c>
      <c r="BF5" s="71">
        <v>646250</v>
      </c>
      <c r="BG5" s="71">
        <v>699528</v>
      </c>
      <c r="BH5" s="71">
        <v>749288</v>
      </c>
      <c r="BI5" s="71">
        <v>803472</v>
      </c>
      <c r="BJ5" s="71">
        <v>861420</v>
      </c>
      <c r="BK5" s="71">
        <v>930566</v>
      </c>
      <c r="BL5" s="71">
        <v>1007974</v>
      </c>
      <c r="BM5" s="71">
        <v>1080807</v>
      </c>
      <c r="BN5" s="71">
        <v>1116225</v>
      </c>
      <c r="BO5" s="71">
        <v>1079052</v>
      </c>
      <c r="BP5" s="71">
        <v>1080935</v>
      </c>
      <c r="BQ5" s="71">
        <v>1070449</v>
      </c>
      <c r="BR5" s="71">
        <v>1039815</v>
      </c>
      <c r="BS5" s="71">
        <v>1025693</v>
      </c>
      <c r="BT5" s="71">
        <v>1037820</v>
      </c>
      <c r="BU5" s="71">
        <v>1081165</v>
      </c>
      <c r="BV5" s="71">
        <v>1118743</v>
      </c>
      <c r="BW5" s="71">
        <v>1166319</v>
      </c>
      <c r="BX5" s="71">
        <v>1208248</v>
      </c>
      <c r="BY5" s="71"/>
      <c r="BZ5" s="71"/>
    </row>
    <row r="6" spans="1:78">
      <c r="A6" s="70" t="s">
        <v>288</v>
      </c>
      <c r="B6" s="70" t="s">
        <v>9</v>
      </c>
      <c r="C6" s="95">
        <v>0.23157368650585081</v>
      </c>
      <c r="D6" s="95">
        <v>0.20936581382548416</v>
      </c>
      <c r="E6" s="95">
        <v>0.28752970028149449</v>
      </c>
      <c r="F6" s="95">
        <v>0.34427297312862604</v>
      </c>
      <c r="G6" s="95">
        <v>0.33077486801202671</v>
      </c>
      <c r="H6" s="95">
        <v>0.38360176602152601</v>
      </c>
      <c r="I6" s="95">
        <v>0.50187179573660556</v>
      </c>
      <c r="J6" s="95">
        <v>0.57898812453170478</v>
      </c>
      <c r="K6" s="95">
        <v>0.52380282160638147</v>
      </c>
      <c r="L6" s="95">
        <v>0.51547643957566824</v>
      </c>
      <c r="M6" s="95">
        <v>0.70793156890215547</v>
      </c>
      <c r="N6" s="95">
        <v>0.67777271265817141</v>
      </c>
      <c r="O6" s="95">
        <v>0.71424165898386138</v>
      </c>
      <c r="P6" s="95">
        <v>0.91073417189980466</v>
      </c>
      <c r="Q6" s="95">
        <v>1.0154005180544208</v>
      </c>
      <c r="R6" s="95">
        <v>0.79631336764898508</v>
      </c>
      <c r="S6" s="95">
        <v>0.77722281455157349</v>
      </c>
      <c r="T6" s="95">
        <v>0.5115465165751294</v>
      </c>
      <c r="U6" s="95">
        <v>0.33051599851894109</v>
      </c>
      <c r="V6" s="95">
        <v>0.36432278496239717</v>
      </c>
      <c r="W6" s="95">
        <v>0.30581075972701</v>
      </c>
      <c r="X6" s="95">
        <v>0.20955028126663855</v>
      </c>
      <c r="Y6" s="95">
        <v>0.23434924431887205</v>
      </c>
      <c r="Z6" s="70" t="s">
        <v>288</v>
      </c>
      <c r="AA6" s="70" t="s">
        <v>306</v>
      </c>
      <c r="AB6" s="71">
        <v>1063.70362438538</v>
      </c>
      <c r="AC6" s="71">
        <v>1021.6884222032567</v>
      </c>
      <c r="AD6" s="71">
        <v>1489.5447370112795</v>
      </c>
      <c r="AE6" s="71">
        <v>1907.4168657813022</v>
      </c>
      <c r="AF6" s="71">
        <v>1965.8479645743566</v>
      </c>
      <c r="AG6" s="71">
        <v>2479.0264129141119</v>
      </c>
      <c r="AH6" s="71">
        <v>3510.733735280362</v>
      </c>
      <c r="AI6" s="71">
        <v>4338.28853854112</v>
      </c>
      <c r="AJ6" s="71">
        <v>4208.6090068172252</v>
      </c>
      <c r="AK6" s="71">
        <v>4440.4171457927214</v>
      </c>
      <c r="AL6" s="71">
        <v>6587.7704834700316</v>
      </c>
      <c r="AM6" s="71">
        <v>6831.7727226890765</v>
      </c>
      <c r="AN6" s="71">
        <v>7719.5738472137027</v>
      </c>
      <c r="AO6" s="71">
        <v>10165.842510288594</v>
      </c>
      <c r="AP6" s="71">
        <v>10956.699598076588</v>
      </c>
      <c r="AQ6" s="71">
        <v>8607.6299005965575</v>
      </c>
      <c r="AR6" s="71">
        <v>8319.7738461391727</v>
      </c>
      <c r="AS6" s="71">
        <v>5319.1374113256816</v>
      </c>
      <c r="AT6" s="71">
        <v>3390.0794606888826</v>
      </c>
      <c r="AU6" s="71">
        <v>3781.0147268967503</v>
      </c>
      <c r="AV6" s="71">
        <v>3306.318900402528</v>
      </c>
      <c r="AW6" s="71">
        <v>2344.3291031508302</v>
      </c>
      <c r="AX6" s="71">
        <v>2733.2597628474255</v>
      </c>
      <c r="AY6" s="70" t="s">
        <v>289</v>
      </c>
      <c r="AZ6" s="70" t="s">
        <v>306</v>
      </c>
      <c r="BA6" s="71">
        <v>1218273</v>
      </c>
      <c r="BB6" s="71">
        <v>1252266</v>
      </c>
      <c r="BC6" s="71">
        <v>1292777</v>
      </c>
      <c r="BD6" s="71">
        <v>1351896</v>
      </c>
      <c r="BE6" s="71">
        <v>1400999</v>
      </c>
      <c r="BF6" s="71">
        <v>1478585</v>
      </c>
      <c r="BG6" s="71">
        <v>1538200</v>
      </c>
      <c r="BH6" s="71">
        <v>1587829</v>
      </c>
      <c r="BI6" s="71">
        <v>1630666</v>
      </c>
      <c r="BJ6" s="71">
        <v>1704019</v>
      </c>
      <c r="BK6" s="71">
        <v>1765905</v>
      </c>
      <c r="BL6" s="71">
        <v>1848151</v>
      </c>
      <c r="BM6" s="71">
        <v>1941360</v>
      </c>
      <c r="BN6" s="71">
        <v>1992380</v>
      </c>
      <c r="BO6" s="71">
        <v>1936422</v>
      </c>
      <c r="BP6" s="71">
        <v>1995289</v>
      </c>
      <c r="BQ6" s="71">
        <v>2058369</v>
      </c>
      <c r="BR6" s="71">
        <v>2088804</v>
      </c>
      <c r="BS6" s="71">
        <v>2117189</v>
      </c>
      <c r="BT6" s="71">
        <v>2149765</v>
      </c>
      <c r="BU6" s="71">
        <v>2198432</v>
      </c>
      <c r="BV6" s="71">
        <v>2234129</v>
      </c>
      <c r="BW6" s="71">
        <v>2295063</v>
      </c>
      <c r="BX6" s="71">
        <v>2353090</v>
      </c>
      <c r="BY6" s="71"/>
      <c r="BZ6" s="71"/>
    </row>
    <row r="7" spans="1:78">
      <c r="A7" s="70" t="s">
        <v>290</v>
      </c>
      <c r="B7" s="70" t="s">
        <v>9</v>
      </c>
      <c r="C7" s="95">
        <v>0.10375313985156878</v>
      </c>
      <c r="D7" s="95">
        <v>8.0748864735487369E-2</v>
      </c>
      <c r="E7" s="95">
        <v>9.4159625826900462E-2</v>
      </c>
      <c r="F7" s="95">
        <v>9.353262027066532E-2</v>
      </c>
      <c r="G7" s="95">
        <v>8.5136021914267765E-2</v>
      </c>
      <c r="H7" s="95">
        <v>8.603852998065771E-2</v>
      </c>
      <c r="I7" s="95">
        <v>0.14123408927162318</v>
      </c>
      <c r="J7" s="95">
        <v>0.18508837723278646</v>
      </c>
      <c r="K7" s="95">
        <v>0.28607421173061331</v>
      </c>
      <c r="L7" s="95">
        <v>0.24455424653202779</v>
      </c>
      <c r="M7" s="95">
        <v>0.17182179345432674</v>
      </c>
      <c r="N7" s="95">
        <v>0.19001454308109042</v>
      </c>
      <c r="O7" s="95">
        <v>0.208198983766407</v>
      </c>
      <c r="P7" s="95">
        <v>0.22665145382662011</v>
      </c>
      <c r="Q7" s="95">
        <v>0.16599384062518369</v>
      </c>
      <c r="R7" s="95">
        <v>0.16132098599823302</v>
      </c>
      <c r="S7" s="95">
        <v>0.11534393511507789</v>
      </c>
      <c r="T7" s="95">
        <v>9.0666801306001549E-2</v>
      </c>
      <c r="U7" s="95">
        <v>5.7011210956884759E-2</v>
      </c>
      <c r="V7" s="95">
        <v>3.4975236553544932E-2</v>
      </c>
      <c r="W7" s="95">
        <v>2.7101691231218153E-2</v>
      </c>
      <c r="X7" s="95">
        <v>3.3808032765344678E-2</v>
      </c>
      <c r="Y7" s="95">
        <v>3.8117016013629205E-2</v>
      </c>
      <c r="Z7" s="70" t="s">
        <v>290</v>
      </c>
      <c r="AA7" s="70" t="s">
        <v>306</v>
      </c>
      <c r="AB7" s="71">
        <v>476.57656000000048</v>
      </c>
      <c r="AC7" s="71">
        <v>394.04799999999949</v>
      </c>
      <c r="AD7" s="71">
        <v>487.79299999999955</v>
      </c>
      <c r="AE7" s="71">
        <v>518.20999999999958</v>
      </c>
      <c r="AF7" s="71">
        <v>505.97699999999958</v>
      </c>
      <c r="AG7" s="71">
        <v>556.02400000000046</v>
      </c>
      <c r="AH7" s="71">
        <v>987.97200000000021</v>
      </c>
      <c r="AI7" s="71">
        <v>1386.8450000000009</v>
      </c>
      <c r="AJ7" s="71">
        <v>2298.5261904761933</v>
      </c>
      <c r="AK7" s="71">
        <v>2106.6391904761936</v>
      </c>
      <c r="AL7" s="71">
        <v>1598.9151904761902</v>
      </c>
      <c r="AM7" s="71">
        <v>1915.2971904761903</v>
      </c>
      <c r="AN7" s="71">
        <v>2250.2291904761905</v>
      </c>
      <c r="AO7" s="71">
        <v>2529.9401904761903</v>
      </c>
      <c r="AP7" s="71">
        <v>1791.1598571428569</v>
      </c>
      <c r="AQ7" s="71">
        <v>1743.7750000000001</v>
      </c>
      <c r="AR7" s="71">
        <v>1234.6980000000001</v>
      </c>
      <c r="AS7" s="71">
        <v>942.76700000000005</v>
      </c>
      <c r="AT7" s="71">
        <v>584.76</v>
      </c>
      <c r="AU7" s="71">
        <v>362.98</v>
      </c>
      <c r="AV7" s="71">
        <v>293.01399999999973</v>
      </c>
      <c r="AW7" s="71">
        <v>378.22500000000002</v>
      </c>
      <c r="AX7" s="71">
        <v>444.56599999999997</v>
      </c>
      <c r="AY7" s="70" t="s">
        <v>291</v>
      </c>
      <c r="AZ7" s="70" t="s">
        <v>306</v>
      </c>
      <c r="BA7" s="71">
        <v>1898880</v>
      </c>
      <c r="BB7" s="71">
        <v>1926320</v>
      </c>
      <c r="BC7" s="71">
        <v>1967090</v>
      </c>
      <c r="BD7" s="71">
        <v>2018230</v>
      </c>
      <c r="BE7" s="71">
        <v>2064880</v>
      </c>
      <c r="BF7" s="71">
        <v>2116480</v>
      </c>
      <c r="BG7" s="71">
        <v>2179850</v>
      </c>
      <c r="BH7" s="71">
        <v>2209290</v>
      </c>
      <c r="BI7" s="71">
        <v>2220080</v>
      </c>
      <c r="BJ7" s="71">
        <v>2270620</v>
      </c>
      <c r="BK7" s="71">
        <v>2300860</v>
      </c>
      <c r="BL7" s="71">
        <v>2393250</v>
      </c>
      <c r="BM7" s="71">
        <v>2513230</v>
      </c>
      <c r="BN7" s="71">
        <v>2561740</v>
      </c>
      <c r="BO7" s="71">
        <v>2460280</v>
      </c>
      <c r="BP7" s="71">
        <v>2580060</v>
      </c>
      <c r="BQ7" s="71">
        <v>2703120</v>
      </c>
      <c r="BR7" s="71">
        <v>2758260</v>
      </c>
      <c r="BS7" s="71">
        <v>2826240</v>
      </c>
      <c r="BT7" s="71">
        <v>2938590</v>
      </c>
      <c r="BU7" s="71">
        <v>3048860</v>
      </c>
      <c r="BV7" s="71">
        <v>3159750</v>
      </c>
      <c r="BW7" s="71">
        <v>3277340</v>
      </c>
      <c r="BX7" s="71">
        <v>3386000</v>
      </c>
      <c r="BY7" s="71"/>
      <c r="BZ7" s="71"/>
    </row>
    <row r="8" spans="1:78">
      <c r="A8" s="70" t="s">
        <v>292</v>
      </c>
      <c r="B8" s="70" t="s">
        <v>9</v>
      </c>
      <c r="C8" s="95">
        <v>9.985138627343873E-2</v>
      </c>
      <c r="D8" s="95">
        <v>9.2603350177110008E-2</v>
      </c>
      <c r="E8" s="95">
        <v>9.1160174751409695E-2</v>
      </c>
      <c r="F8" s="95">
        <v>9.6115162518869313E-2</v>
      </c>
      <c r="G8" s="95">
        <v>9.6422649778299119E-2</v>
      </c>
      <c r="H8" s="95">
        <v>9.1202013017754657E-2</v>
      </c>
      <c r="I8" s="95">
        <v>0.10563333855525771</v>
      </c>
      <c r="J8" s="95">
        <v>0.11767067917427794</v>
      </c>
      <c r="K8" s="95">
        <v>0.12344932211849108</v>
      </c>
      <c r="L8" s="95">
        <v>0.11854996521344902</v>
      </c>
      <c r="M8" s="95">
        <v>0.1222919260491081</v>
      </c>
      <c r="N8" s="95">
        <v>0.1336319429635697</v>
      </c>
      <c r="O8" s="95">
        <v>0.12552881657185674</v>
      </c>
      <c r="P8" s="95">
        <v>0.14545046019708985</v>
      </c>
      <c r="Q8" s="95">
        <v>0.13818758052449095</v>
      </c>
      <c r="R8" s="95">
        <v>0.11845932249262797</v>
      </c>
      <c r="S8" s="95">
        <v>8.505420774643152E-2</v>
      </c>
      <c r="T8" s="95">
        <v>5.6757300225392611E-2</v>
      </c>
      <c r="U8" s="95">
        <v>4.3045145015719918E-2</v>
      </c>
      <c r="V8" s="95">
        <v>4.5956894546106367E-2</v>
      </c>
      <c r="W8" s="95">
        <v>5.4047171796726641E-2</v>
      </c>
      <c r="X8" s="95">
        <v>3.5091589234562216E-2</v>
      </c>
      <c r="Y8" s="95">
        <v>3.8962635542276011E-2</v>
      </c>
      <c r="Z8" s="70" t="s">
        <v>292</v>
      </c>
      <c r="AA8" s="70" t="s">
        <v>306</v>
      </c>
      <c r="AB8" s="71">
        <v>458.65436216682525</v>
      </c>
      <c r="AC8" s="71">
        <v>451.89694059628266</v>
      </c>
      <c r="AD8" s="71">
        <v>472.25437369793036</v>
      </c>
      <c r="AE8" s="71">
        <v>532.51836872279387</v>
      </c>
      <c r="AF8" s="71">
        <v>573.05523525639626</v>
      </c>
      <c r="AG8" s="71">
        <v>589.39300912723945</v>
      </c>
      <c r="AH8" s="71">
        <v>738.93478052882313</v>
      </c>
      <c r="AI8" s="71">
        <v>881.69227857136366</v>
      </c>
      <c r="AJ8" s="71">
        <v>991.88073741188271</v>
      </c>
      <c r="AK8" s="71">
        <v>1021.2131103416925</v>
      </c>
      <c r="AL8" s="71">
        <v>1138.0070845581433</v>
      </c>
      <c r="AM8" s="71">
        <v>1346.9752407676121</v>
      </c>
      <c r="AN8" s="71">
        <v>1356.7242365257875</v>
      </c>
      <c r="AO8" s="71">
        <v>1623.5543993349661</v>
      </c>
      <c r="AP8" s="71">
        <v>1491.1158514011299</v>
      </c>
      <c r="AQ8" s="71">
        <v>1280.4682775856882</v>
      </c>
      <c r="AR8" s="71">
        <v>910.46191627959877</v>
      </c>
      <c r="AS8" s="71">
        <v>590.17092133866618</v>
      </c>
      <c r="AT8" s="71">
        <v>441.51103926608812</v>
      </c>
      <c r="AU8" s="71">
        <v>476.94984297840108</v>
      </c>
      <c r="AV8" s="71">
        <v>584.33910495607961</v>
      </c>
      <c r="AW8" s="71">
        <v>392.58469815041838</v>
      </c>
      <c r="AX8" s="71">
        <v>454.42862123031819</v>
      </c>
      <c r="AY8" s="70" t="s">
        <v>293</v>
      </c>
      <c r="AZ8" s="70" t="s">
        <v>306</v>
      </c>
      <c r="BA8" s="71">
        <v>984983.4</v>
      </c>
      <c r="BB8" s="71">
        <v>1043085.8</v>
      </c>
      <c r="BC8" s="71">
        <v>1089869.2</v>
      </c>
      <c r="BD8" s="71">
        <v>1135499.5</v>
      </c>
      <c r="BE8" s="71">
        <v>1171901.3999999999</v>
      </c>
      <c r="BF8" s="71">
        <v>1239266.3</v>
      </c>
      <c r="BG8" s="71">
        <v>1298890.2</v>
      </c>
      <c r="BH8" s="71">
        <v>1345794.2</v>
      </c>
      <c r="BI8" s="71">
        <v>1390709.6</v>
      </c>
      <c r="BJ8" s="71">
        <v>1448362.7</v>
      </c>
      <c r="BK8" s="71">
        <v>1489725.5</v>
      </c>
      <c r="BL8" s="71">
        <v>1548473.4</v>
      </c>
      <c r="BM8" s="71">
        <v>1609550.8</v>
      </c>
      <c r="BN8" s="71">
        <v>1632150.8</v>
      </c>
      <c r="BO8" s="71">
        <v>1572878.3</v>
      </c>
      <c r="BP8" s="71">
        <v>1604514.5</v>
      </c>
      <c r="BQ8" s="71">
        <v>1637462.9</v>
      </c>
      <c r="BR8" s="71">
        <v>1613265</v>
      </c>
      <c r="BS8" s="71">
        <v>1604599.1</v>
      </c>
      <c r="BT8" s="71">
        <v>1621827.2</v>
      </c>
      <c r="BU8" s="71">
        <v>1652085.4</v>
      </c>
      <c r="BV8" s="71">
        <v>1689824</v>
      </c>
      <c r="BW8" s="71">
        <v>1727381.5</v>
      </c>
      <c r="BX8" s="71">
        <v>1756981.5</v>
      </c>
      <c r="BY8" s="71"/>
      <c r="BZ8" s="71"/>
    </row>
    <row r="9" spans="1:78">
      <c r="A9" s="70" t="s">
        <v>294</v>
      </c>
      <c r="C9" s="95">
        <v>1.354424442185121</v>
      </c>
      <c r="D9" s="95">
        <v>1.2103326925670035</v>
      </c>
      <c r="E9" s="95">
        <v>1.2446380623500048</v>
      </c>
      <c r="F9" s="95">
        <v>1.3980182478507801</v>
      </c>
      <c r="G9" s="95">
        <v>1.2300727515093279</v>
      </c>
      <c r="H9" s="95">
        <v>1.2958794942088814</v>
      </c>
      <c r="I9" s="95">
        <v>1.5254186514420078</v>
      </c>
      <c r="J9" s="95">
        <v>1.7849492661182995</v>
      </c>
      <c r="K9" s="95">
        <v>1.8419146597149993</v>
      </c>
      <c r="L9" s="95">
        <v>1.7129871336410352</v>
      </c>
      <c r="M9" s="95">
        <v>1.8928897701511085</v>
      </c>
      <c r="N9" s="95">
        <v>1.8339508483287148</v>
      </c>
      <c r="O9" s="95">
        <v>1.7761866155766644</v>
      </c>
      <c r="P9" s="95">
        <v>2.0381167864991152</v>
      </c>
      <c r="Q9" s="95">
        <v>2.1880541227179573</v>
      </c>
      <c r="R9" s="95">
        <v>1.7970203964347762</v>
      </c>
      <c r="S9" s="95">
        <v>1.5313463598301995</v>
      </c>
      <c r="T9" s="95">
        <v>1.1658651433845777</v>
      </c>
      <c r="U9" s="95">
        <v>0.87944213545817029</v>
      </c>
      <c r="V9" s="95">
        <v>0.86118835404647731</v>
      </c>
      <c r="W9" s="95">
        <v>0.77715449717837781</v>
      </c>
      <c r="X9" s="95">
        <v>0.62861543848955914</v>
      </c>
      <c r="Y9" s="95">
        <v>0.6242867636690943</v>
      </c>
      <c r="Z9" s="70" t="s">
        <v>294</v>
      </c>
      <c r="AB9" s="75">
        <v>6221.3725999998696</v>
      </c>
      <c r="AC9" s="75">
        <v>5906.3267131115717</v>
      </c>
      <c r="AD9" s="75">
        <v>6447.8350356235769</v>
      </c>
      <c r="AE9" s="75">
        <v>7745.6082607574199</v>
      </c>
      <c r="AF9" s="75">
        <v>7310.5191738601779</v>
      </c>
      <c r="AG9" s="75">
        <v>8374.6212313248961</v>
      </c>
      <c r="AH9" s="75">
        <v>10670.730584059249</v>
      </c>
      <c r="AI9" s="75">
        <v>13374.410657112485</v>
      </c>
      <c r="AJ9" s="75">
        <v>14799.268554705299</v>
      </c>
      <c r="AK9" s="75">
        <v>14756.013766610606</v>
      </c>
      <c r="AL9" s="75">
        <v>17614.588618504364</v>
      </c>
      <c r="AM9" s="75">
        <v>18485.74772393288</v>
      </c>
      <c r="AN9" s="75">
        <v>19197.149274215681</v>
      </c>
      <c r="AO9" s="75">
        <v>22749.969100099752</v>
      </c>
      <c r="AP9" s="75">
        <v>23610.241772270572</v>
      </c>
      <c r="AQ9" s="75">
        <v>19424.622422202247</v>
      </c>
      <c r="AR9" s="75">
        <v>16392.281795338771</v>
      </c>
      <c r="AS9" s="75">
        <v>12122.840640684348</v>
      </c>
      <c r="AT9" s="75">
        <v>9020.3764224449696</v>
      </c>
      <c r="AU9" s="75">
        <v>8937.5849759651501</v>
      </c>
      <c r="AV9" s="75">
        <v>8402.3224194186078</v>
      </c>
      <c r="AW9" s="75">
        <v>7032.5912150212489</v>
      </c>
      <c r="AX9" s="75">
        <v>7281.1751391577436</v>
      </c>
      <c r="AY9" s="72" t="s">
        <v>295</v>
      </c>
      <c r="AZ9" s="70" t="s">
        <v>306</v>
      </c>
      <c r="BA9" s="71">
        <v>1021411.9378853509</v>
      </c>
      <c r="BB9" s="71">
        <v>1110140.0835586139</v>
      </c>
      <c r="BC9" s="71">
        <v>1370725.1191679907</v>
      </c>
      <c r="BD9" s="71">
        <v>1465396.2716023831</v>
      </c>
      <c r="BE9" s="71">
        <v>1565348.9996053071</v>
      </c>
      <c r="BF9" s="71">
        <v>1787328.5423639824</v>
      </c>
      <c r="BG9" s="71">
        <v>1816204.3513917699</v>
      </c>
      <c r="BH9" s="71">
        <v>1881201.5966159375</v>
      </c>
      <c r="BI9" s="71">
        <v>1809053.5990404487</v>
      </c>
      <c r="BJ9" s="71">
        <v>1934479.7100167978</v>
      </c>
      <c r="BK9" s="71">
        <v>2030934.4837671835</v>
      </c>
      <c r="BL9" s="71">
        <v>2150267.7012893669</v>
      </c>
      <c r="BM9" s="71">
        <v>2252450.5362831345</v>
      </c>
      <c r="BN9" s="71">
        <v>1983970.4626513286</v>
      </c>
      <c r="BO9" s="71">
        <v>1725383.3030282625</v>
      </c>
      <c r="BP9" s="71">
        <v>1850538.5619695981</v>
      </c>
      <c r="BQ9" s="71">
        <v>1894900.2166198092</v>
      </c>
      <c r="BR9" s="71">
        <v>2089628.4237917298</v>
      </c>
      <c r="BS9" s="71">
        <v>2073978.5224783928</v>
      </c>
      <c r="BT9" s="71">
        <v>2287866.5707338857</v>
      </c>
      <c r="BU9" s="71">
        <v>2611924.1155075496</v>
      </c>
      <c r="BV9" s="71">
        <v>2403382.6328891492</v>
      </c>
      <c r="BW9" s="71">
        <v>2337970.9582853299</v>
      </c>
      <c r="BX9" s="71">
        <v>2393692.8485040297</v>
      </c>
      <c r="BY9" s="73"/>
      <c r="BZ9" s="73"/>
    </row>
    <row r="10" spans="1:78"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B10" s="71">
        <v>0</v>
      </c>
      <c r="AC10" s="71">
        <v>0</v>
      </c>
      <c r="AD10" s="71">
        <v>0</v>
      </c>
      <c r="AE10" s="71">
        <v>0</v>
      </c>
      <c r="AF10" s="71">
        <v>0</v>
      </c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2" t="s">
        <v>296</v>
      </c>
      <c r="AZ10" s="70" t="s">
        <v>306</v>
      </c>
      <c r="BA10" s="71">
        <v>5840786.6972477064</v>
      </c>
      <c r="BB10" s="71">
        <v>6358290.9348665038</v>
      </c>
      <c r="BC10" s="71">
        <v>7563981.0079365084</v>
      </c>
      <c r="BD10" s="71">
        <v>8083862.4663277129</v>
      </c>
      <c r="BE10" s="71">
        <v>9036089.5121035837</v>
      </c>
      <c r="BF10" s="71">
        <v>11100417.349501949</v>
      </c>
      <c r="BG10" s="71">
        <v>11815343.232469853</v>
      </c>
      <c r="BH10" s="71">
        <v>11565586.986040609</v>
      </c>
      <c r="BI10" s="71">
        <v>10129282.070367752</v>
      </c>
      <c r="BJ10" s="71">
        <v>9818899.5473912694</v>
      </c>
      <c r="BK10" s="71">
        <v>10478771.986978538</v>
      </c>
      <c r="BL10" s="71">
        <v>11002398.386428799</v>
      </c>
      <c r="BM10" s="71">
        <v>10544953.411163809</v>
      </c>
      <c r="BN10" s="71">
        <v>10003293.502855588</v>
      </c>
      <c r="BO10" s="71">
        <v>10359143.264267279</v>
      </c>
      <c r="BP10" s="71">
        <v>11308782.324055215</v>
      </c>
      <c r="BQ10" s="71">
        <v>11165647.344827587</v>
      </c>
      <c r="BR10" s="71">
        <v>12606637.102272727</v>
      </c>
      <c r="BS10" s="71">
        <v>12638241.992319856</v>
      </c>
      <c r="BT10" s="71">
        <v>13189120.462175388</v>
      </c>
      <c r="BU10" s="71">
        <v>16421178.534474989</v>
      </c>
      <c r="BV10" s="71">
        <v>16900522.391363267</v>
      </c>
      <c r="BW10" s="71">
        <v>17248290.566522088</v>
      </c>
      <c r="BX10" s="71">
        <v>0</v>
      </c>
      <c r="BY10" s="73"/>
      <c r="BZ10" s="73"/>
    </row>
    <row r="11" spans="1:78">
      <c r="A11" s="68" t="s">
        <v>297</v>
      </c>
      <c r="B11" s="56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68" t="s">
        <v>297</v>
      </c>
      <c r="AA11" s="5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</row>
    <row r="12" spans="1:78"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AB12" s="76">
        <v>1995</v>
      </c>
      <c r="AC12" s="76">
        <v>1996</v>
      </c>
      <c r="AD12" s="76">
        <v>1997</v>
      </c>
      <c r="AE12" s="76">
        <v>1998</v>
      </c>
      <c r="AF12" s="76">
        <v>1999</v>
      </c>
      <c r="AG12" s="76">
        <v>2000</v>
      </c>
      <c r="AH12" s="76">
        <v>2001</v>
      </c>
      <c r="AI12" s="76">
        <v>2002</v>
      </c>
      <c r="AJ12" s="76">
        <v>2003</v>
      </c>
      <c r="AK12" s="76">
        <v>2004</v>
      </c>
      <c r="AL12" s="76">
        <v>2005</v>
      </c>
      <c r="AM12" s="76">
        <v>2006</v>
      </c>
      <c r="AN12" s="76">
        <v>2007</v>
      </c>
      <c r="AO12" s="76">
        <v>2008</v>
      </c>
      <c r="AP12" s="76">
        <v>2009</v>
      </c>
      <c r="AQ12" s="76">
        <v>2010</v>
      </c>
      <c r="AR12" s="76">
        <v>2011</v>
      </c>
      <c r="AS12" s="76">
        <v>2012</v>
      </c>
      <c r="AT12" s="76">
        <v>2013</v>
      </c>
      <c r="AU12" s="76">
        <v>2014</v>
      </c>
      <c r="AV12" s="76">
        <v>2015</v>
      </c>
      <c r="AW12" s="76">
        <v>2016</v>
      </c>
      <c r="AX12" s="76">
        <v>2017</v>
      </c>
    </row>
    <row r="13" spans="1:78">
      <c r="A13" s="70" t="s">
        <v>284</v>
      </c>
      <c r="B13" s="70" t="s">
        <v>9</v>
      </c>
      <c r="C13" s="95">
        <v>0.9280767715206919</v>
      </c>
      <c r="D13" s="95">
        <v>0.82173478253741872</v>
      </c>
      <c r="E13" s="95">
        <v>0.76768799862561266</v>
      </c>
      <c r="F13" s="95">
        <v>0.86401391952234674</v>
      </c>
      <c r="G13" s="95">
        <v>0.72823211894009254</v>
      </c>
      <c r="H13" s="95">
        <v>0.74150870406189551</v>
      </c>
      <c r="I13" s="95">
        <v>0.79453574410173722</v>
      </c>
      <c r="J13" s="95">
        <v>0.91740425577348095</v>
      </c>
      <c r="K13" s="95">
        <v>0.91117051994344544</v>
      </c>
      <c r="L13" s="95">
        <v>0.84093705741682334</v>
      </c>
      <c r="M13" s="95">
        <v>0.92201950210946892</v>
      </c>
      <c r="N13" s="95">
        <v>0.83444612658659845</v>
      </c>
      <c r="O13" s="95">
        <v>0.74731196226523333</v>
      </c>
      <c r="P13" s="95">
        <v>0.76346614705816485</v>
      </c>
      <c r="Q13" s="95">
        <v>0.87317386001786756</v>
      </c>
      <c r="R13" s="95">
        <v>0.7263156434013146</v>
      </c>
      <c r="S13" s="95">
        <v>0.55733622059528298</v>
      </c>
      <c r="T13" s="95">
        <v>0.51124478873645796</v>
      </c>
      <c r="U13" s="95">
        <v>0.45296204614831148</v>
      </c>
      <c r="V13" s="95">
        <v>0.41991867568557167</v>
      </c>
      <c r="W13" s="95">
        <v>0.40632095933553164</v>
      </c>
      <c r="X13" s="95">
        <v>0.35075079799381981</v>
      </c>
      <c r="Y13" s="95">
        <v>0.31637999552438056</v>
      </c>
      <c r="Z13" s="70" t="s">
        <v>284</v>
      </c>
      <c r="AA13" s="70" t="s">
        <v>306</v>
      </c>
      <c r="AB13" s="75">
        <v>4263</v>
      </c>
      <c r="AC13" s="75">
        <v>4010</v>
      </c>
      <c r="AD13" s="75">
        <v>3977</v>
      </c>
      <c r="AE13" s="75">
        <v>4787</v>
      </c>
      <c r="AF13" s="75">
        <v>4328</v>
      </c>
      <c r="AG13" s="75">
        <v>4792</v>
      </c>
      <c r="AH13" s="75">
        <v>5558</v>
      </c>
      <c r="AI13" s="75">
        <v>6874</v>
      </c>
      <c r="AJ13" s="75">
        <v>7321</v>
      </c>
      <c r="AK13" s="75">
        <v>7244</v>
      </c>
      <c r="AL13" s="75">
        <v>8580</v>
      </c>
      <c r="AM13" s="75">
        <v>8411</v>
      </c>
      <c r="AN13" s="75">
        <v>8077</v>
      </c>
      <c r="AO13" s="75">
        <v>8522</v>
      </c>
      <c r="AP13" s="75">
        <v>9422</v>
      </c>
      <c r="AQ13" s="75">
        <v>7851</v>
      </c>
      <c r="AR13" s="75">
        <v>5966</v>
      </c>
      <c r="AS13" s="75">
        <v>5316</v>
      </c>
      <c r="AT13" s="75">
        <v>4646</v>
      </c>
      <c r="AU13" s="75">
        <v>4358</v>
      </c>
      <c r="AV13" s="75">
        <v>4393</v>
      </c>
      <c r="AW13" s="75">
        <v>3924</v>
      </c>
      <c r="AX13" s="75">
        <v>3690</v>
      </c>
    </row>
    <row r="14" spans="1:78">
      <c r="A14" s="70" t="s">
        <v>288</v>
      </c>
      <c r="B14" s="70" t="s">
        <v>9</v>
      </c>
      <c r="C14" s="95">
        <v>0.16697979914528985</v>
      </c>
      <c r="D14" s="95">
        <v>0.1672158559976393</v>
      </c>
      <c r="E14" s="95">
        <v>0.13241990622508681</v>
      </c>
      <c r="F14" s="95">
        <v>0.17038419470004079</v>
      </c>
      <c r="G14" s="95">
        <v>0.23405057242275154</v>
      </c>
      <c r="H14" s="95">
        <v>0.28471953578336556</v>
      </c>
      <c r="I14" s="95">
        <v>0.35109388044510015</v>
      </c>
      <c r="J14" s="95">
        <v>0.48739603463554731</v>
      </c>
      <c r="K14" s="95">
        <v>0.47182726964972016</v>
      </c>
      <c r="L14" s="95">
        <v>0.50706972208678691</v>
      </c>
      <c r="M14" s="95">
        <v>0.61940797321200214</v>
      </c>
      <c r="N14" s="95">
        <v>0.62858764214156315</v>
      </c>
      <c r="O14" s="95">
        <v>0.77210824874376272</v>
      </c>
      <c r="P14" s="95">
        <v>0.80458688884409502</v>
      </c>
      <c r="Q14" s="95">
        <v>0.81293579920152137</v>
      </c>
      <c r="R14" s="95">
        <v>0.70947836826451172</v>
      </c>
      <c r="S14" s="95">
        <v>0.70559176569831905</v>
      </c>
      <c r="T14" s="95">
        <v>0.51451460115501313</v>
      </c>
      <c r="U14" s="95">
        <v>0.26421161107660868</v>
      </c>
      <c r="V14" s="95">
        <v>0.29311441290397178</v>
      </c>
      <c r="W14" s="95">
        <v>0.24334861006414377</v>
      </c>
      <c r="X14" s="95">
        <v>0.15052608150397365</v>
      </c>
      <c r="Y14" s="95">
        <v>0.19154279403833771</v>
      </c>
      <c r="Z14" s="70" t="s">
        <v>288</v>
      </c>
      <c r="AA14" s="70" t="s">
        <v>306</v>
      </c>
      <c r="AB14" s="75">
        <v>767</v>
      </c>
      <c r="AC14" s="75">
        <v>816</v>
      </c>
      <c r="AD14" s="75">
        <v>686</v>
      </c>
      <c r="AE14" s="75">
        <v>944</v>
      </c>
      <c r="AF14" s="75">
        <v>1391</v>
      </c>
      <c r="AG14" s="75">
        <v>1840</v>
      </c>
      <c r="AH14" s="75">
        <v>2456</v>
      </c>
      <c r="AI14" s="75">
        <v>3652</v>
      </c>
      <c r="AJ14" s="75">
        <v>3791</v>
      </c>
      <c r="AK14" s="75">
        <v>4368</v>
      </c>
      <c r="AL14" s="75">
        <v>5764</v>
      </c>
      <c r="AM14" s="75">
        <v>6336</v>
      </c>
      <c r="AN14" s="75">
        <v>8345</v>
      </c>
      <c r="AO14" s="75">
        <v>8981</v>
      </c>
      <c r="AP14" s="75">
        <v>8772</v>
      </c>
      <c r="AQ14" s="75">
        <v>7669</v>
      </c>
      <c r="AR14" s="75">
        <v>7553</v>
      </c>
      <c r="AS14" s="75">
        <v>5350</v>
      </c>
      <c r="AT14" s="75">
        <v>2710</v>
      </c>
      <c r="AU14" s="75">
        <v>3042</v>
      </c>
      <c r="AV14" s="75">
        <v>2631</v>
      </c>
      <c r="AW14" s="75">
        <v>1684</v>
      </c>
      <c r="AX14" s="75">
        <v>2234</v>
      </c>
    </row>
    <row r="15" spans="1:78">
      <c r="A15" s="70" t="s">
        <v>290</v>
      </c>
      <c r="B15" s="70" t="s">
        <v>9</v>
      </c>
      <c r="C15" s="95">
        <v>0.10798172148117829</v>
      </c>
      <c r="D15" s="95">
        <v>8.5042377743897446E-2</v>
      </c>
      <c r="E15" s="95">
        <v>9.9025381768906032E-2</v>
      </c>
      <c r="F15" s="95">
        <v>9.3494717007013908E-2</v>
      </c>
      <c r="G15" s="95">
        <v>8.5139891909354629E-2</v>
      </c>
      <c r="H15" s="95">
        <v>8.6034816247582205E-2</v>
      </c>
      <c r="I15" s="95">
        <v>0.14180990610811864</v>
      </c>
      <c r="J15" s="95">
        <v>0.18510906353765175</v>
      </c>
      <c r="K15" s="95">
        <v>0.27530517553816436</v>
      </c>
      <c r="L15" s="95">
        <v>0.23449652898702142</v>
      </c>
      <c r="M15" s="95">
        <v>0.16248175841369661</v>
      </c>
      <c r="N15" s="95">
        <v>0.18145309303612991</v>
      </c>
      <c r="O15" s="95">
        <v>0.2002207609684245</v>
      </c>
      <c r="P15" s="95">
        <v>0.19100091827364554</v>
      </c>
      <c r="Q15" s="95">
        <v>0.16431089511904892</v>
      </c>
      <c r="R15" s="95">
        <v>0.16134180131090214</v>
      </c>
      <c r="S15" s="95">
        <v>0.11537214757545665</v>
      </c>
      <c r="T15" s="95">
        <v>9.0689209138164001E-2</v>
      </c>
      <c r="U15" s="95">
        <v>5.7034609771149852E-2</v>
      </c>
      <c r="V15" s="95">
        <v>3.4977163670000581E-2</v>
      </c>
      <c r="W15" s="95">
        <v>2.7100396331734753E-2</v>
      </c>
      <c r="X15" s="95">
        <v>3.3698534873514291E-2</v>
      </c>
      <c r="Y15" s="95">
        <v>3.8154227102533696E-2</v>
      </c>
      <c r="Z15" s="70" t="s">
        <v>290</v>
      </c>
      <c r="AA15" s="70" t="s">
        <v>306</v>
      </c>
      <c r="AB15" s="75">
        <v>496</v>
      </c>
      <c r="AC15" s="75">
        <v>415</v>
      </c>
      <c r="AD15" s="75">
        <v>513</v>
      </c>
      <c r="AE15" s="75">
        <v>518</v>
      </c>
      <c r="AF15" s="75">
        <v>506</v>
      </c>
      <c r="AG15" s="75">
        <v>556</v>
      </c>
      <c r="AH15" s="75">
        <v>992</v>
      </c>
      <c r="AI15" s="75">
        <v>1387</v>
      </c>
      <c r="AJ15" s="75">
        <v>2212</v>
      </c>
      <c r="AK15" s="75">
        <v>2020</v>
      </c>
      <c r="AL15" s="75">
        <v>1512</v>
      </c>
      <c r="AM15" s="75">
        <v>1829</v>
      </c>
      <c r="AN15" s="75">
        <v>2164</v>
      </c>
      <c r="AO15" s="75">
        <v>2132</v>
      </c>
      <c r="AP15" s="75">
        <v>1773</v>
      </c>
      <c r="AQ15" s="75">
        <v>1744</v>
      </c>
      <c r="AR15" s="75">
        <v>1235</v>
      </c>
      <c r="AS15" s="75">
        <v>943</v>
      </c>
      <c r="AT15" s="75">
        <v>585</v>
      </c>
      <c r="AU15" s="75">
        <v>363</v>
      </c>
      <c r="AV15" s="75">
        <v>293</v>
      </c>
      <c r="AW15" s="75">
        <v>377</v>
      </c>
      <c r="AX15" s="75">
        <v>445</v>
      </c>
    </row>
    <row r="16" spans="1:78">
      <c r="A16" s="70" t="s">
        <v>292</v>
      </c>
      <c r="B16" s="70" t="s">
        <v>9</v>
      </c>
      <c r="C16" s="95">
        <v>0.10471614522670719</v>
      </c>
      <c r="D16" s="95">
        <v>9.4263840390826081E-2</v>
      </c>
      <c r="E16" s="95">
        <v>9.2462296037633507E-2</v>
      </c>
      <c r="F16" s="95">
        <v>9.6202092982120485E-2</v>
      </c>
      <c r="G16" s="95">
        <v>0.10179769684814138</v>
      </c>
      <c r="H16" s="95">
        <v>0.13787234042553193</v>
      </c>
      <c r="I16" s="95">
        <v>0.16797040290024132</v>
      </c>
      <c r="J16" s="95">
        <v>0.18724442403988853</v>
      </c>
      <c r="K16" s="95">
        <v>0.20909253838341599</v>
      </c>
      <c r="L16" s="95">
        <v>0.22544171252118594</v>
      </c>
      <c r="M16" s="95">
        <v>0.24264802281622153</v>
      </c>
      <c r="N16" s="95">
        <v>0.241276064660398</v>
      </c>
      <c r="O16" s="95">
        <v>0.23806285488528478</v>
      </c>
      <c r="P16" s="95">
        <v>0.25720620842572062</v>
      </c>
      <c r="Q16" s="95">
        <v>0.23242624081137889</v>
      </c>
      <c r="R16" s="95">
        <v>0.20787558918898916</v>
      </c>
      <c r="S16" s="95">
        <v>0.167126131184204</v>
      </c>
      <c r="T16" s="95">
        <v>0.11973283709121334</v>
      </c>
      <c r="U16" s="95">
        <v>8.0920899333426277E-2</v>
      </c>
      <c r="V16" s="95">
        <v>8.4118633289009648E-2</v>
      </c>
      <c r="W16" s="95">
        <v>8.3890987962059446E-2</v>
      </c>
      <c r="X16" s="95">
        <v>7.5263040751986823E-2</v>
      </c>
      <c r="Y16" s="95">
        <v>7.8794909454445991E-2</v>
      </c>
      <c r="Z16" s="70" t="s">
        <v>292</v>
      </c>
      <c r="AA16" s="70" t="s">
        <v>306</v>
      </c>
      <c r="AB16" s="75">
        <v>481</v>
      </c>
      <c r="AC16" s="75">
        <v>460</v>
      </c>
      <c r="AD16" s="75">
        <v>479</v>
      </c>
      <c r="AE16" s="75">
        <v>533</v>
      </c>
      <c r="AF16" s="75">
        <v>605</v>
      </c>
      <c r="AG16" s="75">
        <v>891</v>
      </c>
      <c r="AH16" s="75">
        <v>1175</v>
      </c>
      <c r="AI16" s="75">
        <v>1403</v>
      </c>
      <c r="AJ16" s="75">
        <v>1680</v>
      </c>
      <c r="AK16" s="75">
        <v>1942</v>
      </c>
      <c r="AL16" s="75">
        <v>2258</v>
      </c>
      <c r="AM16" s="75">
        <v>2432</v>
      </c>
      <c r="AN16" s="75">
        <v>2573</v>
      </c>
      <c r="AO16" s="75">
        <v>2871</v>
      </c>
      <c r="AP16" s="75">
        <v>2508</v>
      </c>
      <c r="AQ16" s="75">
        <v>2247</v>
      </c>
      <c r="AR16" s="75">
        <v>1789</v>
      </c>
      <c r="AS16" s="75">
        <v>1245</v>
      </c>
      <c r="AT16" s="75">
        <v>830</v>
      </c>
      <c r="AU16" s="75">
        <v>873</v>
      </c>
      <c r="AV16" s="75">
        <v>907</v>
      </c>
      <c r="AW16" s="75">
        <v>842</v>
      </c>
      <c r="AX16" s="75">
        <v>919</v>
      </c>
    </row>
    <row r="17" spans="1:50">
      <c r="A17" s="70" t="s">
        <v>294</v>
      </c>
      <c r="C17" s="95">
        <v>1.3077544373738672</v>
      </c>
      <c r="D17" s="95">
        <v>1.1682568566697815</v>
      </c>
      <c r="E17" s="95">
        <v>1.091595582657239</v>
      </c>
      <c r="F17" s="95">
        <v>1.224094924211522</v>
      </c>
      <c r="G17" s="95">
        <v>1.1492202801203399</v>
      </c>
      <c r="H17" s="95">
        <v>1.2501353965183752</v>
      </c>
      <c r="I17" s="95">
        <v>1.4554099335551973</v>
      </c>
      <c r="J17" s="95">
        <v>1.7771537779865687</v>
      </c>
      <c r="K17" s="95">
        <v>1.867395503514746</v>
      </c>
      <c r="L17" s="95">
        <v>1.8079450210118178</v>
      </c>
      <c r="M17" s="95">
        <v>1.9465572565513893</v>
      </c>
      <c r="N17" s="95">
        <v>1.8857629264246896</v>
      </c>
      <c r="O17" s="95">
        <v>1.9577038268627052</v>
      </c>
      <c r="P17" s="95">
        <v>2.0162601626016263</v>
      </c>
      <c r="Q17" s="95">
        <v>2.0828467951498166</v>
      </c>
      <c r="R17" s="95">
        <v>1.8050114021657175</v>
      </c>
      <c r="S17" s="95">
        <v>1.5454262650532629</v>
      </c>
      <c r="T17" s="95">
        <v>1.2361814361208483</v>
      </c>
      <c r="U17" s="95">
        <v>0.85512916632949632</v>
      </c>
      <c r="V17" s="95">
        <v>0.83212888554855358</v>
      </c>
      <c r="W17" s="95">
        <v>0.76066095369346953</v>
      </c>
      <c r="X17" s="95">
        <v>0.61023845512329467</v>
      </c>
      <c r="Y17" s="95">
        <v>0.624871926119698</v>
      </c>
      <c r="Z17" s="70" t="s">
        <v>294</v>
      </c>
      <c r="AB17" s="75">
        <v>6007</v>
      </c>
      <c r="AC17" s="75">
        <v>5701</v>
      </c>
      <c r="AD17" s="75">
        <v>5655</v>
      </c>
      <c r="AE17" s="75">
        <v>6782</v>
      </c>
      <c r="AF17" s="75">
        <v>6830</v>
      </c>
      <c r="AG17" s="75">
        <v>8079</v>
      </c>
      <c r="AH17" s="75">
        <v>10181</v>
      </c>
      <c r="AI17" s="75">
        <v>13316</v>
      </c>
      <c r="AJ17" s="75">
        <v>15004</v>
      </c>
      <c r="AK17" s="75">
        <v>15574</v>
      </c>
      <c r="AL17" s="75">
        <v>18114</v>
      </c>
      <c r="AM17" s="75">
        <v>19008</v>
      </c>
      <c r="AN17" s="75">
        <v>21159</v>
      </c>
      <c r="AO17" s="75">
        <v>22506</v>
      </c>
      <c r="AP17" s="75">
        <v>22475</v>
      </c>
      <c r="AQ17" s="75">
        <v>19511</v>
      </c>
      <c r="AR17" s="75">
        <v>16543</v>
      </c>
      <c r="AS17" s="75">
        <v>12854</v>
      </c>
      <c r="AT17" s="75">
        <v>8771</v>
      </c>
      <c r="AU17" s="75">
        <v>8636</v>
      </c>
      <c r="AV17" s="75">
        <v>8224</v>
      </c>
      <c r="AW17" s="75">
        <v>6827</v>
      </c>
      <c r="AX17" s="75">
        <v>7288</v>
      </c>
    </row>
    <row r="18" spans="1:50"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</row>
    <row r="19" spans="1:50">
      <c r="A19" s="68" t="s">
        <v>298</v>
      </c>
      <c r="B19" s="56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68" t="s">
        <v>298</v>
      </c>
      <c r="AA19" s="5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spans="1:50"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AB20" s="76">
        <v>1995</v>
      </c>
      <c r="AC20" s="76">
        <v>1996</v>
      </c>
      <c r="AD20" s="76">
        <v>1997</v>
      </c>
      <c r="AE20" s="76">
        <v>1998</v>
      </c>
      <c r="AF20" s="76">
        <v>1999</v>
      </c>
      <c r="AG20" s="76">
        <v>2000</v>
      </c>
      <c r="AH20" s="76">
        <v>2001</v>
      </c>
      <c r="AI20" s="76">
        <v>2002</v>
      </c>
      <c r="AJ20" s="76">
        <v>2003</v>
      </c>
      <c r="AK20" s="76">
        <v>2004</v>
      </c>
      <c r="AL20" s="76">
        <v>2005</v>
      </c>
      <c r="AM20" s="76">
        <v>2006</v>
      </c>
      <c r="AN20" s="76">
        <v>2007</v>
      </c>
      <c r="AO20" s="76">
        <v>2008</v>
      </c>
      <c r="AP20" s="76">
        <v>2009</v>
      </c>
      <c r="AQ20" s="76">
        <v>2010</v>
      </c>
      <c r="AR20" s="76">
        <v>2011</v>
      </c>
      <c r="AS20" s="76">
        <v>2012</v>
      </c>
      <c r="AT20" s="76">
        <v>2013</v>
      </c>
      <c r="AU20" s="76">
        <v>2014</v>
      </c>
      <c r="AV20" s="76">
        <v>2015</v>
      </c>
      <c r="AW20" s="76">
        <v>2016</v>
      </c>
      <c r="AX20" s="76">
        <v>2017</v>
      </c>
    </row>
    <row r="21" spans="1:50">
      <c r="A21" s="70" t="s">
        <v>284</v>
      </c>
      <c r="B21" s="70" t="s">
        <v>9</v>
      </c>
      <c r="C21" s="95">
        <v>0.8869331434744101</v>
      </c>
      <c r="D21" s="95">
        <v>0.87422817668131214</v>
      </c>
      <c r="E21" s="95">
        <v>0.83692120837545836</v>
      </c>
      <c r="F21" s="95">
        <v>0.77906006556717378</v>
      </c>
      <c r="G21" s="95">
        <v>0.73342600894076304</v>
      </c>
      <c r="H21" s="95">
        <v>0.73992123611425786</v>
      </c>
      <c r="I21" s="95">
        <v>0.7099475984917436</v>
      </c>
      <c r="J21" s="95">
        <v>0.65152971440879337</v>
      </c>
      <c r="K21" s="95">
        <v>0.67401466664540743</v>
      </c>
      <c r="L21" s="95">
        <v>0.67642224188814792</v>
      </c>
      <c r="M21" s="95">
        <v>0.70230608401924222</v>
      </c>
      <c r="N21" s="95">
        <v>0.69882400177258241</v>
      </c>
      <c r="O21" s="95">
        <v>0.71512803230724853</v>
      </c>
      <c r="P21" s="95">
        <v>0.7045001019383853</v>
      </c>
      <c r="Q21" s="95">
        <v>0.73732693545105354</v>
      </c>
      <c r="R21" s="95">
        <v>0.72656612415544819</v>
      </c>
      <c r="S21" s="95">
        <v>0.61234362128461894</v>
      </c>
      <c r="T21" s="95">
        <v>0.63068155418124439</v>
      </c>
      <c r="U21" s="95">
        <v>0.60770004718520643</v>
      </c>
      <c r="V21" s="95">
        <v>0.50271555374657229</v>
      </c>
      <c r="W21" s="95">
        <v>0.45538030387112272</v>
      </c>
      <c r="X21" s="95">
        <v>0.41436532259327907</v>
      </c>
      <c r="Y21" s="95">
        <v>0.40638237163859986</v>
      </c>
      <c r="Z21" s="70" t="s">
        <v>284</v>
      </c>
      <c r="AA21" s="70" t="s">
        <v>306</v>
      </c>
      <c r="AB21" s="75">
        <v>10805.267014999999</v>
      </c>
      <c r="AC21" s="75">
        <v>10947.662219</v>
      </c>
      <c r="AD21" s="75">
        <v>10819.524890000001</v>
      </c>
      <c r="AE21" s="75">
        <v>10532.081864</v>
      </c>
      <c r="AF21" s="75">
        <v>10275.291051</v>
      </c>
      <c r="AG21" s="75">
        <v>10940.364409</v>
      </c>
      <c r="AH21" s="75">
        <v>10920.41396</v>
      </c>
      <c r="AI21" s="75">
        <v>10345.177749</v>
      </c>
      <c r="AJ21" s="75">
        <v>10990.928003999999</v>
      </c>
      <c r="AK21" s="75">
        <v>11526.363522</v>
      </c>
      <c r="AL21" s="75">
        <v>12402.058252999999</v>
      </c>
      <c r="AM21" s="75">
        <v>12915.322776999999</v>
      </c>
      <c r="AN21" s="75">
        <v>13883.209568</v>
      </c>
      <c r="AO21" s="75">
        <v>14036.319131</v>
      </c>
      <c r="AP21" s="75">
        <v>14277.760990000001</v>
      </c>
      <c r="AQ21" s="75">
        <v>14497.093953</v>
      </c>
      <c r="AR21" s="75">
        <v>12604.291273999999</v>
      </c>
      <c r="AS21" s="75">
        <v>13173.701531000001</v>
      </c>
      <c r="AT21" s="75">
        <v>12866.158552000001</v>
      </c>
      <c r="AU21" s="75">
        <v>10807.203024</v>
      </c>
      <c r="AV21" s="75">
        <v>10011.226322</v>
      </c>
      <c r="AW21" s="75">
        <v>9257.4558379999999</v>
      </c>
      <c r="AX21" s="75">
        <v>9326.7314499999993</v>
      </c>
    </row>
    <row r="22" spans="1:50">
      <c r="A22" s="70" t="s">
        <v>288</v>
      </c>
      <c r="B22" s="70" t="s">
        <v>9</v>
      </c>
      <c r="C22" s="95">
        <v>0.2270076147956985</v>
      </c>
      <c r="D22" s="95">
        <v>0.23661107144967602</v>
      </c>
      <c r="E22" s="95">
        <v>0.23391505263475448</v>
      </c>
      <c r="F22" s="95">
        <v>0.21296016853367419</v>
      </c>
      <c r="G22" s="95">
        <v>0.20635275257155786</v>
      </c>
      <c r="H22" s="95">
        <v>0.19983633000470047</v>
      </c>
      <c r="I22" s="95">
        <v>0.15886347679105448</v>
      </c>
      <c r="J22" s="95">
        <v>0.19174873364827066</v>
      </c>
      <c r="K22" s="95">
        <v>0.22282699216148494</v>
      </c>
      <c r="L22" s="95">
        <v>0.21598925833573451</v>
      </c>
      <c r="M22" s="95">
        <v>0.23621783165006044</v>
      </c>
      <c r="N22" s="95">
        <v>0.23282837820069899</v>
      </c>
      <c r="O22" s="95">
        <v>0.2377929904809</v>
      </c>
      <c r="P22" s="95">
        <v>0.2357237726738875</v>
      </c>
      <c r="Q22" s="95">
        <v>0.25659541639167494</v>
      </c>
      <c r="R22" s="95">
        <v>0.25576074443351315</v>
      </c>
      <c r="S22" s="95">
        <v>0.31768871373402924</v>
      </c>
      <c r="T22" s="95">
        <v>0.37763265485895281</v>
      </c>
      <c r="U22" s="95">
        <v>0.491110004822432</v>
      </c>
      <c r="V22" s="95">
        <v>0.44319062781280744</v>
      </c>
      <c r="W22" s="95">
        <v>0.42426618812862982</v>
      </c>
      <c r="X22" s="95">
        <v>0.38942516703377467</v>
      </c>
      <c r="Y22" s="95">
        <v>0.3940085634250563</v>
      </c>
      <c r="Z22" s="70" t="s">
        <v>288</v>
      </c>
      <c r="AA22" s="70" t="s">
        <v>306</v>
      </c>
      <c r="AB22" s="75">
        <v>2765.5724789999999</v>
      </c>
      <c r="AC22" s="75">
        <v>2963</v>
      </c>
      <c r="AD22" s="75">
        <v>3024</v>
      </c>
      <c r="AE22" s="75">
        <v>2879</v>
      </c>
      <c r="AF22" s="75">
        <v>2891</v>
      </c>
      <c r="AG22" s="75">
        <v>2954.75</v>
      </c>
      <c r="AH22" s="75">
        <v>2443.6379999999999</v>
      </c>
      <c r="AI22" s="75">
        <v>3044.6419999999998</v>
      </c>
      <c r="AJ22" s="75">
        <v>3633.5639999999999</v>
      </c>
      <c r="AK22" s="75">
        <v>3680.498</v>
      </c>
      <c r="AL22" s="75">
        <v>4171.3824999999997</v>
      </c>
      <c r="AM22" s="75">
        <v>4303.0200000000004</v>
      </c>
      <c r="AN22" s="75">
        <v>4616.4179999999997</v>
      </c>
      <c r="AO22" s="75">
        <v>4696.5133020000003</v>
      </c>
      <c r="AP22" s="75">
        <v>4968.7700940000004</v>
      </c>
      <c r="AQ22" s="75">
        <v>5103.1660000000002</v>
      </c>
      <c r="AR22" s="75">
        <v>6539.2060000000001</v>
      </c>
      <c r="AS22" s="75">
        <v>7888.0060000000003</v>
      </c>
      <c r="AT22" s="75">
        <v>10397.727000000001</v>
      </c>
      <c r="AU22" s="75">
        <v>9527.5570000000007</v>
      </c>
      <c r="AV22" s="75">
        <v>9327.2036449999996</v>
      </c>
      <c r="AW22" s="75">
        <v>8700.2605899999999</v>
      </c>
      <c r="AX22" s="75">
        <v>9042.7447560000001</v>
      </c>
    </row>
    <row r="23" spans="1:50">
      <c r="A23" s="70" t="s">
        <v>290</v>
      </c>
      <c r="B23" s="70" t="s">
        <v>9</v>
      </c>
      <c r="C23" s="95">
        <v>4.6787542693632708E-2</v>
      </c>
      <c r="D23" s="95">
        <v>4.5677196378405227E-2</v>
      </c>
      <c r="E23" s="95">
        <v>4.9737889829413733E-2</v>
      </c>
      <c r="F23" s="95">
        <v>5.4072206737796398E-2</v>
      </c>
      <c r="G23" s="95">
        <v>4.482515690589358E-2</v>
      </c>
      <c r="H23" s="95">
        <v>5.2967533148246461E-2</v>
      </c>
      <c r="I23" s="95">
        <v>5.3370172929398003E-2</v>
      </c>
      <c r="J23" s="95">
        <v>5.9871680136840938E-2</v>
      </c>
      <c r="K23" s="95">
        <v>5.130704877638953E-2</v>
      </c>
      <c r="L23" s="95">
        <v>4.915438149457254E-2</v>
      </c>
      <c r="M23" s="95">
        <v>4.8711567156783632E-2</v>
      </c>
      <c r="N23" s="95">
        <v>5.2917754014688193E-2</v>
      </c>
      <c r="O23" s="95">
        <v>5.4211138840812627E-2</v>
      </c>
      <c r="P23" s="95">
        <v>3.9916645409008321E-2</v>
      </c>
      <c r="Q23" s="95">
        <v>3.5805831580099791E-2</v>
      </c>
      <c r="R23" s="95">
        <v>3.8021309193806009E-2</v>
      </c>
      <c r="S23" s="95">
        <v>4.6102132319326611E-2</v>
      </c>
      <c r="T23" s="95">
        <v>2.9490560148295385E-2</v>
      </c>
      <c r="U23" s="95">
        <v>2.035718114915579E-2</v>
      </c>
      <c r="V23" s="95">
        <v>1.8141517793805371E-2</v>
      </c>
      <c r="W23" s="95">
        <v>2.3289326210681065E-2</v>
      </c>
      <c r="X23" s="95">
        <v>3.4644373713424784E-2</v>
      </c>
      <c r="Y23" s="95">
        <v>3.490100271757246E-2</v>
      </c>
      <c r="Z23" s="70" t="s">
        <v>290</v>
      </c>
      <c r="AA23" s="70" t="s">
        <v>306</v>
      </c>
      <c r="AB23" s="75">
        <v>570</v>
      </c>
      <c r="AC23" s="75">
        <v>572</v>
      </c>
      <c r="AD23" s="75">
        <v>643</v>
      </c>
      <c r="AE23" s="75">
        <v>731</v>
      </c>
      <c r="AF23" s="75">
        <v>628</v>
      </c>
      <c r="AG23" s="75">
        <v>783.17</v>
      </c>
      <c r="AH23" s="75">
        <v>820.94</v>
      </c>
      <c r="AI23" s="75">
        <v>950.65989999999999</v>
      </c>
      <c r="AJ23" s="75">
        <v>836.64660000000003</v>
      </c>
      <c r="AK23" s="75">
        <v>837.6</v>
      </c>
      <c r="AL23" s="75">
        <v>860.2</v>
      </c>
      <c r="AM23" s="75">
        <v>978</v>
      </c>
      <c r="AN23" s="75">
        <v>1052.4333650000001</v>
      </c>
      <c r="AO23" s="75">
        <v>795.29125979999992</v>
      </c>
      <c r="AP23" s="75">
        <v>693.35199999999998</v>
      </c>
      <c r="AQ23" s="75">
        <v>758.63499999999999</v>
      </c>
      <c r="AR23" s="75">
        <v>948.952</v>
      </c>
      <c r="AS23" s="75">
        <v>616</v>
      </c>
      <c r="AT23" s="75">
        <v>431</v>
      </c>
      <c r="AU23" s="75">
        <v>390</v>
      </c>
      <c r="AV23" s="75">
        <v>512</v>
      </c>
      <c r="AW23" s="75">
        <v>774</v>
      </c>
      <c r="AX23" s="75">
        <v>801</v>
      </c>
    </row>
    <row r="24" spans="1:50">
      <c r="A24" s="70" t="s">
        <v>292</v>
      </c>
      <c r="B24" s="70" t="s">
        <v>9</v>
      </c>
      <c r="C24" s="95">
        <v>1.4581296638766514E-2</v>
      </c>
      <c r="D24" s="95">
        <v>1.5599720826086469E-2</v>
      </c>
      <c r="E24" s="95">
        <v>1.3740962285065404E-2</v>
      </c>
      <c r="F24" s="95">
        <v>1.3991460881606277E-2</v>
      </c>
      <c r="G24" s="95">
        <v>1.23925855764351E-2</v>
      </c>
      <c r="H24" s="95">
        <v>1.3290409411701051E-2</v>
      </c>
      <c r="I24" s="95">
        <v>1.9212716161747495E-2</v>
      </c>
      <c r="J24" s="95">
        <v>2.0174716546932949E-2</v>
      </c>
      <c r="K24" s="95">
        <v>2.9648008850371565E-2</v>
      </c>
      <c r="L24" s="95">
        <v>2.2151748307970745E-2</v>
      </c>
      <c r="M24" s="95">
        <v>1.6001427030332888E-2</v>
      </c>
      <c r="N24" s="95">
        <v>1.4137372974394408E-2</v>
      </c>
      <c r="O24" s="95">
        <v>1.5556104998557712E-2</v>
      </c>
      <c r="P24" s="95">
        <v>1.440488260271635E-2</v>
      </c>
      <c r="Q24" s="95">
        <v>1.4149808254605659E-2</v>
      </c>
      <c r="R24" s="95">
        <v>1.0675145304765375E-2</v>
      </c>
      <c r="S24" s="95">
        <v>1.0445163136444438E-2</v>
      </c>
      <c r="T24" s="95">
        <v>1.0915337197745695E-2</v>
      </c>
      <c r="U24" s="95">
        <v>1.5256077752151556E-2</v>
      </c>
      <c r="V24" s="95">
        <v>1.5818938349075364E-2</v>
      </c>
      <c r="W24" s="95">
        <v>1.3988185170157638E-2</v>
      </c>
      <c r="X24" s="95">
        <v>1.5829383616613003E-2</v>
      </c>
      <c r="Y24" s="95">
        <v>1.5409112948097718E-2</v>
      </c>
      <c r="Z24" s="70" t="s">
        <v>292</v>
      </c>
      <c r="AA24" s="70" t="s">
        <v>306</v>
      </c>
      <c r="AB24" s="75">
        <v>177.64</v>
      </c>
      <c r="AC24" s="75">
        <v>195.35</v>
      </c>
      <c r="AD24" s="75">
        <v>177.64</v>
      </c>
      <c r="AE24" s="75">
        <v>189.15</v>
      </c>
      <c r="AF24" s="75">
        <v>173.62</v>
      </c>
      <c r="AG24" s="75">
        <v>196.51</v>
      </c>
      <c r="AH24" s="75">
        <v>295.52999999999997</v>
      </c>
      <c r="AI24" s="75">
        <v>320.33999999999997</v>
      </c>
      <c r="AJ24" s="75">
        <v>483.46</v>
      </c>
      <c r="AK24" s="75">
        <v>377.47</v>
      </c>
      <c r="AL24" s="75">
        <v>282.57</v>
      </c>
      <c r="AM24" s="75">
        <v>261.27999999999997</v>
      </c>
      <c r="AN24" s="75">
        <v>302</v>
      </c>
      <c r="AO24" s="75">
        <v>287</v>
      </c>
      <c r="AP24" s="75">
        <v>274</v>
      </c>
      <c r="AQ24" s="75">
        <v>213</v>
      </c>
      <c r="AR24" s="75">
        <v>215</v>
      </c>
      <c r="AS24" s="75">
        <v>228</v>
      </c>
      <c r="AT24" s="75">
        <v>323</v>
      </c>
      <c r="AU24" s="75">
        <v>340.07</v>
      </c>
      <c r="AV24" s="75">
        <v>307.52073899999999</v>
      </c>
      <c r="AW24" s="75">
        <v>353.64884989999996</v>
      </c>
      <c r="AX24" s="75">
        <v>353.64884989999996</v>
      </c>
    </row>
    <row r="25" spans="1:50">
      <c r="A25" s="70" t="s">
        <v>294</v>
      </c>
      <c r="C25" s="95">
        <v>1.1753095976025079</v>
      </c>
      <c r="D25" s="95">
        <v>1.1721161653354799</v>
      </c>
      <c r="E25" s="95">
        <v>1.134315113124692</v>
      </c>
      <c r="F25" s="95">
        <v>1.0600839017202506</v>
      </c>
      <c r="G25" s="95">
        <v>0.99699650399464967</v>
      </c>
      <c r="H25" s="95">
        <v>1.0060155086789058</v>
      </c>
      <c r="I25" s="95">
        <v>0.94139396437394363</v>
      </c>
      <c r="J25" s="95">
        <v>0.92332484474083809</v>
      </c>
      <c r="K25" s="95">
        <v>0.9777967164336534</v>
      </c>
      <c r="L25" s="95">
        <v>0.96371763002642574</v>
      </c>
      <c r="M25" s="95">
        <v>1.0032369098564193</v>
      </c>
      <c r="N25" s="95">
        <v>0.99870750696236388</v>
      </c>
      <c r="O25" s="95">
        <v>1.022688266627519</v>
      </c>
      <c r="P25" s="95">
        <v>0.99454540262399749</v>
      </c>
      <c r="Q25" s="95">
        <v>1.0438779916774339</v>
      </c>
      <c r="R25" s="95">
        <v>1.0310233230875325</v>
      </c>
      <c r="S25" s="95">
        <v>0.98657963047441943</v>
      </c>
      <c r="T25" s="95">
        <v>1.0487201063862381</v>
      </c>
      <c r="U25" s="95">
        <v>1.1344233109089459</v>
      </c>
      <c r="V25" s="95">
        <v>0.97986663770226068</v>
      </c>
      <c r="W25" s="95">
        <v>0.91692400338059121</v>
      </c>
      <c r="X25" s="95">
        <v>0.85426424695709169</v>
      </c>
      <c r="Y25" s="95">
        <v>0.85070105072932634</v>
      </c>
      <c r="Z25" s="70" t="s">
        <v>294</v>
      </c>
      <c r="AB25" s="75">
        <v>14318.479493999999</v>
      </c>
      <c r="AC25" s="75">
        <v>14678.012219</v>
      </c>
      <c r="AD25" s="75">
        <v>14664.16489</v>
      </c>
      <c r="AE25" s="75">
        <v>14331.231863999999</v>
      </c>
      <c r="AF25" s="75">
        <v>13967.911051000001</v>
      </c>
      <c r="AG25" s="75">
        <v>14874.794409</v>
      </c>
      <c r="AH25" s="75">
        <v>14480.521960000002</v>
      </c>
      <c r="AI25" s="75">
        <v>14660.819649000001</v>
      </c>
      <c r="AJ25" s="75">
        <v>15944.598603999999</v>
      </c>
      <c r="AK25" s="75">
        <v>16421.931521999999</v>
      </c>
      <c r="AL25" s="75">
        <v>17716.210752999999</v>
      </c>
      <c r="AM25" s="75">
        <v>18457.622776999997</v>
      </c>
      <c r="AN25" s="75">
        <v>19854.060933000001</v>
      </c>
      <c r="AO25" s="75">
        <v>19815.1236928</v>
      </c>
      <c r="AP25" s="75">
        <v>20213.883084000001</v>
      </c>
      <c r="AQ25" s="75">
        <v>20571.894952999999</v>
      </c>
      <c r="AR25" s="75">
        <v>20307.449274000002</v>
      </c>
      <c r="AS25" s="75">
        <v>21905.707531</v>
      </c>
      <c r="AT25" s="75">
        <v>24017.885552</v>
      </c>
      <c r="AU25" s="75">
        <v>21064.830024000003</v>
      </c>
      <c r="AV25" s="75">
        <v>20157.950706</v>
      </c>
      <c r="AW25" s="75">
        <v>19085.3652779</v>
      </c>
      <c r="AX25" s="75">
        <v>19524.1250559</v>
      </c>
    </row>
    <row r="26" spans="1:50"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</row>
    <row r="27" spans="1:50">
      <c r="A27" s="68" t="s">
        <v>299</v>
      </c>
      <c r="B27" s="56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68" t="s">
        <v>299</v>
      </c>
      <c r="AA27" s="5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</row>
    <row r="28" spans="1:50"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AB28" s="76">
        <v>1995</v>
      </c>
      <c r="AC28" s="76">
        <v>1996</v>
      </c>
      <c r="AD28" s="76">
        <v>1997</v>
      </c>
      <c r="AE28" s="76">
        <v>1998</v>
      </c>
      <c r="AF28" s="76">
        <v>1999</v>
      </c>
      <c r="AG28" s="76">
        <v>2000</v>
      </c>
      <c r="AH28" s="76">
        <v>2001</v>
      </c>
      <c r="AI28" s="76">
        <v>2002</v>
      </c>
      <c r="AJ28" s="76">
        <v>2003</v>
      </c>
      <c r="AK28" s="76">
        <v>2004</v>
      </c>
      <c r="AL28" s="76">
        <v>2005</v>
      </c>
      <c r="AM28" s="76">
        <v>2006</v>
      </c>
      <c r="AN28" s="76">
        <v>2007</v>
      </c>
      <c r="AO28" s="76">
        <v>2008</v>
      </c>
      <c r="AP28" s="76">
        <v>2009</v>
      </c>
      <c r="AQ28" s="76">
        <v>2010</v>
      </c>
      <c r="AR28" s="76">
        <v>2011</v>
      </c>
      <c r="AS28" s="76">
        <v>2012</v>
      </c>
      <c r="AT28" s="76">
        <v>2013</v>
      </c>
      <c r="AU28" s="76">
        <v>2014</v>
      </c>
      <c r="AV28" s="76">
        <v>2015</v>
      </c>
      <c r="AW28" s="76">
        <v>2016</v>
      </c>
      <c r="AX28" s="76">
        <v>2017</v>
      </c>
    </row>
    <row r="29" spans="1:50">
      <c r="A29" s="70" t="s">
        <v>284</v>
      </c>
      <c r="B29" s="70" t="s">
        <v>9</v>
      </c>
      <c r="C29" s="95">
        <v>0.53800134816312772</v>
      </c>
      <c r="D29" s="95">
        <v>0.57757797250716392</v>
      </c>
      <c r="E29" s="95">
        <v>0.55493139612320741</v>
      </c>
      <c r="F29" s="95">
        <v>0.53759977802331749</v>
      </c>
      <c r="G29" s="95">
        <v>0.53978923714695282</v>
      </c>
      <c r="H29" s="95">
        <v>0.56541994254611427</v>
      </c>
      <c r="I29" s="95">
        <v>0.53021996926394022</v>
      </c>
      <c r="J29" s="95">
        <v>0.50242385562782621</v>
      </c>
      <c r="K29" s="95">
        <v>0.48601852185506833</v>
      </c>
      <c r="L29" s="95">
        <v>0.47167733922893307</v>
      </c>
      <c r="M29" s="95">
        <v>0.44331250054327509</v>
      </c>
      <c r="N29" s="95">
        <v>0.4483443016818135</v>
      </c>
      <c r="O29" s="95">
        <v>0.4315164151311261</v>
      </c>
      <c r="P29" s="95">
        <v>0.44540039192111608</v>
      </c>
      <c r="Q29" s="95">
        <v>0.51294974555741624</v>
      </c>
      <c r="R29" s="95">
        <v>0.43564878336162727</v>
      </c>
      <c r="S29" s="95">
        <v>0.41951522684897447</v>
      </c>
      <c r="T29" s="95">
        <v>0.41801715574311343</v>
      </c>
      <c r="U29" s="95">
        <v>0.4150390625</v>
      </c>
      <c r="V29" s="95">
        <v>0.40087252730050804</v>
      </c>
      <c r="W29" s="95">
        <v>0.38342200035423074</v>
      </c>
      <c r="X29" s="95">
        <v>0.39211962971754094</v>
      </c>
      <c r="Y29" s="95">
        <v>0.40307078301305327</v>
      </c>
      <c r="Z29" s="70" t="s">
        <v>284</v>
      </c>
      <c r="AA29" s="70" t="s">
        <v>306</v>
      </c>
      <c r="AB29" s="75">
        <v>10216</v>
      </c>
      <c r="AC29" s="75">
        <v>11126</v>
      </c>
      <c r="AD29" s="75">
        <v>10916</v>
      </c>
      <c r="AE29" s="75">
        <v>10850</v>
      </c>
      <c r="AF29" s="75">
        <v>11146</v>
      </c>
      <c r="AG29" s="75">
        <v>11967</v>
      </c>
      <c r="AH29" s="75">
        <v>11558</v>
      </c>
      <c r="AI29" s="75">
        <v>11100</v>
      </c>
      <c r="AJ29" s="75">
        <v>10790</v>
      </c>
      <c r="AK29" s="75">
        <v>10710</v>
      </c>
      <c r="AL29" s="75">
        <v>10200</v>
      </c>
      <c r="AM29" s="75">
        <v>10730</v>
      </c>
      <c r="AN29" s="75">
        <v>10845</v>
      </c>
      <c r="AO29" s="75">
        <v>11410</v>
      </c>
      <c r="AP29" s="75">
        <v>12620</v>
      </c>
      <c r="AQ29" s="75">
        <v>11240</v>
      </c>
      <c r="AR29" s="75">
        <v>11340</v>
      </c>
      <c r="AS29" s="75">
        <v>11530</v>
      </c>
      <c r="AT29" s="75">
        <v>11730</v>
      </c>
      <c r="AU29" s="75">
        <v>11780</v>
      </c>
      <c r="AV29" s="75">
        <v>11690</v>
      </c>
      <c r="AW29" s="75">
        <v>12390</v>
      </c>
      <c r="AX29" s="75">
        <v>13210</v>
      </c>
    </row>
    <row r="30" spans="1:50">
      <c r="A30" s="70" t="s">
        <v>288</v>
      </c>
      <c r="B30" s="70" t="s">
        <v>9</v>
      </c>
      <c r="C30" s="95">
        <v>0.30265208965284801</v>
      </c>
      <c r="D30" s="95">
        <v>0.26994476514805432</v>
      </c>
      <c r="E30" s="95">
        <v>0.24121926297220767</v>
      </c>
      <c r="F30" s="95">
        <v>0.21915242564028878</v>
      </c>
      <c r="G30" s="95">
        <v>0.35595288830343652</v>
      </c>
      <c r="H30" s="95">
        <v>0.25065202600544301</v>
      </c>
      <c r="I30" s="95">
        <v>0.25143931921921236</v>
      </c>
      <c r="J30" s="95">
        <v>0.33662398327064352</v>
      </c>
      <c r="K30" s="95">
        <v>0.32557385319447951</v>
      </c>
      <c r="L30" s="95">
        <v>0.28203750517479809</v>
      </c>
      <c r="M30" s="95">
        <v>0.14824891562285405</v>
      </c>
      <c r="N30" s="95">
        <v>0.16592499738848845</v>
      </c>
      <c r="O30" s="95">
        <v>0.15263227002701704</v>
      </c>
      <c r="P30" s="95">
        <v>0.1489612528984206</v>
      </c>
      <c r="Q30" s="95">
        <v>0.13868340188921585</v>
      </c>
      <c r="R30" s="95">
        <v>0.14755470803004581</v>
      </c>
      <c r="S30" s="95">
        <v>0.15115866110272574</v>
      </c>
      <c r="T30" s="95">
        <v>0.14248112940767005</v>
      </c>
      <c r="U30" s="95">
        <v>0.1602836277173913</v>
      </c>
      <c r="V30" s="95">
        <v>0.18103920587764882</v>
      </c>
      <c r="W30" s="95">
        <v>0.17449144926300322</v>
      </c>
      <c r="X30" s="95">
        <v>0.15950629005459294</v>
      </c>
      <c r="Y30" s="95">
        <v>0.16842927496079138</v>
      </c>
      <c r="Z30" s="70" t="s">
        <v>288</v>
      </c>
      <c r="AA30" s="70" t="s">
        <v>306</v>
      </c>
      <c r="AB30" s="75">
        <v>5747</v>
      </c>
      <c r="AC30" s="75">
        <v>5200</v>
      </c>
      <c r="AD30" s="75">
        <v>4745</v>
      </c>
      <c r="AE30" s="75">
        <v>4423</v>
      </c>
      <c r="AF30" s="75">
        <v>7350</v>
      </c>
      <c r="AG30" s="75">
        <v>5305</v>
      </c>
      <c r="AH30" s="75">
        <v>5481</v>
      </c>
      <c r="AI30" s="75">
        <v>7437</v>
      </c>
      <c r="AJ30" s="75">
        <v>7228</v>
      </c>
      <c r="AK30" s="75">
        <v>6404</v>
      </c>
      <c r="AL30" s="75">
        <v>3411</v>
      </c>
      <c r="AM30" s="75">
        <v>3971</v>
      </c>
      <c r="AN30" s="75">
        <v>3836</v>
      </c>
      <c r="AO30" s="75">
        <v>3816</v>
      </c>
      <c r="AP30" s="75">
        <v>3412</v>
      </c>
      <c r="AQ30" s="75">
        <v>3807</v>
      </c>
      <c r="AR30" s="75">
        <v>4086</v>
      </c>
      <c r="AS30" s="75">
        <v>3930</v>
      </c>
      <c r="AT30" s="75">
        <v>4530</v>
      </c>
      <c r="AU30" s="75">
        <v>5320</v>
      </c>
      <c r="AV30" s="75">
        <v>5320</v>
      </c>
      <c r="AW30" s="75">
        <v>5040</v>
      </c>
      <c r="AX30" s="75">
        <v>5520</v>
      </c>
    </row>
    <row r="31" spans="1:50">
      <c r="A31" s="70" t="s">
        <v>290</v>
      </c>
      <c r="B31" s="70" t="s">
        <v>9</v>
      </c>
      <c r="C31" s="95">
        <v>6.0877991236939669E-2</v>
      </c>
      <c r="D31" s="95">
        <v>4.6461647078367037E-2</v>
      </c>
      <c r="E31" s="95">
        <v>4.9667275010294394E-2</v>
      </c>
      <c r="F31" s="95">
        <v>5.5246428801474567E-2</v>
      </c>
      <c r="G31" s="95">
        <v>6.3635659215063339E-2</v>
      </c>
      <c r="H31" s="95">
        <v>6.6667296643483531E-2</v>
      </c>
      <c r="I31" s="95">
        <v>6.0967497763607589E-2</v>
      </c>
      <c r="J31" s="95">
        <v>4.5716044521090481E-2</v>
      </c>
      <c r="K31" s="95">
        <v>5.0899066700299089E-2</v>
      </c>
      <c r="L31" s="95">
        <v>2.3782050717425198E-2</v>
      </c>
      <c r="M31" s="95">
        <v>3.0423406900028684E-2</v>
      </c>
      <c r="N31" s="95">
        <v>3.0084612973989344E-2</v>
      </c>
      <c r="O31" s="95">
        <v>6.4458883588052032E-2</v>
      </c>
      <c r="P31" s="95">
        <v>4.4501003224370936E-2</v>
      </c>
      <c r="Q31" s="95">
        <v>6.1375128034207492E-2</v>
      </c>
      <c r="R31" s="95">
        <v>5.7363007061851275E-2</v>
      </c>
      <c r="S31" s="95">
        <v>6.7144632868685078E-2</v>
      </c>
      <c r="T31" s="95">
        <v>5.0394089027140293E-2</v>
      </c>
      <c r="U31" s="95">
        <v>3.290591032608696E-2</v>
      </c>
      <c r="V31" s="95">
        <v>2.6203042955975486E-2</v>
      </c>
      <c r="W31" s="95">
        <v>2.7879272908562545E-2</v>
      </c>
      <c r="X31" s="95">
        <v>2.8483266081177308E-2</v>
      </c>
      <c r="Y31" s="95">
        <v>3.38689302910287E-2</v>
      </c>
      <c r="Z31" s="70" t="s">
        <v>290</v>
      </c>
      <c r="AA31" s="70" t="s">
        <v>306</v>
      </c>
      <c r="AB31" s="75">
        <v>1156</v>
      </c>
      <c r="AC31" s="75">
        <v>895</v>
      </c>
      <c r="AD31" s="75">
        <v>977</v>
      </c>
      <c r="AE31" s="75">
        <v>1115</v>
      </c>
      <c r="AF31" s="75">
        <v>1314</v>
      </c>
      <c r="AG31" s="75">
        <v>1411</v>
      </c>
      <c r="AH31" s="75">
        <v>1329</v>
      </c>
      <c r="AI31" s="75">
        <v>1010</v>
      </c>
      <c r="AJ31" s="75">
        <v>1130</v>
      </c>
      <c r="AK31" s="75">
        <v>540</v>
      </c>
      <c r="AL31" s="75">
        <v>700</v>
      </c>
      <c r="AM31" s="75">
        <v>720</v>
      </c>
      <c r="AN31" s="75">
        <v>1620</v>
      </c>
      <c r="AO31" s="75">
        <v>1140</v>
      </c>
      <c r="AP31" s="75">
        <v>1510</v>
      </c>
      <c r="AQ31" s="75">
        <v>1480</v>
      </c>
      <c r="AR31" s="75">
        <v>1815</v>
      </c>
      <c r="AS31" s="75">
        <v>1390</v>
      </c>
      <c r="AT31" s="75">
        <v>930</v>
      </c>
      <c r="AU31" s="75">
        <v>770</v>
      </c>
      <c r="AV31" s="75">
        <v>850</v>
      </c>
      <c r="AW31" s="75">
        <v>900</v>
      </c>
      <c r="AX31" s="75">
        <v>1110</v>
      </c>
    </row>
    <row r="32" spans="1:50">
      <c r="A32" s="70" t="s">
        <v>292</v>
      </c>
      <c r="B32" s="70" t="s">
        <v>9</v>
      </c>
      <c r="C32" s="95">
        <v>2.6647286821705425E-2</v>
      </c>
      <c r="D32" s="95">
        <v>2.548901532455667E-2</v>
      </c>
      <c r="E32" s="95">
        <v>2.857012134676095E-2</v>
      </c>
      <c r="F32" s="95">
        <v>2.2296764987142198E-2</v>
      </c>
      <c r="G32" s="95">
        <v>1.9807446437565379E-2</v>
      </c>
      <c r="H32" s="95">
        <v>2.6553522830359843E-2</v>
      </c>
      <c r="I32" s="95">
        <v>2.3212606371998075E-2</v>
      </c>
      <c r="J32" s="95">
        <v>4.6168678625259696E-2</v>
      </c>
      <c r="K32" s="95">
        <v>1.9819105617815577E-2</v>
      </c>
      <c r="L32" s="95">
        <v>1.8937558904616361E-2</v>
      </c>
      <c r="M32" s="95">
        <v>2.4773345618594789E-2</v>
      </c>
      <c r="N32" s="95">
        <v>2.4234827117935863E-2</v>
      </c>
      <c r="O32" s="95">
        <v>2.5465237960711914E-2</v>
      </c>
      <c r="P32" s="95">
        <v>2.4592659676626043E-2</v>
      </c>
      <c r="Q32" s="95">
        <v>2.7842359406246443E-2</v>
      </c>
      <c r="R32" s="95">
        <v>3.7402230955869246E-2</v>
      </c>
      <c r="S32" s="95">
        <v>3.4219716475776138E-2</v>
      </c>
      <c r="T32" s="95">
        <v>3.2266718873492709E-2</v>
      </c>
      <c r="U32" s="95">
        <v>2.7598505434782608E-2</v>
      </c>
      <c r="V32" s="95">
        <v>1.5313466662583076E-2</v>
      </c>
      <c r="W32" s="95">
        <v>1.5087606515222084E-2</v>
      </c>
      <c r="X32" s="95">
        <v>1.3608671572118048E-2</v>
      </c>
      <c r="Y32" s="95">
        <v>1.2510145422812402E-2</v>
      </c>
      <c r="Z32" s="70" t="s">
        <v>292</v>
      </c>
      <c r="AA32" s="70" t="s">
        <v>306</v>
      </c>
      <c r="AB32" s="75">
        <v>506</v>
      </c>
      <c r="AC32" s="75">
        <v>491</v>
      </c>
      <c r="AD32" s="75">
        <v>562</v>
      </c>
      <c r="AE32" s="75">
        <v>450</v>
      </c>
      <c r="AF32" s="75">
        <v>409</v>
      </c>
      <c r="AG32" s="75">
        <v>562</v>
      </c>
      <c r="AH32" s="75">
        <v>506</v>
      </c>
      <c r="AI32" s="75">
        <v>1020</v>
      </c>
      <c r="AJ32" s="75">
        <v>440</v>
      </c>
      <c r="AK32" s="75">
        <v>430</v>
      </c>
      <c r="AL32" s="75">
        <v>570</v>
      </c>
      <c r="AM32" s="75">
        <v>580</v>
      </c>
      <c r="AN32" s="75">
        <v>640</v>
      </c>
      <c r="AO32" s="75">
        <v>630</v>
      </c>
      <c r="AP32" s="75">
        <v>685</v>
      </c>
      <c r="AQ32" s="75">
        <v>965</v>
      </c>
      <c r="AR32" s="75">
        <v>925</v>
      </c>
      <c r="AS32" s="75">
        <v>890</v>
      </c>
      <c r="AT32" s="75">
        <v>780</v>
      </c>
      <c r="AU32" s="75">
        <v>450</v>
      </c>
      <c r="AV32" s="75">
        <v>460</v>
      </c>
      <c r="AW32" s="75">
        <v>430</v>
      </c>
      <c r="AX32" s="75">
        <v>410</v>
      </c>
    </row>
    <row r="33" spans="1:50">
      <c r="A33" s="70" t="s">
        <v>294</v>
      </c>
      <c r="C33" s="95">
        <v>0.92817871587462086</v>
      </c>
      <c r="D33" s="95">
        <v>0.91947340005814193</v>
      </c>
      <c r="E33" s="95">
        <v>0.87438805545247045</v>
      </c>
      <c r="F33" s="95">
        <v>0.83429539745222303</v>
      </c>
      <c r="G33" s="95">
        <v>0.97918523110301814</v>
      </c>
      <c r="H33" s="95">
        <v>0.9092927880254007</v>
      </c>
      <c r="I33" s="95">
        <v>0.8658393926187582</v>
      </c>
      <c r="J33" s="95">
        <v>0.93093256204481978</v>
      </c>
      <c r="K33" s="95">
        <v>0.88231054736766235</v>
      </c>
      <c r="L33" s="95">
        <v>0.79643445402577273</v>
      </c>
      <c r="M33" s="95">
        <v>0.64675816868475267</v>
      </c>
      <c r="N33" s="95">
        <v>0.66858873916222705</v>
      </c>
      <c r="O33" s="95">
        <v>0.67407280670690706</v>
      </c>
      <c r="P33" s="95">
        <v>0.66345530772053374</v>
      </c>
      <c r="Q33" s="95">
        <v>0.74085063488708602</v>
      </c>
      <c r="R33" s="95">
        <v>0.67796872940939368</v>
      </c>
      <c r="S33" s="95">
        <v>0.67203823729616152</v>
      </c>
      <c r="T33" s="95">
        <v>0.6431590930514165</v>
      </c>
      <c r="U33" s="95">
        <v>0.63582710597826086</v>
      </c>
      <c r="V33" s="95">
        <v>0.62342824279671549</v>
      </c>
      <c r="W33" s="95">
        <v>0.60088032904101862</v>
      </c>
      <c r="X33" s="95">
        <v>0.59371785742542926</v>
      </c>
      <c r="Y33" s="95">
        <v>0.61787913368768577</v>
      </c>
      <c r="Z33" s="70" t="s">
        <v>294</v>
      </c>
      <c r="AB33" s="75">
        <v>17625</v>
      </c>
      <c r="AC33" s="75">
        <v>17712</v>
      </c>
      <c r="AD33" s="75">
        <v>17200</v>
      </c>
      <c r="AE33" s="75">
        <v>16838</v>
      </c>
      <c r="AF33" s="75">
        <v>20219</v>
      </c>
      <c r="AG33" s="75">
        <v>19245</v>
      </c>
      <c r="AH33" s="75">
        <v>18874</v>
      </c>
      <c r="AI33" s="75">
        <v>20567</v>
      </c>
      <c r="AJ33" s="75">
        <v>19588</v>
      </c>
      <c r="AK33" s="75">
        <v>18084</v>
      </c>
      <c r="AL33" s="75">
        <v>14881</v>
      </c>
      <c r="AM33" s="75">
        <v>16001</v>
      </c>
      <c r="AN33" s="75">
        <v>16941</v>
      </c>
      <c r="AO33" s="75">
        <v>16996</v>
      </c>
      <c r="AP33" s="75">
        <v>18227</v>
      </c>
      <c r="AQ33" s="75">
        <v>17492</v>
      </c>
      <c r="AR33" s="75">
        <v>18166</v>
      </c>
      <c r="AS33" s="75">
        <v>17740</v>
      </c>
      <c r="AT33" s="75">
        <v>17970</v>
      </c>
      <c r="AU33" s="75">
        <v>18320</v>
      </c>
      <c r="AV33" s="75">
        <v>18320</v>
      </c>
      <c r="AW33" s="75">
        <v>18760</v>
      </c>
      <c r="AX33" s="75">
        <v>20250</v>
      </c>
    </row>
    <row r="34" spans="1:50"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</row>
    <row r="35" spans="1:50">
      <c r="A35" s="68" t="s">
        <v>300</v>
      </c>
      <c r="B35" s="56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68" t="s">
        <v>300</v>
      </c>
      <c r="AA35" s="5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</row>
    <row r="36" spans="1:50"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AB36" s="76">
        <v>1995</v>
      </c>
      <c r="AC36" s="76">
        <v>1996</v>
      </c>
      <c r="AD36" s="76">
        <v>1997</v>
      </c>
      <c r="AE36" s="76">
        <v>1998</v>
      </c>
      <c r="AF36" s="76">
        <v>1999</v>
      </c>
      <c r="AG36" s="76">
        <v>2000</v>
      </c>
      <c r="AH36" s="76">
        <v>2001</v>
      </c>
      <c r="AI36" s="76">
        <v>2002</v>
      </c>
      <c r="AJ36" s="76">
        <v>2003</v>
      </c>
      <c r="AK36" s="76">
        <v>2004</v>
      </c>
      <c r="AL36" s="76">
        <v>2005</v>
      </c>
      <c r="AM36" s="76">
        <v>2006</v>
      </c>
      <c r="AN36" s="76">
        <v>2007</v>
      </c>
      <c r="AO36" s="76">
        <v>2008</v>
      </c>
      <c r="AP36" s="76">
        <v>2009</v>
      </c>
      <c r="AQ36" s="76">
        <v>2010</v>
      </c>
      <c r="AR36" s="76">
        <v>2011</v>
      </c>
      <c r="AS36" s="76">
        <v>2012</v>
      </c>
      <c r="AT36" s="76">
        <v>2013</v>
      </c>
      <c r="AU36" s="76">
        <v>2014</v>
      </c>
      <c r="AV36" s="76">
        <v>2015</v>
      </c>
      <c r="AW36" s="76">
        <v>2016</v>
      </c>
      <c r="AX36" s="76">
        <v>2017</v>
      </c>
    </row>
    <row r="37" spans="1:50">
      <c r="A37" s="70" t="s">
        <v>284</v>
      </c>
      <c r="B37" s="70" t="s">
        <v>9</v>
      </c>
      <c r="C37" s="95">
        <v>0.50559227698659692</v>
      </c>
      <c r="D37" s="95">
        <v>0.48433216136198953</v>
      </c>
      <c r="E37" s="95">
        <v>0.47198324349380638</v>
      </c>
      <c r="F37" s="95">
        <v>0.55112309604715815</v>
      </c>
      <c r="G37" s="95">
        <v>0.54313443093420666</v>
      </c>
      <c r="H37" s="95">
        <v>0.55920184386519667</v>
      </c>
      <c r="I37" s="95">
        <v>0.35276268925579701</v>
      </c>
      <c r="J37" s="95">
        <v>0.37680352612606</v>
      </c>
      <c r="K37" s="95">
        <v>0.49428004236110828</v>
      </c>
      <c r="L37" s="95">
        <v>0.52279722475592616</v>
      </c>
      <c r="M37" s="95">
        <v>0.61548251674553467</v>
      </c>
      <c r="N37" s="95">
        <v>0.92219859895559075</v>
      </c>
      <c r="O37" s="95">
        <v>0.84893250961696887</v>
      </c>
      <c r="P37" s="95">
        <v>0.79961974101902833</v>
      </c>
      <c r="Q37" s="95">
        <v>0.35864186059404596</v>
      </c>
      <c r="R37" s="95">
        <v>0.21121653933323759</v>
      </c>
      <c r="S37" s="95">
        <v>0.25215838477928265</v>
      </c>
      <c r="T37" s="95">
        <v>0.19259080188313762</v>
      </c>
      <c r="U37" s="95">
        <v>0.17705357057722393</v>
      </c>
      <c r="V37" s="95">
        <v>0.2380031608792848</v>
      </c>
      <c r="W37" s="95">
        <v>0.31178775625037303</v>
      </c>
      <c r="X37" s="95">
        <v>0.20777311720037117</v>
      </c>
      <c r="Y37" s="95" t="e">
        <v>#N/A</v>
      </c>
      <c r="Z37" s="70" t="s">
        <v>284</v>
      </c>
      <c r="AA37" s="70" t="s">
        <v>306</v>
      </c>
      <c r="AB37" s="75">
        <v>4980</v>
      </c>
      <c r="AC37" s="75">
        <v>5052</v>
      </c>
      <c r="AD37" s="75">
        <v>5144</v>
      </c>
      <c r="AE37" s="75">
        <v>6258</v>
      </c>
      <c r="AF37" s="75">
        <v>6365</v>
      </c>
      <c r="AG37" s="75">
        <v>6930</v>
      </c>
      <c r="AH37" s="75">
        <v>4582</v>
      </c>
      <c r="AI37" s="75">
        <v>5071</v>
      </c>
      <c r="AJ37" s="75">
        <v>6874</v>
      </c>
      <c r="AK37" s="75">
        <v>7572</v>
      </c>
      <c r="AL37" s="75">
        <v>9169</v>
      </c>
      <c r="AM37" s="75">
        <v>14280</v>
      </c>
      <c r="AN37" s="75">
        <v>13664</v>
      </c>
      <c r="AO37" s="75">
        <v>13051</v>
      </c>
      <c r="AP37" s="75">
        <v>5641</v>
      </c>
      <c r="AQ37" s="75">
        <v>3389</v>
      </c>
      <c r="AR37" s="75">
        <v>4129</v>
      </c>
      <c r="AS37" s="75">
        <v>3107</v>
      </c>
      <c r="AT37" s="75">
        <v>2841</v>
      </c>
      <c r="AU37" s="75">
        <v>3860</v>
      </c>
      <c r="AV37" s="75">
        <v>5151</v>
      </c>
      <c r="AW37" s="75">
        <v>3511</v>
      </c>
      <c r="AX37" s="75" t="e">
        <v>#N/A</v>
      </c>
    </row>
    <row r="38" spans="1:50">
      <c r="A38" s="70" t="s">
        <v>288</v>
      </c>
      <c r="B38" s="70" t="s">
        <v>9</v>
      </c>
      <c r="C38" s="95">
        <v>0.1979728795429446</v>
      </c>
      <c r="D38" s="95">
        <v>0.1929850832980374</v>
      </c>
      <c r="E38" s="95">
        <v>0.19066508164465976</v>
      </c>
      <c r="F38" s="95">
        <v>0.19110532413268347</v>
      </c>
      <c r="G38" s="95">
        <v>0.31410492384427569</v>
      </c>
      <c r="H38" s="95">
        <v>0.36707203286331597</v>
      </c>
      <c r="I38" s="95">
        <v>0.37385762091360764</v>
      </c>
      <c r="J38" s="95">
        <v>0.41053825317422232</v>
      </c>
      <c r="K38" s="95">
        <v>0.53231817771301781</v>
      </c>
      <c r="L38" s="95">
        <v>0.60820400856774337</v>
      </c>
      <c r="M38" s="95">
        <v>0.68301173605472953</v>
      </c>
      <c r="N38" s="95">
        <v>0.57928021236916316</v>
      </c>
      <c r="O38" s="95">
        <v>0.47851860283005671</v>
      </c>
      <c r="P38" s="95">
        <v>0.43556024357553236</v>
      </c>
      <c r="Q38" s="95">
        <v>0.36156643524168397</v>
      </c>
      <c r="R38" s="95">
        <v>0.29747316088449183</v>
      </c>
      <c r="S38" s="95">
        <v>0.27273900373559606</v>
      </c>
      <c r="T38" s="95">
        <v>0.26269707704561868</v>
      </c>
      <c r="U38" s="95">
        <v>0.2557024991476064</v>
      </c>
      <c r="V38" s="95">
        <v>0.29238626655170169</v>
      </c>
      <c r="W38" s="95">
        <v>0.17317506710004216</v>
      </c>
      <c r="X38" s="95">
        <v>0.20854242808718543</v>
      </c>
      <c r="Y38" s="95" t="e">
        <v>#N/A</v>
      </c>
      <c r="Z38" s="70" t="s">
        <v>288</v>
      </c>
      <c r="AA38" s="70" t="s">
        <v>306</v>
      </c>
      <c r="AB38" s="75">
        <v>1950</v>
      </c>
      <c r="AC38" s="75">
        <v>2013</v>
      </c>
      <c r="AD38" s="75">
        <v>2078</v>
      </c>
      <c r="AE38" s="75">
        <v>2170</v>
      </c>
      <c r="AF38" s="75">
        <v>3681</v>
      </c>
      <c r="AG38" s="75">
        <v>4549</v>
      </c>
      <c r="AH38" s="75">
        <v>4856</v>
      </c>
      <c r="AI38" s="75">
        <v>5525</v>
      </c>
      <c r="AJ38" s="75">
        <v>7403</v>
      </c>
      <c r="AK38" s="75">
        <v>8809</v>
      </c>
      <c r="AL38" s="75">
        <v>10175</v>
      </c>
      <c r="AM38" s="75">
        <v>8970</v>
      </c>
      <c r="AN38" s="75">
        <v>7702</v>
      </c>
      <c r="AO38" s="75">
        <v>7109</v>
      </c>
      <c r="AP38" s="75">
        <v>5687</v>
      </c>
      <c r="AQ38" s="75">
        <v>4773</v>
      </c>
      <c r="AR38" s="75">
        <v>4466</v>
      </c>
      <c r="AS38" s="75">
        <v>4238</v>
      </c>
      <c r="AT38" s="75">
        <v>4103</v>
      </c>
      <c r="AU38" s="75">
        <v>4742</v>
      </c>
      <c r="AV38" s="75">
        <v>2861</v>
      </c>
      <c r="AW38" s="75">
        <v>3524</v>
      </c>
      <c r="AX38" s="75" t="e">
        <v>#N/A</v>
      </c>
    </row>
    <row r="39" spans="1:50">
      <c r="A39" s="70" t="s">
        <v>290</v>
      </c>
      <c r="B39" s="70" t="s">
        <v>9</v>
      </c>
      <c r="C39" s="95">
        <v>2.802077679684754E-2</v>
      </c>
      <c r="D39" s="95">
        <v>2.3775608871293232E-2</v>
      </c>
      <c r="E39" s="95">
        <v>2.7342730668964678E-2</v>
      </c>
      <c r="F39" s="95">
        <v>2.6332023924272974E-2</v>
      </c>
      <c r="G39" s="95">
        <v>3.3023256052087661E-2</v>
      </c>
      <c r="H39" s="95">
        <v>2.8645981900742398E-2</v>
      </c>
      <c r="I39" s="95">
        <v>3.1950352693399332E-2</v>
      </c>
      <c r="J39" s="95">
        <v>4.1462505931441823E-2</v>
      </c>
      <c r="K39" s="95">
        <v>2.7755614831450073E-2</v>
      </c>
      <c r="L39" s="95">
        <v>2.119634812467899E-2</v>
      </c>
      <c r="M39" s="95">
        <v>5.4103927200011004E-2</v>
      </c>
      <c r="N39" s="95">
        <v>1.5111657713978169E-2</v>
      </c>
      <c r="O39" s="95">
        <v>7.7040128214654665E-3</v>
      </c>
      <c r="P39" s="95">
        <v>7.7198749037160046E-3</v>
      </c>
      <c r="Q39" s="95">
        <v>7.4385920385575911E-3</v>
      </c>
      <c r="R39" s="95">
        <v>3.9513510161484987E-2</v>
      </c>
      <c r="S39" s="95">
        <v>1.1236895809975299E-2</v>
      </c>
      <c r="T39" s="95">
        <v>6.074637458817987E-3</v>
      </c>
      <c r="U39" s="95">
        <v>5.4219150440754952E-3</v>
      </c>
      <c r="V39" s="95">
        <v>7.5840385461533764E-3</v>
      </c>
      <c r="W39" s="95">
        <v>8.9583746699777155E-3</v>
      </c>
      <c r="X39" s="95">
        <v>4.201620997216278E-3</v>
      </c>
      <c r="Y39" s="95" t="e">
        <v>#N/A</v>
      </c>
      <c r="Z39" s="70" t="s">
        <v>290</v>
      </c>
      <c r="AA39" s="70" t="s">
        <v>306</v>
      </c>
      <c r="AB39" s="75">
        <v>276</v>
      </c>
      <c r="AC39" s="75">
        <v>248</v>
      </c>
      <c r="AD39" s="75">
        <v>298</v>
      </c>
      <c r="AE39" s="75">
        <v>299</v>
      </c>
      <c r="AF39" s="75">
        <v>387</v>
      </c>
      <c r="AG39" s="75">
        <v>355</v>
      </c>
      <c r="AH39" s="75">
        <v>415</v>
      </c>
      <c r="AI39" s="75">
        <v>558</v>
      </c>
      <c r="AJ39" s="75">
        <v>386</v>
      </c>
      <c r="AK39" s="75">
        <v>307</v>
      </c>
      <c r="AL39" s="75">
        <v>806</v>
      </c>
      <c r="AM39" s="75">
        <v>234</v>
      </c>
      <c r="AN39" s="75">
        <v>124</v>
      </c>
      <c r="AO39" s="75">
        <v>126</v>
      </c>
      <c r="AP39" s="75">
        <v>117</v>
      </c>
      <c r="AQ39" s="75">
        <v>634</v>
      </c>
      <c r="AR39" s="75">
        <v>184</v>
      </c>
      <c r="AS39" s="75">
        <v>98</v>
      </c>
      <c r="AT39" s="75">
        <v>87</v>
      </c>
      <c r="AU39" s="75">
        <v>123</v>
      </c>
      <c r="AV39" s="75">
        <v>148</v>
      </c>
      <c r="AW39" s="75">
        <v>71</v>
      </c>
      <c r="AX39" s="75" t="e">
        <v>#N/A</v>
      </c>
    </row>
    <row r="40" spans="1:50">
      <c r="A40" s="70" t="s">
        <v>292</v>
      </c>
      <c r="B40" s="70" t="s">
        <v>9</v>
      </c>
      <c r="C40" s="95">
        <v>2.1523205365694485E-2</v>
      </c>
      <c r="D40" s="95">
        <v>1.9078008731400618E-2</v>
      </c>
      <c r="E40" s="95">
        <v>2.0277662677319442E-2</v>
      </c>
      <c r="F40" s="95">
        <v>2.2016742411599476E-2</v>
      </c>
      <c r="G40" s="95">
        <v>2.1076858513864736E-2</v>
      </c>
      <c r="H40" s="95">
        <v>1.8640061462173223E-2</v>
      </c>
      <c r="I40" s="95">
        <v>2.0940954054468962E-2</v>
      </c>
      <c r="J40" s="95">
        <v>3.6706949695577529E-2</v>
      </c>
      <c r="K40" s="95">
        <v>0.13065272577395021</v>
      </c>
      <c r="L40" s="95">
        <v>0.1689493936843306</v>
      </c>
      <c r="M40" s="95">
        <v>0.13841476164568575</v>
      </c>
      <c r="N40" s="95">
        <v>5.4763614279715753E-2</v>
      </c>
      <c r="O40" s="95">
        <v>7.3250250939578918E-2</v>
      </c>
      <c r="P40" s="95">
        <v>5.7592717535659088E-2</v>
      </c>
      <c r="Q40" s="95">
        <v>8.1252313036552157E-2</v>
      </c>
      <c r="R40" s="95">
        <v>8.3825979758986285E-2</v>
      </c>
      <c r="S40" s="95">
        <v>7.7436868951351517E-2</v>
      </c>
      <c r="T40" s="95">
        <v>8.324732762441385E-2</v>
      </c>
      <c r="U40" s="95">
        <v>7.0173291260103535E-2</v>
      </c>
      <c r="V40" s="95">
        <v>7.2017536763472709E-2</v>
      </c>
      <c r="W40" s="95">
        <v>6.4100802537205404E-2</v>
      </c>
      <c r="X40" s="95">
        <v>3.6394322722366354E-2</v>
      </c>
      <c r="Y40" s="95" t="e">
        <v>#N/A</v>
      </c>
      <c r="Z40" s="70" t="s">
        <v>292</v>
      </c>
      <c r="AA40" s="70" t="s">
        <v>306</v>
      </c>
      <c r="AB40" s="75">
        <v>212</v>
      </c>
      <c r="AC40" s="75">
        <v>199</v>
      </c>
      <c r="AD40" s="75">
        <v>221</v>
      </c>
      <c r="AE40" s="75">
        <v>250</v>
      </c>
      <c r="AF40" s="75">
        <v>247</v>
      </c>
      <c r="AG40" s="75">
        <v>231</v>
      </c>
      <c r="AH40" s="75">
        <v>272</v>
      </c>
      <c r="AI40" s="75">
        <v>494</v>
      </c>
      <c r="AJ40" s="75">
        <v>1817</v>
      </c>
      <c r="AK40" s="75">
        <v>2447</v>
      </c>
      <c r="AL40" s="75">
        <v>2062</v>
      </c>
      <c r="AM40" s="75">
        <v>848</v>
      </c>
      <c r="AN40" s="75">
        <v>1179</v>
      </c>
      <c r="AO40" s="75">
        <v>940</v>
      </c>
      <c r="AP40" s="75">
        <v>1278</v>
      </c>
      <c r="AQ40" s="75">
        <v>1345</v>
      </c>
      <c r="AR40" s="75">
        <v>1268</v>
      </c>
      <c r="AS40" s="75">
        <v>1343</v>
      </c>
      <c r="AT40" s="75">
        <v>1126</v>
      </c>
      <c r="AU40" s="75">
        <v>1168</v>
      </c>
      <c r="AV40" s="75">
        <v>1059</v>
      </c>
      <c r="AW40" s="75">
        <v>615</v>
      </c>
      <c r="AX40" s="75" t="e">
        <v>#N/A</v>
      </c>
    </row>
    <row r="41" spans="1:50">
      <c r="A41" s="70" t="s">
        <v>294</v>
      </c>
      <c r="C41" s="95">
        <v>0.75310913869208351</v>
      </c>
      <c r="D41" s="95">
        <v>0.72017086226272087</v>
      </c>
      <c r="E41" s="95">
        <v>0.71026871848475037</v>
      </c>
      <c r="F41" s="95">
        <v>0.79057718651571396</v>
      </c>
      <c r="G41" s="95">
        <v>0.91133946934443477</v>
      </c>
      <c r="H41" s="95">
        <v>0.97355992009142822</v>
      </c>
      <c r="I41" s="95">
        <v>0.77951161691727289</v>
      </c>
      <c r="J41" s="95">
        <v>0.86551123492730164</v>
      </c>
      <c r="K41" s="95">
        <v>1.1850065606795264</v>
      </c>
      <c r="L41" s="95">
        <v>1.3211469751326792</v>
      </c>
      <c r="M41" s="95">
        <v>1.491012941645961</v>
      </c>
      <c r="N41" s="95">
        <v>1.5713540833184478</v>
      </c>
      <c r="O41" s="95">
        <v>1.4084053762080699</v>
      </c>
      <c r="P41" s="95">
        <v>1.3004925770339359</v>
      </c>
      <c r="Q41" s="95">
        <v>0.80889920091083956</v>
      </c>
      <c r="R41" s="95">
        <v>0.63202919013820069</v>
      </c>
      <c r="S41" s="95">
        <v>0.61357115327620548</v>
      </c>
      <c r="T41" s="95">
        <v>0.5446098440119882</v>
      </c>
      <c r="U41" s="95">
        <v>0.50835127602900931</v>
      </c>
      <c r="V41" s="95">
        <v>0.60999100274061258</v>
      </c>
      <c r="W41" s="95">
        <v>0.55802200055759832</v>
      </c>
      <c r="X41" s="95">
        <v>0.45691148900713924</v>
      </c>
      <c r="Y41" s="95" t="e">
        <v>#N/A</v>
      </c>
      <c r="Z41" s="70" t="s">
        <v>294</v>
      </c>
      <c r="AB41" s="75">
        <v>7418</v>
      </c>
      <c r="AC41" s="75">
        <v>7512</v>
      </c>
      <c r="AD41" s="75">
        <v>7741</v>
      </c>
      <c r="AE41" s="75">
        <v>8977</v>
      </c>
      <c r="AF41" s="75">
        <v>10680</v>
      </c>
      <c r="AG41" s="75">
        <v>12065</v>
      </c>
      <c r="AH41" s="75">
        <v>10125</v>
      </c>
      <c r="AI41" s="75">
        <v>11648</v>
      </c>
      <c r="AJ41" s="75">
        <v>16480</v>
      </c>
      <c r="AK41" s="75">
        <v>19135</v>
      </c>
      <c r="AL41" s="75">
        <v>22212</v>
      </c>
      <c r="AM41" s="75">
        <v>24332</v>
      </c>
      <c r="AN41" s="75">
        <v>22669</v>
      </c>
      <c r="AO41" s="75">
        <v>21226</v>
      </c>
      <c r="AP41" s="75">
        <v>12723</v>
      </c>
      <c r="AQ41" s="75">
        <v>10141</v>
      </c>
      <c r="AR41" s="75">
        <v>10047</v>
      </c>
      <c r="AS41" s="75">
        <v>8786</v>
      </c>
      <c r="AT41" s="75">
        <v>8157</v>
      </c>
      <c r="AU41" s="75">
        <v>9893</v>
      </c>
      <c r="AV41" s="75">
        <v>9219</v>
      </c>
      <c r="AW41" s="75">
        <v>7721</v>
      </c>
      <c r="AX41" s="75" t="e">
        <v>#N/A</v>
      </c>
    </row>
    <row r="42" spans="1:50"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</row>
    <row r="43" spans="1:50">
      <c r="A43" s="68" t="s">
        <v>301</v>
      </c>
      <c r="B43" s="56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68" t="s">
        <v>301</v>
      </c>
      <c r="AA43" s="5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</row>
    <row r="44" spans="1:50"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AB44" s="76">
        <v>1995</v>
      </c>
      <c r="AC44" s="76">
        <v>1996</v>
      </c>
      <c r="AD44" s="76">
        <v>1997</v>
      </c>
      <c r="AE44" s="76">
        <v>1998</v>
      </c>
      <c r="AF44" s="76">
        <v>1999</v>
      </c>
      <c r="AG44" s="76">
        <v>2000</v>
      </c>
      <c r="AH44" s="76">
        <v>2001</v>
      </c>
      <c r="AI44" s="76">
        <v>2002</v>
      </c>
      <c r="AJ44" s="76">
        <v>2003</v>
      </c>
      <c r="AK44" s="76">
        <v>2004</v>
      </c>
      <c r="AL44" s="76">
        <v>2005</v>
      </c>
      <c r="AM44" s="76">
        <v>2006</v>
      </c>
      <c r="AN44" s="76">
        <v>2007</v>
      </c>
      <c r="AO44" s="76">
        <v>2008</v>
      </c>
      <c r="AP44" s="76">
        <v>2009</v>
      </c>
      <c r="AQ44" s="76">
        <v>2010</v>
      </c>
      <c r="AR44" s="76">
        <v>2011</v>
      </c>
      <c r="AS44" s="76">
        <v>2012</v>
      </c>
      <c r="AT44" s="76">
        <v>2013</v>
      </c>
      <c r="AU44" s="76">
        <v>2014</v>
      </c>
      <c r="AV44" s="76">
        <v>2015</v>
      </c>
      <c r="AW44" s="76">
        <v>2016</v>
      </c>
      <c r="AX44" s="76">
        <v>2017</v>
      </c>
    </row>
    <row r="45" spans="1:50">
      <c r="A45" s="70" t="s">
        <v>284</v>
      </c>
      <c r="B45" s="70" t="s">
        <v>9</v>
      </c>
      <c r="C45" s="95">
        <v>0.51136669156360282</v>
      </c>
      <c r="D45" s="95">
        <v>0.43816097058738235</v>
      </c>
      <c r="E45" s="95">
        <v>0.37056378729552464</v>
      </c>
      <c r="F45" s="95">
        <v>0.32647056913613487</v>
      </c>
      <c r="G45" s="95">
        <v>0.30371805739159463</v>
      </c>
      <c r="H45" s="95">
        <v>0.31127890424898724</v>
      </c>
      <c r="I45" s="95">
        <v>0.32651688431732018</v>
      </c>
      <c r="J45" s="95">
        <v>0.33206538572140809</v>
      </c>
      <c r="K45" s="95">
        <v>0.2872130240782228</v>
      </c>
      <c r="L45" s="95">
        <v>0.25587742380389289</v>
      </c>
      <c r="M45" s="95">
        <v>0.27725858421366506</v>
      </c>
      <c r="N45" s="95">
        <v>0.29487347450729035</v>
      </c>
      <c r="O45" s="95">
        <v>0.275214846858718</v>
      </c>
      <c r="P45" s="95">
        <v>0.30426143496778824</v>
      </c>
      <c r="Q45" s="95">
        <v>0.38058909225994964</v>
      </c>
      <c r="R45" s="95">
        <v>0.35032650441501612</v>
      </c>
      <c r="S45" s="95">
        <v>0.29368246307592005</v>
      </c>
      <c r="T45" s="95">
        <v>0.26595683192879022</v>
      </c>
      <c r="U45" s="95">
        <v>0.29074309587325153</v>
      </c>
      <c r="V45" s="95">
        <v>0.34292020768865716</v>
      </c>
      <c r="W45" s="95">
        <v>0.3471736331144491</v>
      </c>
      <c r="X45" s="95">
        <v>0.35616096824790555</v>
      </c>
      <c r="Y45" s="95">
        <v>0.39132008798389228</v>
      </c>
      <c r="Z45" s="70" t="s">
        <v>284</v>
      </c>
      <c r="AA45" s="70" t="s">
        <v>306</v>
      </c>
      <c r="AB45" s="75">
        <v>5223.1604340000004</v>
      </c>
      <c r="AC45" s="75">
        <v>4864.2005650000001</v>
      </c>
      <c r="AD45" s="75">
        <v>5079.4109150000004</v>
      </c>
      <c r="AE45" s="75">
        <v>4784.0875480000004</v>
      </c>
      <c r="AF45" s="75">
        <v>4754.2475729999996</v>
      </c>
      <c r="AG45" s="75">
        <v>5563.5767020000003</v>
      </c>
      <c r="AH45" s="75">
        <v>5930.2138610000002</v>
      </c>
      <c r="AI45" s="75">
        <v>6246.8193380000002</v>
      </c>
      <c r="AJ45" s="75">
        <v>5195.8375489999999</v>
      </c>
      <c r="AK45" s="75">
        <v>4949.8968459999996</v>
      </c>
      <c r="AL45" s="75">
        <v>5630.9401959999996</v>
      </c>
      <c r="AM45" s="75">
        <v>6340.569082</v>
      </c>
      <c r="AN45" s="75">
        <v>6199.0782939999999</v>
      </c>
      <c r="AO45" s="75">
        <v>6036.456999</v>
      </c>
      <c r="AP45" s="75">
        <v>6566.6206510000002</v>
      </c>
      <c r="AQ45" s="75">
        <v>6482.9270569999999</v>
      </c>
      <c r="AR45" s="75">
        <v>5564.9896289999997</v>
      </c>
      <c r="AS45" s="75">
        <v>5557.5095549999996</v>
      </c>
      <c r="AT45" s="75">
        <v>6029.9493640000001</v>
      </c>
      <c r="AU45" s="75">
        <v>7845.5567959999998</v>
      </c>
      <c r="AV45" s="75">
        <v>9067.9118460000009</v>
      </c>
      <c r="AW45" s="75">
        <v>8559.9108560000004</v>
      </c>
      <c r="AX45" s="75">
        <v>9148.9500110000008</v>
      </c>
    </row>
    <row r="46" spans="1:50">
      <c r="A46" s="70" t="s">
        <v>288</v>
      </c>
      <c r="B46" s="70" t="s">
        <v>9</v>
      </c>
      <c r="C46" s="95">
        <v>0.23631518474291935</v>
      </c>
      <c r="D46" s="95">
        <v>0.24631332986686325</v>
      </c>
      <c r="E46" s="95">
        <v>0.24521674156232184</v>
      </c>
      <c r="F46" s="95">
        <v>0.26682787780839612</v>
      </c>
      <c r="G46" s="95">
        <v>0.30769139509556243</v>
      </c>
      <c r="H46" s="95">
        <v>0.27272474922561435</v>
      </c>
      <c r="I46" s="95">
        <v>0.32350669612136601</v>
      </c>
      <c r="J46" s="95">
        <v>0.35877940355469184</v>
      </c>
      <c r="K46" s="95">
        <v>0.41424187199178969</v>
      </c>
      <c r="L46" s="95">
        <v>0.28177749054564483</v>
      </c>
      <c r="M46" s="95">
        <v>0.28345028458633031</v>
      </c>
      <c r="N46" s="95">
        <v>0.36922278915501372</v>
      </c>
      <c r="O46" s="95">
        <v>0.34316703592324194</v>
      </c>
      <c r="P46" s="95">
        <v>0.37996738459129153</v>
      </c>
      <c r="Q46" s="95">
        <v>0.36554980026352363</v>
      </c>
      <c r="R46" s="95">
        <v>0.34514765340539455</v>
      </c>
      <c r="S46" s="95">
        <v>0.39752452139337907</v>
      </c>
      <c r="T46" s="95">
        <v>0.41949365782907633</v>
      </c>
      <c r="U46" s="95">
        <v>0.40628919690694576</v>
      </c>
      <c r="V46" s="95">
        <v>0.44120819112112974</v>
      </c>
      <c r="W46" s="95">
        <v>0.55259458551288387</v>
      </c>
      <c r="X46" s="95">
        <v>0.55017975390395857</v>
      </c>
      <c r="Y46" s="95">
        <v>0.62394029088789527</v>
      </c>
      <c r="Z46" s="70" t="s">
        <v>288</v>
      </c>
      <c r="AA46" s="70" t="s">
        <v>306</v>
      </c>
      <c r="AB46" s="75">
        <v>2413.7515079999998</v>
      </c>
      <c r="AC46" s="75">
        <v>2734.423006</v>
      </c>
      <c r="AD46" s="75">
        <v>3361.2474729999999</v>
      </c>
      <c r="AE46" s="75">
        <v>3910.0857729999998</v>
      </c>
      <c r="AF46" s="75">
        <v>4816.4441749999996</v>
      </c>
      <c r="AG46" s="75">
        <v>4874.4872850000002</v>
      </c>
      <c r="AH46" s="75">
        <v>5875.542692</v>
      </c>
      <c r="AI46" s="75">
        <v>6749.3638680000004</v>
      </c>
      <c r="AJ46" s="75">
        <v>7493.8574939999999</v>
      </c>
      <c r="AK46" s="75">
        <v>5450.9283820000001</v>
      </c>
      <c r="AL46" s="75">
        <v>5756.689574</v>
      </c>
      <c r="AM46" s="75">
        <v>7939.2783810000001</v>
      </c>
      <c r="AN46" s="75">
        <v>7729.6677410000002</v>
      </c>
      <c r="AO46" s="75">
        <v>7538.4406779999999</v>
      </c>
      <c r="AP46" s="75">
        <v>6307.1352180000004</v>
      </c>
      <c r="AQ46" s="75">
        <v>6387.0904220000002</v>
      </c>
      <c r="AR46" s="75">
        <v>7532.6930169999996</v>
      </c>
      <c r="AS46" s="75">
        <v>8765.8587100000004</v>
      </c>
      <c r="AT46" s="75">
        <v>8426.3506830000006</v>
      </c>
      <c r="AU46" s="75">
        <v>10094.254712</v>
      </c>
      <c r="AV46" s="75">
        <v>14433.35124</v>
      </c>
      <c r="AW46" s="75">
        <v>13222.924655000001</v>
      </c>
      <c r="AX46" s="75">
        <v>14587.542798</v>
      </c>
    </row>
    <row r="47" spans="1:50">
      <c r="A47" s="70" t="s">
        <v>290</v>
      </c>
      <c r="B47" s="70" t="s">
        <v>9</v>
      </c>
      <c r="C47" s="95">
        <v>6.8851450625882313E-2</v>
      </c>
      <c r="D47" s="95">
        <v>7.018546118093226E-2</v>
      </c>
      <c r="E47" s="95">
        <v>8.2265582152930658E-2</v>
      </c>
      <c r="F47" s="95">
        <v>6.7615233797240729E-2</v>
      </c>
      <c r="G47" s="95">
        <v>6.522088468817E-2</v>
      </c>
      <c r="H47" s="95">
        <v>6.6918997691272061E-2</v>
      </c>
      <c r="I47" s="95">
        <v>6.0823508552519244E-2</v>
      </c>
      <c r="J47" s="95">
        <v>7.2195478487958972E-2</v>
      </c>
      <c r="K47" s="95">
        <v>0.11528467139427022</v>
      </c>
      <c r="L47" s="95">
        <v>0.11388411688127088</v>
      </c>
      <c r="M47" s="95">
        <v>0.12808180248015305</v>
      </c>
      <c r="N47" s="95" t="e">
        <v>#N/A</v>
      </c>
      <c r="O47" s="95" t="e">
        <v>#N/A</v>
      </c>
      <c r="P47" s="95" t="e">
        <v>#N/A</v>
      </c>
      <c r="Q47" s="95" t="e">
        <v>#N/A</v>
      </c>
      <c r="R47" s="95" t="e">
        <v>#N/A</v>
      </c>
      <c r="S47" s="95" t="e">
        <v>#N/A</v>
      </c>
      <c r="T47" s="95" t="e">
        <v>#N/A</v>
      </c>
      <c r="U47" s="95" t="e">
        <v>#N/A</v>
      </c>
      <c r="V47" s="95" t="e">
        <v>#N/A</v>
      </c>
      <c r="W47" s="95" t="e">
        <v>#N/A</v>
      </c>
      <c r="X47" s="95" t="e">
        <v>#N/A</v>
      </c>
      <c r="Y47" s="95" t="e">
        <v>#N/A</v>
      </c>
      <c r="Z47" s="70" t="s">
        <v>290</v>
      </c>
      <c r="AA47" s="70" t="s">
        <v>306</v>
      </c>
      <c r="AB47" s="75">
        <v>703.25693610000008</v>
      </c>
      <c r="AC47" s="75">
        <v>779.15693739999995</v>
      </c>
      <c r="AD47" s="75">
        <v>1127.6349990000001</v>
      </c>
      <c r="AE47" s="75">
        <v>990.83111510000003</v>
      </c>
      <c r="AF47" s="75">
        <v>1020.934466</v>
      </c>
      <c r="AG47" s="75">
        <v>1196.0623459999999</v>
      </c>
      <c r="AH47" s="75">
        <v>1104.6792089999999</v>
      </c>
      <c r="AI47" s="75">
        <v>1358.1424939999999</v>
      </c>
      <c r="AJ47" s="75">
        <v>2085.5614970000001</v>
      </c>
      <c r="AK47" s="75">
        <v>2203.0651339999999</v>
      </c>
      <c r="AL47" s="75">
        <v>2601.257494</v>
      </c>
      <c r="AM47" s="75" t="e">
        <v>#N/A</v>
      </c>
      <c r="AN47" s="75" t="e">
        <v>#N/A</v>
      </c>
      <c r="AO47" s="75" t="e">
        <v>#N/A</v>
      </c>
      <c r="AP47" s="75" t="e">
        <v>#N/A</v>
      </c>
      <c r="AQ47" s="75" t="e">
        <v>#N/A</v>
      </c>
      <c r="AR47" s="75" t="e">
        <v>#N/A</v>
      </c>
      <c r="AS47" s="75" t="e">
        <v>#N/A</v>
      </c>
      <c r="AT47" s="75" t="e">
        <v>#N/A</v>
      </c>
      <c r="AU47" s="75" t="e">
        <v>#N/A</v>
      </c>
      <c r="AV47" s="75" t="e">
        <v>#N/A</v>
      </c>
      <c r="AW47" s="75" t="e">
        <v>#N/A</v>
      </c>
      <c r="AX47" s="75" t="e">
        <v>#N/A</v>
      </c>
    </row>
    <row r="48" spans="1:50">
      <c r="A48" s="70" t="s">
        <v>292</v>
      </c>
      <c r="B48" s="70" t="s">
        <v>9</v>
      </c>
      <c r="C48" s="95">
        <v>1.9486259609620978E-2</v>
      </c>
      <c r="D48" s="95">
        <v>1.6605393024732351E-2</v>
      </c>
      <c r="E48" s="95">
        <v>2.1066730379558318E-2</v>
      </c>
      <c r="F48" s="95">
        <v>2.4220382252774307E-2</v>
      </c>
      <c r="G48" s="95">
        <v>2.4227668902949112E-2</v>
      </c>
      <c r="H48" s="95">
        <v>1.8818099489148397E-2</v>
      </c>
      <c r="I48" s="95">
        <v>2.0628642636655765E-2</v>
      </c>
      <c r="J48" s="95">
        <v>1.9950975316795044E-2</v>
      </c>
      <c r="K48" s="95">
        <v>2.4766630725460457E-2</v>
      </c>
      <c r="L48" s="95">
        <v>1.5387686697288502E-2</v>
      </c>
      <c r="M48" s="95">
        <v>1.6559198747572824E-2</v>
      </c>
      <c r="N48" s="95" t="e">
        <v>#N/A</v>
      </c>
      <c r="O48" s="95" t="e">
        <v>#N/A</v>
      </c>
      <c r="P48" s="95" t="e">
        <v>#N/A</v>
      </c>
      <c r="Q48" s="95" t="e">
        <v>#N/A</v>
      </c>
      <c r="R48" s="95" t="e">
        <v>#N/A</v>
      </c>
      <c r="S48" s="95" t="e">
        <v>#N/A</v>
      </c>
      <c r="T48" s="95" t="e">
        <v>#N/A</v>
      </c>
      <c r="U48" s="95" t="e">
        <v>#N/A</v>
      </c>
      <c r="V48" s="95" t="e">
        <v>#N/A</v>
      </c>
      <c r="W48" s="95" t="e">
        <v>#N/A</v>
      </c>
      <c r="X48" s="95" t="e">
        <v>#N/A</v>
      </c>
      <c r="Y48" s="95" t="e">
        <v>#N/A</v>
      </c>
      <c r="Z48" s="70" t="s">
        <v>292</v>
      </c>
      <c r="AA48" s="70" t="s">
        <v>306</v>
      </c>
      <c r="AB48" s="75">
        <v>199.03498190000002</v>
      </c>
      <c r="AC48" s="75">
        <v>184.34312399999999</v>
      </c>
      <c r="AD48" s="75">
        <v>288.76696510000005</v>
      </c>
      <c r="AE48" s="75">
        <v>354.9245785</v>
      </c>
      <c r="AF48" s="75">
        <v>379.2475728</v>
      </c>
      <c r="AG48" s="75">
        <v>336.34126330000004</v>
      </c>
      <c r="AH48" s="75">
        <v>374.65830519999997</v>
      </c>
      <c r="AI48" s="75">
        <v>375.31806619999998</v>
      </c>
      <c r="AJ48" s="75">
        <v>448.04162450000001</v>
      </c>
      <c r="AK48" s="75">
        <v>297.67167699999999</v>
      </c>
      <c r="AL48" s="75">
        <v>336.30647760000005</v>
      </c>
      <c r="AM48" s="75" t="e">
        <v>#N/A</v>
      </c>
      <c r="AN48" s="75" t="e">
        <v>#N/A</v>
      </c>
      <c r="AO48" s="75" t="e">
        <v>#N/A</v>
      </c>
      <c r="AP48" s="75" t="e">
        <v>#N/A</v>
      </c>
      <c r="AQ48" s="75" t="e">
        <v>#N/A</v>
      </c>
      <c r="AR48" s="75" t="e">
        <v>#N/A</v>
      </c>
      <c r="AS48" s="75" t="e">
        <v>#N/A</v>
      </c>
      <c r="AT48" s="75" t="e">
        <v>#N/A</v>
      </c>
      <c r="AU48" s="75" t="e">
        <v>#N/A</v>
      </c>
      <c r="AV48" s="75" t="e">
        <v>#N/A</v>
      </c>
      <c r="AW48" s="75" t="e">
        <v>#N/A</v>
      </c>
      <c r="AX48" s="75" t="e">
        <v>#N/A</v>
      </c>
    </row>
    <row r="49" spans="1:50">
      <c r="A49" s="70" t="s">
        <v>294</v>
      </c>
      <c r="C49" s="95">
        <v>0.83601958654202557</v>
      </c>
      <c r="D49" s="95">
        <v>0.77126515465991008</v>
      </c>
      <c r="E49" s="95">
        <v>0.71911284139033538</v>
      </c>
      <c r="F49" s="95">
        <v>0.68513406299454604</v>
      </c>
      <c r="G49" s="95">
        <v>0.70085800607827631</v>
      </c>
      <c r="H49" s="95">
        <v>0.66974075065502225</v>
      </c>
      <c r="I49" s="95">
        <v>0.73147573162786117</v>
      </c>
      <c r="J49" s="95">
        <v>0.78299124308085399</v>
      </c>
      <c r="K49" s="95">
        <v>0.84150619818974315</v>
      </c>
      <c r="L49" s="95">
        <v>0.6669267179280971</v>
      </c>
      <c r="M49" s="95">
        <v>0.70534987002772109</v>
      </c>
      <c r="N49" s="95" t="e">
        <v>#N/A</v>
      </c>
      <c r="O49" s="95" t="e">
        <v>#N/A</v>
      </c>
      <c r="P49" s="95" t="e">
        <v>#N/A</v>
      </c>
      <c r="Q49" s="95" t="e">
        <v>#N/A</v>
      </c>
      <c r="R49" s="95" t="e">
        <v>#N/A</v>
      </c>
      <c r="S49" s="95" t="e">
        <v>#N/A</v>
      </c>
      <c r="T49" s="95" t="e">
        <v>#N/A</v>
      </c>
      <c r="U49" s="95" t="e">
        <v>#N/A</v>
      </c>
      <c r="V49" s="95" t="e">
        <v>#N/A</v>
      </c>
      <c r="W49" s="95" t="e">
        <v>#N/A</v>
      </c>
      <c r="X49" s="95" t="e">
        <v>#N/A</v>
      </c>
      <c r="Y49" s="95" t="e">
        <v>#N/A</v>
      </c>
      <c r="Z49" s="70" t="s">
        <v>294</v>
      </c>
      <c r="AB49" s="75">
        <v>8539.2038600000014</v>
      </c>
      <c r="AC49" s="75">
        <v>8562.1236323999983</v>
      </c>
      <c r="AD49" s="75">
        <v>9857.0603520999994</v>
      </c>
      <c r="AE49" s="75">
        <v>10039.9290146</v>
      </c>
      <c r="AF49" s="75">
        <v>10970.873786800001</v>
      </c>
      <c r="AG49" s="75">
        <v>11970.467596300003</v>
      </c>
      <c r="AH49" s="75">
        <v>13285.0940672</v>
      </c>
      <c r="AI49" s="75">
        <v>14729.643766200001</v>
      </c>
      <c r="AJ49" s="75">
        <v>15223.2981645</v>
      </c>
      <c r="AK49" s="75">
        <v>12901.562039</v>
      </c>
      <c r="AL49" s="75">
        <v>14325.193741599998</v>
      </c>
      <c r="AM49" s="75" t="e">
        <v>#N/A</v>
      </c>
      <c r="AN49" s="75" t="e">
        <v>#N/A</v>
      </c>
      <c r="AO49" s="75" t="e">
        <v>#N/A</v>
      </c>
      <c r="AP49" s="75" t="e">
        <v>#N/A</v>
      </c>
      <c r="AQ49" s="75" t="e">
        <v>#N/A</v>
      </c>
      <c r="AR49" s="75" t="e">
        <v>#N/A</v>
      </c>
      <c r="AS49" s="75" t="e">
        <v>#N/A</v>
      </c>
      <c r="AT49" s="75" t="e">
        <v>#N/A</v>
      </c>
      <c r="AU49" s="75" t="e">
        <v>#N/A</v>
      </c>
      <c r="AV49" s="75" t="e">
        <v>#N/A</v>
      </c>
      <c r="AW49" s="75" t="e">
        <v>#N/A</v>
      </c>
      <c r="AX49" s="75" t="e">
        <v>#N/A</v>
      </c>
    </row>
    <row r="50" spans="1:50"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</row>
    <row r="51" spans="1:50">
      <c r="A51" s="68" t="s">
        <v>302</v>
      </c>
      <c r="B51" s="56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68" t="s">
        <v>302</v>
      </c>
      <c r="AA51" s="5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</row>
    <row r="52" spans="1:50"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AB52" s="76">
        <v>1995</v>
      </c>
      <c r="AC52" s="76">
        <v>1996</v>
      </c>
      <c r="AD52" s="76">
        <v>1997</v>
      </c>
      <c r="AE52" s="76">
        <v>1998</v>
      </c>
      <c r="AF52" s="76">
        <v>1999</v>
      </c>
      <c r="AG52" s="76">
        <v>2000</v>
      </c>
      <c r="AH52" s="76">
        <v>2001</v>
      </c>
      <c r="AI52" s="76">
        <v>2002</v>
      </c>
      <c r="AJ52" s="76">
        <v>2003</v>
      </c>
      <c r="AK52" s="76">
        <v>2004</v>
      </c>
      <c r="AL52" s="76">
        <v>2005</v>
      </c>
      <c r="AM52" s="76">
        <v>2006</v>
      </c>
      <c r="AN52" s="76">
        <v>2007</v>
      </c>
      <c r="AO52" s="76">
        <v>2008</v>
      </c>
      <c r="AP52" s="76">
        <v>2009</v>
      </c>
      <c r="AQ52" s="76">
        <v>2010</v>
      </c>
      <c r="AR52" s="76">
        <v>2011</v>
      </c>
      <c r="AS52" s="76">
        <v>2012</v>
      </c>
      <c r="AT52" s="76">
        <v>2013</v>
      </c>
      <c r="AU52" s="76">
        <v>2014</v>
      </c>
      <c r="AV52" s="76">
        <v>2015</v>
      </c>
      <c r="AW52" s="76">
        <v>2016</v>
      </c>
      <c r="AX52" s="76">
        <v>2017</v>
      </c>
    </row>
    <row r="53" spans="1:50">
      <c r="A53" s="70" t="s">
        <v>284</v>
      </c>
      <c r="B53" s="70" t="s">
        <v>9</v>
      </c>
      <c r="C53" s="95">
        <v>0.51924352000889029</v>
      </c>
      <c r="D53" s="95">
        <v>0.51160512461959207</v>
      </c>
      <c r="E53" s="95">
        <v>0.53447485439983733</v>
      </c>
      <c r="F53" s="95">
        <v>0.52948962243347486</v>
      </c>
      <c r="G53" s="95">
        <v>0.54431152850045139</v>
      </c>
      <c r="H53" s="95">
        <v>0.55169330856508481</v>
      </c>
      <c r="I53" s="95">
        <v>0.58702559472325488</v>
      </c>
      <c r="J53" s="95">
        <v>0.55119160745531548</v>
      </c>
      <c r="K53" s="95">
        <v>0.52411108758937519</v>
      </c>
      <c r="L53" s="95">
        <v>0.49885983874856843</v>
      </c>
      <c r="M53" s="95">
        <v>0.50444744133841668</v>
      </c>
      <c r="N53" s="95">
        <v>0.53200299660298789</v>
      </c>
      <c r="O53" s="95">
        <v>0.53345646808117653</v>
      </c>
      <c r="P53" s="95">
        <v>0.55197379003463121</v>
      </c>
      <c r="Q53" s="95">
        <v>0.57297679411134517</v>
      </c>
      <c r="R53" s="95">
        <v>0.54916886138038257</v>
      </c>
      <c r="S53" s="95">
        <v>0.53220135423252157</v>
      </c>
      <c r="T53" s="95">
        <v>0.51273847660251004</v>
      </c>
      <c r="U53" s="95">
        <v>0.48492465129440404</v>
      </c>
      <c r="V53" s="95">
        <v>0.47587248691068462</v>
      </c>
      <c r="W53" s="95">
        <v>0.48241200200514539</v>
      </c>
      <c r="X53" s="95">
        <v>0.47695132512112759</v>
      </c>
      <c r="Y53" s="95">
        <v>0.43381176014758888</v>
      </c>
      <c r="Z53" s="70" t="s">
        <v>284</v>
      </c>
      <c r="AA53" s="70" t="s">
        <v>306</v>
      </c>
      <c r="AB53" s="75">
        <v>30327.906443</v>
      </c>
      <c r="AC53" s="75">
        <v>32529.342261000002</v>
      </c>
      <c r="AD53" s="75">
        <v>40427.576479000003</v>
      </c>
      <c r="AE53" s="75">
        <v>42803.212850999997</v>
      </c>
      <c r="AF53" s="75">
        <v>49184.47694</v>
      </c>
      <c r="AG53" s="75">
        <v>61240.259740000001</v>
      </c>
      <c r="AH53" s="75">
        <v>69359.088879000003</v>
      </c>
      <c r="AI53" s="75">
        <v>63748.544820000003</v>
      </c>
      <c r="AJ53" s="75">
        <v>53088.690424</v>
      </c>
      <c r="AK53" s="75">
        <v>48982.546449000001</v>
      </c>
      <c r="AL53" s="75">
        <v>52859.897171999997</v>
      </c>
      <c r="AM53" s="75">
        <v>58533.089114000002</v>
      </c>
      <c r="AN53" s="75">
        <v>56252.736027999999</v>
      </c>
      <c r="AO53" s="75">
        <v>55215.558276000003</v>
      </c>
      <c r="AP53" s="75">
        <v>59355.486972999999</v>
      </c>
      <c r="AQ53" s="75">
        <v>62104.311125</v>
      </c>
      <c r="AR53" s="75">
        <v>59423.726377999999</v>
      </c>
      <c r="AS53" s="75">
        <v>64639.079029</v>
      </c>
      <c r="AT53" s="75">
        <v>61285.950911</v>
      </c>
      <c r="AU53" s="75">
        <v>62763.395544999999</v>
      </c>
      <c r="AV53" s="75">
        <v>79217.736120999994</v>
      </c>
      <c r="AW53" s="75">
        <v>80607.265497999993</v>
      </c>
      <c r="AX53" s="75">
        <v>74825.112901999993</v>
      </c>
    </row>
    <row r="54" spans="1:50">
      <c r="A54" s="70" t="s">
        <v>288</v>
      </c>
      <c r="B54" s="70" t="s">
        <v>9</v>
      </c>
      <c r="C54" s="95">
        <v>5.6507221117238278E-2</v>
      </c>
      <c r="D54" s="95">
        <v>6.4681575837428187E-2</v>
      </c>
      <c r="E54" s="95">
        <v>6.8323082548429628E-2</v>
      </c>
      <c r="F54" s="95">
        <v>7.4972665829546342E-2</v>
      </c>
      <c r="G54" s="95">
        <v>6.2667923457541394E-2</v>
      </c>
      <c r="H54" s="95">
        <v>6.3226435971030406E-2</v>
      </c>
      <c r="I54" s="95">
        <v>5.8326442748285891E-2</v>
      </c>
      <c r="J54" s="95">
        <v>5.2761983013618341E-2</v>
      </c>
      <c r="K54" s="95">
        <v>5.966719883021851E-2</v>
      </c>
      <c r="L54" s="95">
        <v>5.113108560453572E-2</v>
      </c>
      <c r="M54" s="95">
        <v>4.8988132983320672E-2</v>
      </c>
      <c r="N54" s="95">
        <v>6.1176725542881775E-2</v>
      </c>
      <c r="O54" s="95">
        <v>6.3357469241418302E-2</v>
      </c>
      <c r="P54" s="95">
        <v>6.9479360932636403E-2</v>
      </c>
      <c r="Q54" s="95">
        <v>6.893042472566932E-2</v>
      </c>
      <c r="R54" s="95">
        <v>6.5120496902085781E-2</v>
      </c>
      <c r="S54" s="95">
        <v>7.4656202059449131E-2</v>
      </c>
      <c r="T54" s="95">
        <v>8.3117930428178638E-2</v>
      </c>
      <c r="U54" s="95">
        <v>7.7987083662344192E-2</v>
      </c>
      <c r="V54" s="95">
        <v>8.6039343287098238E-2</v>
      </c>
      <c r="W54" s="95">
        <v>9.5532943333299911E-2</v>
      </c>
      <c r="X54" s="95">
        <v>7.3804474673364512E-2</v>
      </c>
      <c r="Y54" s="95">
        <v>6.6560585448873957E-2</v>
      </c>
      <c r="Z54" s="70" t="s">
        <v>288</v>
      </c>
      <c r="AA54" s="70" t="s">
        <v>306</v>
      </c>
      <c r="AB54" s="75">
        <v>3300.4662539999999</v>
      </c>
      <c r="AC54" s="75">
        <v>4112.6427729999996</v>
      </c>
      <c r="AD54" s="75">
        <v>5167.9449880000002</v>
      </c>
      <c r="AE54" s="75">
        <v>6060.6871929999998</v>
      </c>
      <c r="AF54" s="75">
        <v>5662.7296589999996</v>
      </c>
      <c r="AG54" s="75">
        <v>7018.3982679999999</v>
      </c>
      <c r="AH54" s="75">
        <v>6891.4694060000002</v>
      </c>
      <c r="AI54" s="75">
        <v>6102.2330410000004</v>
      </c>
      <c r="AJ54" s="75">
        <v>6043.8588730000001</v>
      </c>
      <c r="AK54" s="75">
        <v>5020.5099330000003</v>
      </c>
      <c r="AL54" s="75">
        <v>5133.3547559999997</v>
      </c>
      <c r="AM54" s="75">
        <v>6730.907064</v>
      </c>
      <c r="AN54" s="75">
        <v>6681.0156139999999</v>
      </c>
      <c r="AO54" s="75">
        <v>6950.2243980000003</v>
      </c>
      <c r="AP54" s="75">
        <v>7140.6014500000001</v>
      </c>
      <c r="AQ54" s="75">
        <v>7364.3352430000004</v>
      </c>
      <c r="AR54" s="75">
        <v>8335.8482430000004</v>
      </c>
      <c r="AS54" s="75">
        <v>10478.375856000001</v>
      </c>
      <c r="AT54" s="75">
        <v>9856.1963560000004</v>
      </c>
      <c r="AU54" s="75">
        <v>11347.832630999999</v>
      </c>
      <c r="AV54" s="75">
        <v>15687.635184000001</v>
      </c>
      <c r="AW54" s="75">
        <v>12473.341768</v>
      </c>
      <c r="AX54" s="75">
        <v>11480.563181</v>
      </c>
    </row>
    <row r="55" spans="1:50">
      <c r="A55" s="70" t="s">
        <v>290</v>
      </c>
      <c r="B55" s="70" t="s">
        <v>9</v>
      </c>
      <c r="C55" s="95">
        <v>8.1489223228145335E-2</v>
      </c>
      <c r="D55" s="95">
        <v>9.3175662103048854E-2</v>
      </c>
      <c r="E55" s="95">
        <v>8.9570605490564045E-2</v>
      </c>
      <c r="F55" s="95">
        <v>0.11063187811831637</v>
      </c>
      <c r="G55" s="95">
        <v>0.12055354054880379</v>
      </c>
      <c r="H55" s="95">
        <v>0.1189748956384289</v>
      </c>
      <c r="I55" s="95">
        <v>0.1273599269181315</v>
      </c>
      <c r="J55" s="95">
        <v>0.12191257364644141</v>
      </c>
      <c r="K55" s="95">
        <v>0.11186181212336035</v>
      </c>
      <c r="L55" s="95" t="e">
        <v>#N/A</v>
      </c>
      <c r="M55" s="95" t="e">
        <v>#N/A</v>
      </c>
      <c r="N55" s="95" t="e">
        <v>#N/A</v>
      </c>
      <c r="O55" s="95" t="e">
        <v>#N/A</v>
      </c>
      <c r="P55" s="95" t="e">
        <v>#N/A</v>
      </c>
      <c r="Q55" s="95" t="e">
        <v>#N/A</v>
      </c>
      <c r="R55" s="95" t="e">
        <v>#N/A</v>
      </c>
      <c r="S55" s="95" t="e">
        <v>#N/A</v>
      </c>
      <c r="T55" s="95" t="e">
        <v>#N/A</v>
      </c>
      <c r="U55" s="95" t="e">
        <v>#N/A</v>
      </c>
      <c r="V55" s="95" t="e">
        <v>#N/A</v>
      </c>
      <c r="W55" s="95" t="e">
        <v>#N/A</v>
      </c>
      <c r="X55" s="95" t="e">
        <v>#N/A</v>
      </c>
      <c r="Y55" s="95" t="e">
        <v>#N/A</v>
      </c>
      <c r="Z55" s="70" t="s">
        <v>290</v>
      </c>
      <c r="AA55" s="70" t="s">
        <v>306</v>
      </c>
      <c r="AB55" s="75">
        <v>4759.6117100000001</v>
      </c>
      <c r="AC55" s="75">
        <v>5924.3796769999999</v>
      </c>
      <c r="AD55" s="75">
        <v>6775.1035879999999</v>
      </c>
      <c r="AE55" s="75">
        <v>8943.3288709999997</v>
      </c>
      <c r="AF55" s="75">
        <v>10893.325833999999</v>
      </c>
      <c r="AG55" s="75">
        <v>13206.709956999999</v>
      </c>
      <c r="AH55" s="75">
        <v>15048.012505999999</v>
      </c>
      <c r="AI55" s="75">
        <v>14099.904752</v>
      </c>
      <c r="AJ55" s="75">
        <v>11330.798478999999</v>
      </c>
      <c r="AK55" s="75" t="e">
        <v>#N/A</v>
      </c>
      <c r="AL55" s="75" t="e">
        <v>#N/A</v>
      </c>
      <c r="AM55" s="75" t="e">
        <v>#N/A</v>
      </c>
      <c r="AN55" s="75" t="e">
        <v>#N/A</v>
      </c>
      <c r="AO55" s="75" t="e">
        <v>#N/A</v>
      </c>
      <c r="AP55" s="75" t="e">
        <v>#N/A</v>
      </c>
      <c r="AQ55" s="75" t="e">
        <v>#N/A</v>
      </c>
      <c r="AR55" s="75" t="e">
        <v>#N/A</v>
      </c>
      <c r="AS55" s="75" t="e">
        <v>#N/A</v>
      </c>
      <c r="AT55" s="75" t="e">
        <v>#N/A</v>
      </c>
      <c r="AU55" s="75" t="e">
        <v>#N/A</v>
      </c>
      <c r="AV55" s="75" t="e">
        <v>#N/A</v>
      </c>
      <c r="AW55" s="75" t="e">
        <v>#N/A</v>
      </c>
      <c r="AX55" s="75" t="e">
        <v>#N/A</v>
      </c>
    </row>
    <row r="56" spans="1:50">
      <c r="A56" s="70" t="s">
        <v>292</v>
      </c>
      <c r="B56" s="70" t="s">
        <v>9</v>
      </c>
      <c r="C56" s="95" t="e">
        <v>#N/A</v>
      </c>
      <c r="D56" s="95" t="e">
        <v>#N/A</v>
      </c>
      <c r="E56" s="95" t="e">
        <v>#N/A</v>
      </c>
      <c r="F56" s="95" t="e">
        <v>#N/A</v>
      </c>
      <c r="G56" s="95" t="e">
        <v>#N/A</v>
      </c>
      <c r="H56" s="95" t="e">
        <v>#N/A</v>
      </c>
      <c r="I56" s="95" t="e">
        <v>#N/A</v>
      </c>
      <c r="J56" s="95" t="e">
        <v>#N/A</v>
      </c>
      <c r="K56" s="95" t="e">
        <v>#N/A</v>
      </c>
      <c r="L56" s="95" t="e">
        <v>#N/A</v>
      </c>
      <c r="M56" s="95" t="e">
        <v>#N/A</v>
      </c>
      <c r="N56" s="95">
        <v>7.8461394332422583E-3</v>
      </c>
      <c r="O56" s="95" t="e">
        <v>#N/A</v>
      </c>
      <c r="P56" s="95" t="e">
        <v>#N/A</v>
      </c>
      <c r="Q56" s="95" t="e">
        <v>#N/A</v>
      </c>
      <c r="R56" s="95" t="e">
        <v>#N/A</v>
      </c>
      <c r="S56" s="95" t="e">
        <v>#N/A</v>
      </c>
      <c r="T56" s="95" t="e">
        <v>#N/A</v>
      </c>
      <c r="U56" s="95" t="e">
        <v>#N/A</v>
      </c>
      <c r="V56" s="95" t="e">
        <v>#N/A</v>
      </c>
      <c r="W56" s="95" t="e">
        <v>#N/A</v>
      </c>
      <c r="X56" s="95" t="e">
        <v>#N/A</v>
      </c>
      <c r="Y56" s="95" t="e">
        <v>#N/A</v>
      </c>
      <c r="Z56" s="70" t="s">
        <v>292</v>
      </c>
      <c r="AA56" s="70" t="s">
        <v>306</v>
      </c>
      <c r="AB56" s="75" t="e">
        <v>#N/A</v>
      </c>
      <c r="AC56" s="75" t="e">
        <v>#N/A</v>
      </c>
      <c r="AD56" s="75" t="e">
        <v>#N/A</v>
      </c>
      <c r="AE56" s="75" t="e">
        <v>#N/A</v>
      </c>
      <c r="AF56" s="75" t="e">
        <v>#N/A</v>
      </c>
      <c r="AG56" s="75" t="e">
        <v>#N/A</v>
      </c>
      <c r="AH56" s="75" t="e">
        <v>#N/A</v>
      </c>
      <c r="AI56" s="75" t="e">
        <v>#N/A</v>
      </c>
      <c r="AJ56" s="75" t="e">
        <v>#N/A</v>
      </c>
      <c r="AK56" s="75" t="e">
        <v>#N/A</v>
      </c>
      <c r="AL56" s="75" t="e">
        <v>#N/A</v>
      </c>
      <c r="AM56" s="75">
        <v>863.26351839999995</v>
      </c>
      <c r="AN56" s="75" t="e">
        <v>#N/A</v>
      </c>
      <c r="AO56" s="75" t="e">
        <v>#N/A</v>
      </c>
      <c r="AP56" s="75" t="e">
        <v>#N/A</v>
      </c>
      <c r="AQ56" s="75" t="e">
        <v>#N/A</v>
      </c>
      <c r="AR56" s="75" t="e">
        <v>#N/A</v>
      </c>
      <c r="AS56" s="75" t="e">
        <v>#N/A</v>
      </c>
      <c r="AT56" s="75" t="e">
        <v>#N/A</v>
      </c>
      <c r="AU56" s="75" t="e">
        <v>#N/A</v>
      </c>
      <c r="AV56" s="75" t="e">
        <v>#N/A</v>
      </c>
      <c r="AW56" s="75" t="e">
        <v>#N/A</v>
      </c>
      <c r="AX56" s="75" t="e">
        <v>#N/A</v>
      </c>
    </row>
    <row r="57" spans="1:50">
      <c r="A57" s="70" t="s">
        <v>294</v>
      </c>
      <c r="C57" s="95" t="e">
        <v>#N/A</v>
      </c>
      <c r="D57" s="95" t="e">
        <v>#N/A</v>
      </c>
      <c r="E57" s="95" t="e">
        <v>#N/A</v>
      </c>
      <c r="F57" s="95" t="e">
        <v>#N/A</v>
      </c>
      <c r="G57" s="95" t="e">
        <v>#N/A</v>
      </c>
      <c r="H57" s="95" t="e">
        <v>#N/A</v>
      </c>
      <c r="I57" s="95" t="e">
        <v>#N/A</v>
      </c>
      <c r="J57" s="95" t="e">
        <v>#N/A</v>
      </c>
      <c r="K57" s="95" t="e">
        <v>#N/A</v>
      </c>
      <c r="L57" s="95" t="e">
        <v>#N/A</v>
      </c>
      <c r="M57" s="95" t="e">
        <v>#N/A</v>
      </c>
      <c r="N57" s="95" t="e">
        <v>#N/A</v>
      </c>
      <c r="O57" s="95" t="e">
        <v>#N/A</v>
      </c>
      <c r="P57" s="95" t="e">
        <v>#N/A</v>
      </c>
      <c r="Q57" s="95" t="e">
        <v>#N/A</v>
      </c>
      <c r="R57" s="95" t="e">
        <v>#N/A</v>
      </c>
      <c r="S57" s="95" t="e">
        <v>#N/A</v>
      </c>
      <c r="T57" s="95" t="e">
        <v>#N/A</v>
      </c>
      <c r="U57" s="95" t="e">
        <v>#N/A</v>
      </c>
      <c r="V57" s="95" t="e">
        <v>#N/A</v>
      </c>
      <c r="W57" s="95" t="e">
        <v>#N/A</v>
      </c>
      <c r="X57" s="95" t="e">
        <v>#N/A</v>
      </c>
      <c r="Y57" s="95" t="e">
        <v>#N/A</v>
      </c>
      <c r="Z57" s="70" t="s">
        <v>294</v>
      </c>
      <c r="AB57" s="75" t="e">
        <v>#N/A</v>
      </c>
      <c r="AC57" s="75" t="e">
        <v>#N/A</v>
      </c>
      <c r="AD57" s="75" t="e">
        <v>#N/A</v>
      </c>
      <c r="AE57" s="75" t="e">
        <v>#N/A</v>
      </c>
      <c r="AF57" s="75" t="e">
        <v>#N/A</v>
      </c>
      <c r="AG57" s="75" t="e">
        <v>#N/A</v>
      </c>
      <c r="AH57" s="75" t="e">
        <v>#N/A</v>
      </c>
      <c r="AI57" s="75" t="e">
        <v>#N/A</v>
      </c>
      <c r="AJ57" s="75" t="e">
        <v>#N/A</v>
      </c>
      <c r="AK57" s="75" t="e">
        <v>#N/A</v>
      </c>
      <c r="AL57" s="75" t="e">
        <v>#N/A</v>
      </c>
      <c r="AM57" s="75" t="e">
        <v>#N/A</v>
      </c>
      <c r="AN57" s="75" t="e">
        <v>#N/A</v>
      </c>
      <c r="AO57" s="75" t="e">
        <v>#N/A</v>
      </c>
      <c r="AP57" s="75" t="e">
        <v>#N/A</v>
      </c>
      <c r="AQ57" s="75" t="e">
        <v>#N/A</v>
      </c>
      <c r="AR57" s="75" t="e">
        <v>#N/A</v>
      </c>
      <c r="AS57" s="75" t="e">
        <v>#N/A</v>
      </c>
      <c r="AT57" s="75" t="e">
        <v>#N/A</v>
      </c>
      <c r="AU57" s="75" t="e">
        <v>#N/A</v>
      </c>
      <c r="AV57" s="75" t="e">
        <v>#N/A</v>
      </c>
      <c r="AW57" s="75" t="e">
        <v>#N/A</v>
      </c>
      <c r="AX57" s="75" t="e">
        <v>#N/A</v>
      </c>
    </row>
    <row r="59" spans="1:50">
      <c r="A59" s="82" t="s">
        <v>374</v>
      </c>
    </row>
  </sheetData>
  <mergeCells count="3">
    <mergeCell ref="A1:Y1"/>
    <mergeCell ref="Z1:AX1"/>
    <mergeCell ref="AY1:BX1"/>
  </mergeCells>
  <hyperlinks>
    <hyperlink ref="Z2" location="INDICE!A1" display="Índice (volver)" xr:uid="{617F2825-B99C-49B4-A5F0-B2A8379FF00B}"/>
  </hyperlink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20164-13ED-43C2-82AB-65BAAE0859DE}">
  <dimension ref="B1:I29"/>
  <sheetViews>
    <sheetView showGridLines="0" workbookViewId="0">
      <selection activeCell="I1" sqref="I1"/>
    </sheetView>
  </sheetViews>
  <sheetFormatPr baseColWidth="10" defaultColWidth="11.5703125" defaultRowHeight="12.75"/>
  <cols>
    <col min="1" max="16384" width="11.5703125" style="31"/>
  </cols>
  <sheetData>
    <row r="1" spans="2:9" ht="35.450000000000003" customHeight="1">
      <c r="B1" s="519" t="s">
        <v>382</v>
      </c>
      <c r="C1" s="519"/>
      <c r="D1" s="519"/>
      <c r="E1" s="519"/>
      <c r="F1" s="519"/>
      <c r="G1" s="519"/>
      <c r="H1" s="519"/>
      <c r="I1" s="500" t="s">
        <v>1634</v>
      </c>
    </row>
    <row r="2" spans="2:9">
      <c r="B2" s="41" t="s">
        <v>305</v>
      </c>
    </row>
    <row r="3" spans="2:9">
      <c r="B3" s="41"/>
    </row>
    <row r="4" spans="2:9">
      <c r="B4" s="42"/>
      <c r="G4" s="42"/>
    </row>
    <row r="24" spans="2:2" ht="13.5">
      <c r="B24" s="82" t="s">
        <v>374</v>
      </c>
    </row>
    <row r="29" spans="2:2">
      <c r="B29" s="51"/>
    </row>
  </sheetData>
  <mergeCells count="1">
    <mergeCell ref="B1:H1"/>
  </mergeCells>
  <hyperlinks>
    <hyperlink ref="I1" location="INDICE!A1" display="Índice (volver)" xr:uid="{357AEF12-CB28-4C42-868C-A3221A831B36}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C6915-57B0-48B4-A544-8E47DCD2D2E0}">
  <dimension ref="A1:CB59"/>
  <sheetViews>
    <sheetView showGridLines="0" topLeftCell="D1" workbookViewId="0">
      <selection activeCell="Z2" sqref="Z2"/>
    </sheetView>
  </sheetViews>
  <sheetFormatPr baseColWidth="10" defaultColWidth="22.5703125" defaultRowHeight="13.5"/>
  <cols>
    <col min="1" max="1" width="21.5703125" style="54" bestFit="1" customWidth="1"/>
    <col min="2" max="2" width="23.7109375" style="54" bestFit="1" customWidth="1"/>
    <col min="3" max="25" width="5.7109375" style="54" bestFit="1" customWidth="1"/>
    <col min="26" max="26" width="21.5703125" style="54" bestFit="1" customWidth="1"/>
    <col min="27" max="27" width="19.140625" style="54" bestFit="1" customWidth="1"/>
    <col min="28" max="50" width="6.28515625" style="54" bestFit="1" customWidth="1"/>
    <col min="51" max="52" width="22.5703125" style="54"/>
    <col min="53" max="53" width="15.140625" style="54" bestFit="1" customWidth="1"/>
    <col min="54" max="54" width="18.140625" style="54" bestFit="1" customWidth="1"/>
    <col min="55" max="78" width="7.28515625" style="54" bestFit="1" customWidth="1"/>
    <col min="79" max="16384" width="22.5703125" style="54"/>
  </cols>
  <sheetData>
    <row r="1" spans="1:80">
      <c r="A1" s="537" t="s">
        <v>313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8" t="s">
        <v>314</v>
      </c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BA1" s="538" t="s">
        <v>315</v>
      </c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538"/>
      <c r="BX1" s="538"/>
      <c r="BY1" s="538"/>
      <c r="BZ1" s="538"/>
    </row>
    <row r="2" spans="1:80">
      <c r="Z2" s="500" t="s">
        <v>1634</v>
      </c>
    </row>
    <row r="3" spans="1:80">
      <c r="A3" s="68" t="s">
        <v>308</v>
      </c>
      <c r="B3" s="56"/>
      <c r="Z3" s="68" t="s">
        <v>283</v>
      </c>
      <c r="AA3" s="56"/>
      <c r="BA3" s="56"/>
      <c r="BB3" s="56"/>
    </row>
    <row r="4" spans="1:80" s="69" customFormat="1" ht="12.75">
      <c r="C4" s="69">
        <v>1995</v>
      </c>
      <c r="D4" s="69">
        <v>1996</v>
      </c>
      <c r="E4" s="69">
        <v>1997</v>
      </c>
      <c r="F4" s="69">
        <v>1998</v>
      </c>
      <c r="G4" s="69">
        <v>1999</v>
      </c>
      <c r="H4" s="69">
        <v>2000</v>
      </c>
      <c r="I4" s="69">
        <v>2001</v>
      </c>
      <c r="J4" s="69">
        <v>2002</v>
      </c>
      <c r="K4" s="69">
        <v>2003</v>
      </c>
      <c r="L4" s="69">
        <v>2004</v>
      </c>
      <c r="M4" s="69">
        <v>2005</v>
      </c>
      <c r="N4" s="69">
        <v>2006</v>
      </c>
      <c r="O4" s="69">
        <v>2007</v>
      </c>
      <c r="P4" s="69">
        <v>2008</v>
      </c>
      <c r="Q4" s="69">
        <v>2009</v>
      </c>
      <c r="R4" s="69">
        <v>2010</v>
      </c>
      <c r="S4" s="69">
        <v>2011</v>
      </c>
      <c r="T4" s="69">
        <v>2012</v>
      </c>
      <c r="U4" s="69">
        <v>2013</v>
      </c>
      <c r="V4" s="69">
        <v>2014</v>
      </c>
      <c r="W4" s="69">
        <v>2015</v>
      </c>
      <c r="X4" s="69">
        <v>2016</v>
      </c>
      <c r="Y4" s="69">
        <v>2017</v>
      </c>
      <c r="AB4" s="69">
        <v>1995</v>
      </c>
      <c r="AC4" s="69">
        <v>1996</v>
      </c>
      <c r="AD4" s="69">
        <v>1997</v>
      </c>
      <c r="AE4" s="69">
        <v>1998</v>
      </c>
      <c r="AF4" s="69">
        <v>1999</v>
      </c>
      <c r="AG4" s="69">
        <v>2000</v>
      </c>
      <c r="AH4" s="69">
        <v>2001</v>
      </c>
      <c r="AI4" s="69">
        <v>2002</v>
      </c>
      <c r="AJ4" s="69">
        <v>2003</v>
      </c>
      <c r="AK4" s="69">
        <v>2004</v>
      </c>
      <c r="AL4" s="69">
        <v>2005</v>
      </c>
      <c r="AM4" s="69">
        <v>2006</v>
      </c>
      <c r="AN4" s="69">
        <v>2007</v>
      </c>
      <c r="AO4" s="69">
        <v>2008</v>
      </c>
      <c r="AP4" s="69">
        <v>2009</v>
      </c>
      <c r="AQ4" s="69">
        <v>2010</v>
      </c>
      <c r="AR4" s="69">
        <v>2011</v>
      </c>
      <c r="AS4" s="69">
        <v>2012</v>
      </c>
      <c r="AT4" s="69">
        <v>2013</v>
      </c>
      <c r="AU4" s="69">
        <v>2014</v>
      </c>
      <c r="AV4" s="69">
        <v>2015</v>
      </c>
      <c r="AW4" s="69">
        <v>2016</v>
      </c>
      <c r="AX4" s="69">
        <v>2017</v>
      </c>
      <c r="BC4" s="69">
        <v>1995</v>
      </c>
      <c r="BD4" s="69">
        <v>1996</v>
      </c>
      <c r="BE4" s="69">
        <v>1997</v>
      </c>
      <c r="BF4" s="69">
        <v>1998</v>
      </c>
      <c r="BG4" s="69">
        <v>1999</v>
      </c>
      <c r="BH4" s="69">
        <v>2000</v>
      </c>
      <c r="BI4" s="69">
        <v>2001</v>
      </c>
      <c r="BJ4" s="69">
        <v>2002</v>
      </c>
      <c r="BK4" s="69">
        <v>2003</v>
      </c>
      <c r="BL4" s="69">
        <v>2004</v>
      </c>
      <c r="BM4" s="69">
        <v>2005</v>
      </c>
      <c r="BN4" s="69">
        <v>2006</v>
      </c>
      <c r="BO4" s="69">
        <v>2007</v>
      </c>
      <c r="BP4" s="69">
        <v>2008</v>
      </c>
      <c r="BQ4" s="69">
        <v>2009</v>
      </c>
      <c r="BR4" s="69">
        <v>2010</v>
      </c>
      <c r="BS4" s="69">
        <v>2011</v>
      </c>
      <c r="BT4" s="69">
        <v>2012</v>
      </c>
      <c r="BU4" s="69">
        <v>2013</v>
      </c>
      <c r="BV4" s="69">
        <v>2014</v>
      </c>
      <c r="BW4" s="69">
        <v>2015</v>
      </c>
      <c r="BX4" s="69">
        <v>2016</v>
      </c>
      <c r="BY4" s="69">
        <v>2017</v>
      </c>
      <c r="BZ4" s="69">
        <v>2018</v>
      </c>
    </row>
    <row r="5" spans="1:80">
      <c r="A5" s="70" t="s">
        <v>284</v>
      </c>
      <c r="B5" s="70" t="s">
        <v>309</v>
      </c>
      <c r="C5" s="65">
        <v>172.06447903647904</v>
      </c>
      <c r="D5" s="65">
        <v>159.40153411119616</v>
      </c>
      <c r="E5" s="65">
        <v>152.88024670305143</v>
      </c>
      <c r="F5" s="65">
        <v>179.99237503866195</v>
      </c>
      <c r="G5" s="65">
        <v>153.80273937474828</v>
      </c>
      <c r="H5" s="65">
        <v>158.76031931843212</v>
      </c>
      <c r="I5" s="65">
        <v>173.70479790745713</v>
      </c>
      <c r="J5" s="65">
        <v>204.410250730039</v>
      </c>
      <c r="K5" s="65">
        <v>208.22473431837852</v>
      </c>
      <c r="L5" s="65">
        <v>191.12475163458421</v>
      </c>
      <c r="M5" s="65">
        <v>203.82049814526769</v>
      </c>
      <c r="N5" s="65">
        <v>192.16807733491612</v>
      </c>
      <c r="O5" s="65">
        <v>171.79662487409749</v>
      </c>
      <c r="P5" s="65">
        <v>177.82399352775201</v>
      </c>
      <c r="Q5" s="65">
        <v>202.43526117677303</v>
      </c>
      <c r="R5" s="65">
        <v>167.361118693348</v>
      </c>
      <c r="S5" s="65">
        <v>125.20472530347665</v>
      </c>
      <c r="T5" s="65">
        <v>111.96767201372997</v>
      </c>
      <c r="U5" s="65">
        <v>99.18145614791959</v>
      </c>
      <c r="V5" s="65">
        <v>93.919672060331791</v>
      </c>
      <c r="W5" s="65">
        <v>92.727217339973635</v>
      </c>
      <c r="X5" s="65">
        <v>86.78268685625244</v>
      </c>
      <c r="Y5" s="65">
        <v>78.72540714431436</v>
      </c>
      <c r="Z5" s="70" t="s">
        <v>284</v>
      </c>
      <c r="AA5" s="70" t="s">
        <v>285</v>
      </c>
      <c r="AB5" s="71">
        <v>6834.2109760796111</v>
      </c>
      <c r="AC5" s="71">
        <v>6357.6101586698733</v>
      </c>
      <c r="AD5" s="71">
        <v>6122.8499055707953</v>
      </c>
      <c r="AE5" s="71">
        <v>7238.2252493015039</v>
      </c>
      <c r="AF5" s="71">
        <v>6208.9653722463763</v>
      </c>
      <c r="AG5" s="71">
        <v>6438.4274298832725</v>
      </c>
      <c r="AH5" s="71">
        <v>7081.2584767352928</v>
      </c>
      <c r="AI5" s="71">
        <v>8467.3921093207846</v>
      </c>
      <c r="AJ5" s="71">
        <v>8786.2989892119276</v>
      </c>
      <c r="AK5" s="71">
        <v>8191.448794888679</v>
      </c>
      <c r="AL5" s="71">
        <v>8899.3355319840412</v>
      </c>
      <c r="AM5" s="71">
        <v>8524.6760301451704</v>
      </c>
      <c r="AN5" s="71">
        <v>7771.3929817877979</v>
      </c>
      <c r="AO5" s="71">
        <v>8176.9105688175332</v>
      </c>
      <c r="AP5" s="71">
        <v>9386.4270943770825</v>
      </c>
      <c r="AQ5" s="71">
        <v>7792.7492440199985</v>
      </c>
      <c r="AR5" s="71">
        <v>5851.6002193976874</v>
      </c>
      <c r="AS5" s="71">
        <v>5236.325272365917</v>
      </c>
      <c r="AT5" s="71">
        <v>4621.1849931236684</v>
      </c>
      <c r="AU5" s="71">
        <v>4363.0499176823769</v>
      </c>
      <c r="AV5" s="71">
        <v>4303.4839731035599</v>
      </c>
      <c r="AW5" s="71">
        <v>4031.0448698543823</v>
      </c>
      <c r="AX5" s="71">
        <v>3663.41179614766</v>
      </c>
      <c r="BA5" s="70" t="s">
        <v>286</v>
      </c>
      <c r="BB5" s="70" t="s">
        <v>287</v>
      </c>
      <c r="BC5" s="71">
        <v>39718.894999999997</v>
      </c>
      <c r="BD5" s="71">
        <v>39884.247000000003</v>
      </c>
      <c r="BE5" s="71">
        <v>40049.974000000002</v>
      </c>
      <c r="BF5" s="71">
        <v>40214.065999999999</v>
      </c>
      <c r="BG5" s="71">
        <v>40369.667000000001</v>
      </c>
      <c r="BH5" s="71">
        <v>40554.387000000002</v>
      </c>
      <c r="BI5" s="71">
        <v>40766.050000000003</v>
      </c>
      <c r="BJ5" s="71">
        <v>41423.519999999997</v>
      </c>
      <c r="BK5" s="71">
        <v>42196.231</v>
      </c>
      <c r="BL5" s="71">
        <v>42859.173000000003</v>
      </c>
      <c r="BM5" s="71">
        <v>43662.612999999998</v>
      </c>
      <c r="BN5" s="71">
        <v>44360.521000000001</v>
      </c>
      <c r="BO5" s="71">
        <v>45236.004999999997</v>
      </c>
      <c r="BP5" s="71">
        <v>45983.167999999998</v>
      </c>
      <c r="BQ5" s="71">
        <v>46367.55</v>
      </c>
      <c r="BR5" s="71">
        <v>46562.483</v>
      </c>
      <c r="BS5" s="71">
        <v>46736.256999999998</v>
      </c>
      <c r="BT5" s="71">
        <v>46766.402999999998</v>
      </c>
      <c r="BU5" s="71">
        <v>46593.235999999997</v>
      </c>
      <c r="BV5" s="71">
        <v>46455.123</v>
      </c>
      <c r="BW5" s="71">
        <v>46410.148999999998</v>
      </c>
      <c r="BX5" s="71">
        <v>46449.874000000003</v>
      </c>
      <c r="BY5" s="71">
        <v>46534.046999999999</v>
      </c>
      <c r="BZ5" s="71">
        <v>46733.038</v>
      </c>
      <c r="CA5" s="71"/>
      <c r="CB5" s="71"/>
    </row>
    <row r="6" spans="1:80">
      <c r="A6" s="70" t="s">
        <v>288</v>
      </c>
      <c r="B6" s="70" t="s">
        <v>309</v>
      </c>
      <c r="C6" s="65">
        <v>43.345955029379937</v>
      </c>
      <c r="D6" s="65">
        <v>40.324601983030973</v>
      </c>
      <c r="E6" s="65">
        <v>56.95551049449891</v>
      </c>
      <c r="F6" s="65">
        <v>71.712405918978007</v>
      </c>
      <c r="G6" s="65">
        <v>70.881010790324666</v>
      </c>
      <c r="H6" s="65">
        <v>82.853956360095268</v>
      </c>
      <c r="I6" s="65">
        <v>112.24391392984714</v>
      </c>
      <c r="J6" s="65">
        <v>131.03502488229535</v>
      </c>
      <c r="K6" s="65">
        <v>120.04194072594326</v>
      </c>
      <c r="L6" s="65">
        <v>118.07231676036905</v>
      </c>
      <c r="M6" s="65">
        <v>161.97099267391192</v>
      </c>
      <c r="N6" s="65">
        <v>156.44603916273988</v>
      </c>
      <c r="O6" s="65">
        <v>168.49960935967528</v>
      </c>
      <c r="P6" s="65">
        <v>214.42410399999727</v>
      </c>
      <c r="Q6" s="65">
        <v>236.68330773670246</v>
      </c>
      <c r="R6" s="65">
        <v>184.86191770736448</v>
      </c>
      <c r="S6" s="65">
        <v>175.74048178165478</v>
      </c>
      <c r="T6" s="65">
        <v>112.99524798819115</v>
      </c>
      <c r="U6" s="65">
        <v>73.030218124061321</v>
      </c>
      <c r="V6" s="65">
        <v>82.265750629686309</v>
      </c>
      <c r="W6" s="65">
        <v>72.673893587174916</v>
      </c>
      <c r="X6" s="65">
        <v>51.933541741109451</v>
      </c>
      <c r="Y6" s="65">
        <v>58.97003582820156</v>
      </c>
      <c r="Z6" s="70" t="s">
        <v>288</v>
      </c>
      <c r="AA6" s="70" t="s">
        <v>285</v>
      </c>
      <c r="AB6" s="71">
        <v>1721.6534364866634</v>
      </c>
      <c r="AC6" s="71">
        <v>1608.3163856678971</v>
      </c>
      <c r="AD6" s="71">
        <v>2281.0667144614085</v>
      </c>
      <c r="AE6" s="71">
        <v>2883.8474246445721</v>
      </c>
      <c r="AF6" s="71">
        <v>2861.4428022288134</v>
      </c>
      <c r="AG6" s="71">
        <v>3360.091410708415</v>
      </c>
      <c r="AH6" s="71">
        <v>4575.7410074598456</v>
      </c>
      <c r="AI6" s="71">
        <v>5427.9319739122584</v>
      </c>
      <c r="AJ6" s="71">
        <v>5065.3174605602098</v>
      </c>
      <c r="AK6" s="71">
        <v>5060.4818505434569</v>
      </c>
      <c r="AL6" s="71">
        <v>7072.0767703468518</v>
      </c>
      <c r="AM6" s="71">
        <v>6940.0278056455454</v>
      </c>
      <c r="AN6" s="71">
        <v>7622.2491714923181</v>
      </c>
      <c r="AO6" s="71">
        <v>9859.8995974813461</v>
      </c>
      <c r="AP6" s="71">
        <v>10974.425105646938</v>
      </c>
      <c r="AQ6" s="71">
        <v>8607.6299005965575</v>
      </c>
      <c r="AR6" s="71">
        <v>8213.452321851235</v>
      </c>
      <c r="AS6" s="71">
        <v>5284.3813045006864</v>
      </c>
      <c r="AT6" s="71">
        <v>3402.7141881858665</v>
      </c>
      <c r="AU6" s="71">
        <v>3821.6655641894054</v>
      </c>
      <c r="AV6" s="71">
        <v>3372.8062297909323</v>
      </c>
      <c r="AW6" s="71">
        <v>2412.3064702482748</v>
      </c>
      <c r="AX6" s="71">
        <v>2744.1144188212152</v>
      </c>
      <c r="BA6" s="70" t="s">
        <v>289</v>
      </c>
      <c r="BB6" s="70" t="s">
        <v>287</v>
      </c>
      <c r="BC6" s="71">
        <v>59530</v>
      </c>
      <c r="BD6" s="71">
        <v>59742</v>
      </c>
      <c r="BE6" s="71">
        <v>59955</v>
      </c>
      <c r="BF6" s="71">
        <v>60176</v>
      </c>
      <c r="BG6" s="71">
        <v>60487</v>
      </c>
      <c r="BH6" s="71">
        <v>60903</v>
      </c>
      <c r="BI6" s="71">
        <v>61348</v>
      </c>
      <c r="BJ6" s="71">
        <v>61796</v>
      </c>
      <c r="BK6" s="71">
        <v>62235</v>
      </c>
      <c r="BL6" s="71">
        <v>62695</v>
      </c>
      <c r="BM6" s="71">
        <v>63168</v>
      </c>
      <c r="BN6" s="71">
        <v>63609</v>
      </c>
      <c r="BO6" s="71">
        <v>64003</v>
      </c>
      <c r="BP6" s="71">
        <v>64361</v>
      </c>
      <c r="BQ6" s="71">
        <v>64692</v>
      </c>
      <c r="BR6" s="71">
        <v>65011</v>
      </c>
      <c r="BS6" s="71">
        <v>65330</v>
      </c>
      <c r="BT6" s="71">
        <v>65651</v>
      </c>
      <c r="BU6" s="71">
        <v>65991</v>
      </c>
      <c r="BV6" s="71">
        <v>66312</v>
      </c>
      <c r="BW6" s="71">
        <v>66581</v>
      </c>
      <c r="BX6" s="71">
        <v>66828</v>
      </c>
      <c r="BY6" s="71">
        <v>67063</v>
      </c>
      <c r="BZ6" s="71">
        <v>67274</v>
      </c>
      <c r="CA6" s="71"/>
      <c r="CB6" s="71"/>
    </row>
    <row r="7" spans="1:80">
      <c r="A7" s="70" t="s">
        <v>290</v>
      </c>
      <c r="B7" s="70" t="s">
        <v>309</v>
      </c>
      <c r="C7" s="65">
        <v>19.420509307517722</v>
      </c>
      <c r="D7" s="65">
        <v>15.552519160335764</v>
      </c>
      <c r="E7" s="65">
        <v>18.651671641892214</v>
      </c>
      <c r="F7" s="65">
        <v>19.482938699952985</v>
      </c>
      <c r="G7" s="65">
        <v>18.243608785087993</v>
      </c>
      <c r="H7" s="65">
        <v>18.58341968087846</v>
      </c>
      <c r="I7" s="65">
        <v>31.587084779086261</v>
      </c>
      <c r="J7" s="65">
        <v>41.888700456055325</v>
      </c>
      <c r="K7" s="65">
        <v>65.560745668516361</v>
      </c>
      <c r="L7" s="65">
        <v>56.016306943906997</v>
      </c>
      <c r="M7" s="65">
        <v>39.311916110716069</v>
      </c>
      <c r="N7" s="65">
        <v>43.859869382712944</v>
      </c>
      <c r="O7" s="65">
        <v>49.117055820617765</v>
      </c>
      <c r="P7" s="65">
        <v>53.363029967010505</v>
      </c>
      <c r="Q7" s="65">
        <v>38.69209298648579</v>
      </c>
      <c r="R7" s="65">
        <v>37.450215015380522</v>
      </c>
      <c r="S7" s="65">
        <v>26.080807650263125</v>
      </c>
      <c r="T7" s="65">
        <v>20.027343293154956</v>
      </c>
      <c r="U7" s="65">
        <v>12.597094211339867</v>
      </c>
      <c r="V7" s="65">
        <v>7.8975683303068402</v>
      </c>
      <c r="W7" s="65">
        <v>6.440536710769174</v>
      </c>
      <c r="X7" s="65">
        <v>8.3787569751324948</v>
      </c>
      <c r="Y7" s="65">
        <v>9.5915043657208638</v>
      </c>
      <c r="Z7" s="70" t="s">
        <v>290</v>
      </c>
      <c r="AA7" s="70" t="s">
        <v>285</v>
      </c>
      <c r="AB7" s="71">
        <v>771.36117003181903</v>
      </c>
      <c r="AC7" s="71">
        <v>620.30051566306429</v>
      </c>
      <c r="AD7" s="71">
        <v>746.99896431432057</v>
      </c>
      <c r="AE7" s="71">
        <v>783.4881827538635</v>
      </c>
      <c r="AF7" s="71">
        <v>736.48841153227681</v>
      </c>
      <c r="AG7" s="71">
        <v>753.63919352176174</v>
      </c>
      <c r="AH7" s="71">
        <v>1287.6806774584695</v>
      </c>
      <c r="AI7" s="71">
        <v>1735.1774211154168</v>
      </c>
      <c r="AJ7" s="71">
        <v>2766.4163687609657</v>
      </c>
      <c r="AK7" s="71">
        <v>2400.8125901300114</v>
      </c>
      <c r="AL7" s="71">
        <v>1716.4609794306607</v>
      </c>
      <c r="AM7" s="71">
        <v>1945.6466568090946</v>
      </c>
      <c r="AN7" s="71">
        <v>2221.8593826867441</v>
      </c>
      <c r="AO7" s="71">
        <v>2453.8011719620786</v>
      </c>
      <c r="AP7" s="71">
        <v>1794.057556155529</v>
      </c>
      <c r="AQ7" s="71">
        <v>1743.7750000000001</v>
      </c>
      <c r="AR7" s="71">
        <v>1218.9193291102636</v>
      </c>
      <c r="AS7" s="71">
        <v>936.60680746703167</v>
      </c>
      <c r="AT7" s="71">
        <v>586.93938350319229</v>
      </c>
      <c r="AU7" s="71">
        <v>366.88250818530889</v>
      </c>
      <c r="AV7" s="71">
        <v>298.90626838676724</v>
      </c>
      <c r="AW7" s="71">
        <v>389.19220577152555</v>
      </c>
      <c r="AX7" s="71">
        <v>446.33151495515989</v>
      </c>
      <c r="BA7" s="70" t="s">
        <v>291</v>
      </c>
      <c r="BB7" s="70" t="s">
        <v>287</v>
      </c>
      <c r="BC7" s="71">
        <v>81308</v>
      </c>
      <c r="BD7" s="71">
        <v>81466</v>
      </c>
      <c r="BE7" s="71">
        <v>81510</v>
      </c>
      <c r="BF7" s="71">
        <v>81446</v>
      </c>
      <c r="BG7" s="71">
        <v>81422</v>
      </c>
      <c r="BH7" s="71">
        <v>81457</v>
      </c>
      <c r="BI7" s="71">
        <v>81517</v>
      </c>
      <c r="BJ7" s="71">
        <v>81578</v>
      </c>
      <c r="BK7" s="71">
        <v>81549</v>
      </c>
      <c r="BL7" s="71">
        <v>81456</v>
      </c>
      <c r="BM7" s="71">
        <v>81337</v>
      </c>
      <c r="BN7" s="71">
        <v>81173</v>
      </c>
      <c r="BO7" s="71">
        <v>80992</v>
      </c>
      <c r="BP7" s="71">
        <v>80764</v>
      </c>
      <c r="BQ7" s="71">
        <v>80483</v>
      </c>
      <c r="BR7" s="71">
        <v>80284</v>
      </c>
      <c r="BS7" s="71">
        <v>80275</v>
      </c>
      <c r="BT7" s="71">
        <v>80426</v>
      </c>
      <c r="BU7" s="71">
        <v>80646</v>
      </c>
      <c r="BV7" s="71">
        <v>80983</v>
      </c>
      <c r="BW7" s="71">
        <v>81687</v>
      </c>
      <c r="BX7" s="71">
        <v>82349</v>
      </c>
      <c r="BY7" s="71">
        <v>82657</v>
      </c>
      <c r="BZ7" s="71">
        <v>82906</v>
      </c>
      <c r="CA7" s="71"/>
      <c r="CB7" s="71"/>
    </row>
    <row r="8" spans="1:80">
      <c r="A8" s="70" t="s">
        <v>292</v>
      </c>
      <c r="B8" s="70" t="s">
        <v>309</v>
      </c>
      <c r="C8" s="65">
        <v>18.690179200996425</v>
      </c>
      <c r="D8" s="65">
        <v>17.835735309202963</v>
      </c>
      <c r="E8" s="65">
        <v>18.057523395500272</v>
      </c>
      <c r="F8" s="65">
        <v>20.020884842872896</v>
      </c>
      <c r="G8" s="65">
        <v>20.662195167496275</v>
      </c>
      <c r="H8" s="65">
        <v>19.69867783690508</v>
      </c>
      <c r="I8" s="65">
        <v>23.624956535994368</v>
      </c>
      <c r="J8" s="65">
        <v>26.630909547564954</v>
      </c>
      <c r="K8" s="65">
        <v>28.291363843667472</v>
      </c>
      <c r="L8" s="65">
        <v>27.154430290035314</v>
      </c>
      <c r="M8" s="65">
        <v>27.979744834512861</v>
      </c>
      <c r="N8" s="65">
        <v>30.84542619055766</v>
      </c>
      <c r="O8" s="65">
        <v>29.61400569358014</v>
      </c>
      <c r="P8" s="65">
        <v>34.244992190300124</v>
      </c>
      <c r="Q8" s="65">
        <v>32.210633208398178</v>
      </c>
      <c r="R8" s="65">
        <v>27.499999894457691</v>
      </c>
      <c r="S8" s="65">
        <v>19.231894853136705</v>
      </c>
      <c r="T8" s="65">
        <v>12.537090970819957</v>
      </c>
      <c r="U8" s="65">
        <v>9.5111775035595603</v>
      </c>
      <c r="V8" s="65">
        <v>10.377276916224146</v>
      </c>
      <c r="W8" s="65">
        <v>12.843950995541631</v>
      </c>
      <c r="X8" s="65">
        <v>8.6968650352517756</v>
      </c>
      <c r="Y8" s="65">
        <v>9.8042902616014516</v>
      </c>
      <c r="Z8" s="70" t="s">
        <v>292</v>
      </c>
      <c r="AA8" s="70" t="s">
        <v>285</v>
      </c>
      <c r="AB8" s="71">
        <v>742.3532652155609</v>
      </c>
      <c r="AC8" s="71">
        <v>711.36487249887239</v>
      </c>
      <c r="AD8" s="71">
        <v>723.20334249417772</v>
      </c>
      <c r="AE8" s="71">
        <v>805.12118444969019</v>
      </c>
      <c r="AF8" s="71">
        <v>834.12593840083389</v>
      </c>
      <c r="AG8" s="71">
        <v>798.86780438617166</v>
      </c>
      <c r="AH8" s="71">
        <v>963.09615939417336</v>
      </c>
      <c r="AI8" s="71">
        <v>1103.1460142617477</v>
      </c>
      <c r="AJ8" s="71">
        <v>1193.7889240524405</v>
      </c>
      <c r="AK8" s="71">
        <v>1163.8164255170639</v>
      </c>
      <c r="AL8" s="71">
        <v>1221.668770548084</v>
      </c>
      <c r="AM8" s="71">
        <v>1368.319176280183</v>
      </c>
      <c r="AN8" s="71">
        <v>1339.6193096248196</v>
      </c>
      <c r="AO8" s="71">
        <v>1574.6932290452585</v>
      </c>
      <c r="AP8" s="71">
        <v>1493.5281458220629</v>
      </c>
      <c r="AQ8" s="71">
        <v>1280.4682775856882</v>
      </c>
      <c r="AR8" s="71">
        <v>898.82678045317425</v>
      </c>
      <c r="AS8" s="71">
        <v>586.31464878902727</v>
      </c>
      <c r="AT8" s="71">
        <v>443.15653806124135</v>
      </c>
      <c r="AU8" s="71">
        <v>482.07767554825341</v>
      </c>
      <c r="AV8" s="71">
        <v>596.0896794517854</v>
      </c>
      <c r="AW8" s="71">
        <v>403.96828508245056</v>
      </c>
      <c r="AX8" s="71">
        <v>456.23330383500416</v>
      </c>
      <c r="BA8" s="70" t="s">
        <v>293</v>
      </c>
      <c r="BB8" s="70" t="s">
        <v>287</v>
      </c>
      <c r="BC8" s="71">
        <v>56844.3</v>
      </c>
      <c r="BD8" s="71">
        <v>56860.3</v>
      </c>
      <c r="BE8" s="71">
        <v>56890.400000000001</v>
      </c>
      <c r="BF8" s="71">
        <v>56906.7</v>
      </c>
      <c r="BG8" s="71">
        <v>56916.3</v>
      </c>
      <c r="BH8" s="71">
        <v>56942.1</v>
      </c>
      <c r="BI8" s="71">
        <v>56979.8</v>
      </c>
      <c r="BJ8" s="71">
        <v>57099.5</v>
      </c>
      <c r="BK8" s="71">
        <v>57412.6</v>
      </c>
      <c r="BL8" s="71">
        <v>57844.800000000003</v>
      </c>
      <c r="BM8" s="71">
        <v>58190.6</v>
      </c>
      <c r="BN8" s="71">
        <v>58428.4</v>
      </c>
      <c r="BO8" s="71">
        <v>58787.4</v>
      </c>
      <c r="BP8" s="71">
        <v>59241.9</v>
      </c>
      <c r="BQ8" s="71">
        <v>59578.3</v>
      </c>
      <c r="BR8" s="71">
        <v>59829.599999999999</v>
      </c>
      <c r="BS8" s="71">
        <v>60060</v>
      </c>
      <c r="BT8" s="71">
        <v>60339.1</v>
      </c>
      <c r="BU8" s="71">
        <v>60646.400000000001</v>
      </c>
      <c r="BV8" s="71">
        <v>60789.1</v>
      </c>
      <c r="BW8" s="71">
        <v>60730.6</v>
      </c>
      <c r="BX8" s="71">
        <v>60627.5</v>
      </c>
      <c r="BY8" s="71">
        <v>60536.7</v>
      </c>
      <c r="BZ8" s="71">
        <v>60437.7</v>
      </c>
      <c r="CA8" s="71"/>
      <c r="CB8" s="71"/>
    </row>
    <row r="9" spans="1:80">
      <c r="A9" s="70" t="s">
        <v>294</v>
      </c>
      <c r="C9" s="65">
        <v>253.52112257437309</v>
      </c>
      <c r="D9" s="65">
        <v>233.11439056376585</v>
      </c>
      <c r="E9" s="65">
        <v>246.5449522349428</v>
      </c>
      <c r="F9" s="65">
        <v>291.20860450046581</v>
      </c>
      <c r="G9" s="65">
        <v>263.58955411765714</v>
      </c>
      <c r="H9" s="65">
        <v>279.89637319631089</v>
      </c>
      <c r="I9" s="65">
        <v>341.16075315238487</v>
      </c>
      <c r="J9" s="65">
        <v>403.96488561595464</v>
      </c>
      <c r="K9" s="65">
        <v>422.11878455650566</v>
      </c>
      <c r="L9" s="65">
        <v>392.36780562889561</v>
      </c>
      <c r="M9" s="65">
        <v>433.08315176440851</v>
      </c>
      <c r="N9" s="65">
        <v>423.3194120709266</v>
      </c>
      <c r="O9" s="65">
        <v>419.02729574797075</v>
      </c>
      <c r="P9" s="65">
        <v>479.85611968505981</v>
      </c>
      <c r="Q9" s="65">
        <v>510.02129510835948</v>
      </c>
      <c r="R9" s="65">
        <v>417.17325131055071</v>
      </c>
      <c r="S9" s="65">
        <v>346.25790958853128</v>
      </c>
      <c r="T9" s="65">
        <v>257.52735426589601</v>
      </c>
      <c r="U9" s="65">
        <v>194.31994598688033</v>
      </c>
      <c r="V9" s="65">
        <v>194.46026793654909</v>
      </c>
      <c r="W9" s="65">
        <v>184.68559863345931</v>
      </c>
      <c r="X9" s="65">
        <v>155.79185060774617</v>
      </c>
      <c r="Y9" s="65">
        <v>157.09123759983822</v>
      </c>
      <c r="Z9" s="70" t="s">
        <v>294</v>
      </c>
      <c r="AB9" s="75">
        <v>10069.578847813655</v>
      </c>
      <c r="AC9" s="75">
        <v>9297.5919324997067</v>
      </c>
      <c r="AD9" s="75">
        <v>9874.1189268407015</v>
      </c>
      <c r="AE9" s="75">
        <v>11710.68204114963</v>
      </c>
      <c r="AF9" s="75">
        <v>10641.022524408299</v>
      </c>
      <c r="AG9" s="75">
        <v>11351.02583849962</v>
      </c>
      <c r="AH9" s="75">
        <v>13907.776321047781</v>
      </c>
      <c r="AI9" s="75">
        <v>16733.647518610207</v>
      </c>
      <c r="AJ9" s="75">
        <v>17811.821742585544</v>
      </c>
      <c r="AK9" s="75">
        <v>16816.559661079213</v>
      </c>
      <c r="AL9" s="75">
        <v>18909.542052309636</v>
      </c>
      <c r="AM9" s="75">
        <v>18778.669668879993</v>
      </c>
      <c r="AN9" s="75">
        <v>18955.120845591682</v>
      </c>
      <c r="AO9" s="75">
        <v>22065.304567306212</v>
      </c>
      <c r="AP9" s="75">
        <v>23648.437902001613</v>
      </c>
      <c r="AQ9" s="75">
        <v>19424.622422202247</v>
      </c>
      <c r="AR9" s="75">
        <v>16182.798650812361</v>
      </c>
      <c r="AS9" s="75">
        <v>12043.628033122663</v>
      </c>
      <c r="AT9" s="75">
        <v>9053.995102873967</v>
      </c>
      <c r="AU9" s="75">
        <v>9033.675665605344</v>
      </c>
      <c r="AV9" s="75">
        <v>8571.2861507330435</v>
      </c>
      <c r="AW9" s="75">
        <v>7236.5118309566333</v>
      </c>
      <c r="AX9" s="75">
        <v>7310.0910337590394</v>
      </c>
      <c r="AY9" s="71"/>
      <c r="BA9" s="72" t="s">
        <v>295</v>
      </c>
      <c r="BB9" s="70" t="s">
        <v>287</v>
      </c>
      <c r="BC9" s="71">
        <v>58025</v>
      </c>
      <c r="BD9" s="71">
        <v>58164</v>
      </c>
      <c r="BE9" s="71">
        <v>58314</v>
      </c>
      <c r="BF9" s="71">
        <v>58475</v>
      </c>
      <c r="BG9" s="71">
        <v>58684</v>
      </c>
      <c r="BH9" s="71">
        <v>58886</v>
      </c>
      <c r="BI9" s="71">
        <v>59113</v>
      </c>
      <c r="BJ9" s="71">
        <v>59366</v>
      </c>
      <c r="BK9" s="71">
        <v>59637</v>
      </c>
      <c r="BL9" s="71">
        <v>59950</v>
      </c>
      <c r="BM9" s="71">
        <v>60413</v>
      </c>
      <c r="BN9" s="71">
        <v>60827</v>
      </c>
      <c r="BO9" s="71">
        <v>61319</v>
      </c>
      <c r="BP9" s="71">
        <v>61824</v>
      </c>
      <c r="BQ9" s="71">
        <v>62261</v>
      </c>
      <c r="BR9" s="71">
        <v>62760</v>
      </c>
      <c r="BS9" s="71">
        <v>63285</v>
      </c>
      <c r="BT9" s="71">
        <v>63705</v>
      </c>
      <c r="BU9" s="71">
        <v>64106</v>
      </c>
      <c r="BV9" s="71">
        <v>64597</v>
      </c>
      <c r="BW9" s="71">
        <v>65110</v>
      </c>
      <c r="BX9" s="71">
        <v>65648</v>
      </c>
      <c r="BY9" s="71">
        <v>66040</v>
      </c>
      <c r="BZ9" s="71">
        <v>66466</v>
      </c>
      <c r="CA9" s="73"/>
      <c r="CB9" s="73"/>
    </row>
    <row r="10" spans="1:80"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AB10" s="71">
        <v>0</v>
      </c>
      <c r="AC10" s="71">
        <v>0</v>
      </c>
      <c r="AD10" s="71">
        <v>0</v>
      </c>
      <c r="AE10" s="71">
        <v>0</v>
      </c>
      <c r="AF10" s="71">
        <v>0</v>
      </c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BA10" s="72" t="s">
        <v>296</v>
      </c>
      <c r="BB10" s="70" t="s">
        <v>287</v>
      </c>
      <c r="BC10" s="71">
        <v>266588</v>
      </c>
      <c r="BD10" s="71">
        <v>269714</v>
      </c>
      <c r="BE10" s="71">
        <v>272958</v>
      </c>
      <c r="BF10" s="71">
        <v>276154</v>
      </c>
      <c r="BG10" s="71">
        <v>279328</v>
      </c>
      <c r="BH10" s="71">
        <v>282398</v>
      </c>
      <c r="BI10" s="71">
        <v>285225</v>
      </c>
      <c r="BJ10" s="71">
        <v>287955</v>
      </c>
      <c r="BK10" s="71">
        <v>290626</v>
      </c>
      <c r="BL10" s="71">
        <v>293262</v>
      </c>
      <c r="BM10" s="71">
        <v>295993</v>
      </c>
      <c r="BN10" s="71">
        <v>298818</v>
      </c>
      <c r="BO10" s="71">
        <v>301696</v>
      </c>
      <c r="BP10" s="71">
        <v>304543</v>
      </c>
      <c r="BQ10" s="71">
        <v>307240</v>
      </c>
      <c r="BR10" s="71">
        <v>309794</v>
      </c>
      <c r="BS10" s="71">
        <v>312098</v>
      </c>
      <c r="BT10" s="71">
        <v>314374</v>
      </c>
      <c r="BU10" s="71">
        <v>316598</v>
      </c>
      <c r="BV10" s="71">
        <v>318953</v>
      </c>
      <c r="BW10" s="71">
        <v>321323</v>
      </c>
      <c r="BX10" s="71">
        <v>323668</v>
      </c>
      <c r="BY10" s="71">
        <v>325983</v>
      </c>
      <c r="BZ10" s="71">
        <v>328012</v>
      </c>
      <c r="CA10" s="73"/>
      <c r="CB10" s="73"/>
    </row>
    <row r="11" spans="1:80">
      <c r="A11" s="68" t="s">
        <v>297</v>
      </c>
      <c r="B11" s="56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8" t="s">
        <v>297</v>
      </c>
      <c r="AA11" s="56"/>
      <c r="AY11" s="71"/>
    </row>
    <row r="12" spans="1:80"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AB12" s="54">
        <v>1995</v>
      </c>
      <c r="AC12" s="54">
        <v>1996</v>
      </c>
      <c r="AD12" s="54">
        <v>1997</v>
      </c>
      <c r="AE12" s="54">
        <v>1998</v>
      </c>
      <c r="AF12" s="54">
        <v>1999</v>
      </c>
      <c r="AG12" s="54">
        <v>2000</v>
      </c>
      <c r="AH12" s="54">
        <v>2001</v>
      </c>
      <c r="AI12" s="54">
        <v>2002</v>
      </c>
      <c r="AJ12" s="54">
        <v>2003</v>
      </c>
      <c r="AK12" s="54">
        <v>2004</v>
      </c>
      <c r="AL12" s="54">
        <v>2005</v>
      </c>
      <c r="AM12" s="54">
        <v>2006</v>
      </c>
      <c r="AN12" s="54">
        <v>2007</v>
      </c>
      <c r="AO12" s="54">
        <v>2008</v>
      </c>
      <c r="AP12" s="54">
        <v>2009</v>
      </c>
      <c r="AQ12" s="54">
        <v>2010</v>
      </c>
      <c r="AR12" s="54">
        <v>2011</v>
      </c>
      <c r="AS12" s="54">
        <v>2012</v>
      </c>
      <c r="AT12" s="54">
        <v>2013</v>
      </c>
      <c r="AU12" s="54">
        <v>2014</v>
      </c>
      <c r="AV12" s="54">
        <v>2015</v>
      </c>
      <c r="AW12" s="54">
        <v>2016</v>
      </c>
      <c r="AX12" s="54">
        <v>2017</v>
      </c>
    </row>
    <row r="13" spans="1:80">
      <c r="A13" s="70" t="s">
        <v>284</v>
      </c>
      <c r="B13" s="70" t="s">
        <v>309</v>
      </c>
      <c r="C13" s="65">
        <v>169.42535770443769</v>
      </c>
      <c r="D13" s="65">
        <v>153.39458671490021</v>
      </c>
      <c r="E13" s="65">
        <v>147.64182458645291</v>
      </c>
      <c r="F13" s="65">
        <v>177.0265314628966</v>
      </c>
      <c r="G13" s="65">
        <v>155.1238675563016</v>
      </c>
      <c r="H13" s="65">
        <v>153.88722901914409</v>
      </c>
      <c r="I13" s="65">
        <v>175.02912754608306</v>
      </c>
      <c r="J13" s="65">
        <v>210.56525486004088</v>
      </c>
      <c r="K13" s="65">
        <v>214.99777937512948</v>
      </c>
      <c r="L13" s="65">
        <v>196.90882642555889</v>
      </c>
      <c r="M13" s="65">
        <v>212.96932020536656</v>
      </c>
      <c r="N13" s="65">
        <v>190.90175074814832</v>
      </c>
      <c r="O13" s="65">
        <v>169.34677016681735</v>
      </c>
      <c r="P13" s="65">
        <v>164.7966670108506</v>
      </c>
      <c r="Q13" s="65">
        <v>205.32344637575198</v>
      </c>
      <c r="R13" s="65">
        <v>168.61214209731901</v>
      </c>
      <c r="S13" s="65">
        <v>121.23320100281032</v>
      </c>
      <c r="T13" s="65">
        <v>107.26747806539666</v>
      </c>
      <c r="U13" s="65">
        <v>95.036354933578792</v>
      </c>
      <c r="V13" s="65">
        <v>89.704303742775579</v>
      </c>
      <c r="W13" s="65">
        <v>92.042921624750647</v>
      </c>
      <c r="X13" s="65">
        <v>83.278945600584407</v>
      </c>
      <c r="Y13" s="65">
        <v>75.804466351271785</v>
      </c>
      <c r="Z13" s="70" t="s">
        <v>284</v>
      </c>
      <c r="AA13" s="70" t="s">
        <v>285</v>
      </c>
      <c r="AB13" s="71">
        <v>6729.3879930000003</v>
      </c>
      <c r="AC13" s="71">
        <v>6118.0275849999998</v>
      </c>
      <c r="AD13" s="71">
        <v>5913.0512360000002</v>
      </c>
      <c r="AE13" s="71">
        <v>7118.9566199999999</v>
      </c>
      <c r="AF13" s="71">
        <v>6262.2988770000002</v>
      </c>
      <c r="AG13" s="71">
        <v>6240.80224</v>
      </c>
      <c r="AH13" s="71">
        <v>7135.2461649999996</v>
      </c>
      <c r="AI13" s="71">
        <v>8722.3540460000004</v>
      </c>
      <c r="AJ13" s="71">
        <v>9072.0959629999998</v>
      </c>
      <c r="AK13" s="71">
        <v>8439.3494570000003</v>
      </c>
      <c r="AL13" s="71">
        <v>9298.7970089999999</v>
      </c>
      <c r="AM13" s="71">
        <v>8468.501123</v>
      </c>
      <c r="AN13" s="71">
        <v>7660.5713420000002</v>
      </c>
      <c r="AO13" s="71">
        <v>7577.8728250000004</v>
      </c>
      <c r="AP13" s="71">
        <v>9520.3451659999992</v>
      </c>
      <c r="AQ13" s="71">
        <v>7851</v>
      </c>
      <c r="AR13" s="71">
        <v>5665.9860390000003</v>
      </c>
      <c r="AS13" s="71">
        <v>5016.5141080000003</v>
      </c>
      <c r="AT13" s="71">
        <v>4428.0513140000003</v>
      </c>
      <c r="AU13" s="71">
        <v>4167.2244639999999</v>
      </c>
      <c r="AV13" s="71">
        <v>4271.7257069999996</v>
      </c>
      <c r="AW13" s="71">
        <v>3868.2965300000001</v>
      </c>
      <c r="AX13" s="71">
        <v>3527.4886000000001</v>
      </c>
    </row>
    <row r="14" spans="1:80">
      <c r="A14" s="70" t="s">
        <v>288</v>
      </c>
      <c r="B14" s="70" t="s">
        <v>309</v>
      </c>
      <c r="C14" s="65">
        <v>30.483051681070183</v>
      </c>
      <c r="D14" s="65">
        <v>31.214459533359122</v>
      </c>
      <c r="E14" s="65">
        <v>25.467008218282487</v>
      </c>
      <c r="F14" s="65">
        <v>34.909765130439681</v>
      </c>
      <c r="G14" s="65">
        <v>49.856122865714987</v>
      </c>
      <c r="H14" s="65">
        <v>59.088585434665788</v>
      </c>
      <c r="I14" s="65">
        <v>77.342845848444966</v>
      </c>
      <c r="J14" s="65">
        <v>111.86853517035733</v>
      </c>
      <c r="K14" s="65">
        <v>111.33131833504277</v>
      </c>
      <c r="L14" s="65">
        <v>118.73243426792206</v>
      </c>
      <c r="M14" s="65">
        <v>143.07169715197759</v>
      </c>
      <c r="N14" s="65">
        <v>143.8061458520742</v>
      </c>
      <c r="O14" s="65">
        <v>174.96580376626983</v>
      </c>
      <c r="P14" s="65">
        <v>173.67271371994207</v>
      </c>
      <c r="Q14" s="65">
        <v>191.15870001757693</v>
      </c>
      <c r="R14" s="65">
        <v>164.70341583802565</v>
      </c>
      <c r="S14" s="65">
        <v>153.48212658536178</v>
      </c>
      <c r="T14" s="65">
        <v>107.95353792764433</v>
      </c>
      <c r="U14" s="65">
        <v>55.434464457459022</v>
      </c>
      <c r="V14" s="65">
        <v>62.615991738952019</v>
      </c>
      <c r="W14" s="65">
        <v>55.125182511264939</v>
      </c>
      <c r="X14" s="65">
        <v>35.73948633315991</v>
      </c>
      <c r="Y14" s="65">
        <v>45.89354413984239</v>
      </c>
      <c r="Z14" s="70" t="s">
        <v>288</v>
      </c>
      <c r="AA14" s="70" t="s">
        <v>285</v>
      </c>
      <c r="AB14" s="71">
        <v>1210.7531289999999</v>
      </c>
      <c r="AC14" s="71">
        <v>1244.9652140000001</v>
      </c>
      <c r="AD14" s="71">
        <v>1019.953017</v>
      </c>
      <c r="AE14" s="71">
        <v>1403.863599</v>
      </c>
      <c r="AF14" s="71">
        <v>2012.675078</v>
      </c>
      <c r="AG14" s="71">
        <v>2396.3013609999998</v>
      </c>
      <c r="AH14" s="71">
        <v>3152.962321</v>
      </c>
      <c r="AI14" s="71">
        <v>4633.9885039999999</v>
      </c>
      <c r="AJ14" s="71">
        <v>4697.7620260000003</v>
      </c>
      <c r="AK14" s="71">
        <v>5088.7739410000004</v>
      </c>
      <c r="AL14" s="71">
        <v>6246.8841439999997</v>
      </c>
      <c r="AM14" s="71">
        <v>6379.3155530000004</v>
      </c>
      <c r="AN14" s="71">
        <v>7914.7539740000002</v>
      </c>
      <c r="AO14" s="71">
        <v>7986.0215719999997</v>
      </c>
      <c r="AP14" s="71">
        <v>8863.5605809999997</v>
      </c>
      <c r="AQ14" s="71">
        <v>7669</v>
      </c>
      <c r="AR14" s="71">
        <v>7173.1801130000003</v>
      </c>
      <c r="AS14" s="71">
        <v>5048.5986599999997</v>
      </c>
      <c r="AT14" s="71">
        <v>2582.8710850000002</v>
      </c>
      <c r="AU14" s="71">
        <v>2908.8335980000002</v>
      </c>
      <c r="AV14" s="71">
        <v>2558.3679339999999</v>
      </c>
      <c r="AW14" s="71">
        <v>1660.0946369999999</v>
      </c>
      <c r="AX14" s="71">
        <v>2135.6123400000001</v>
      </c>
    </row>
    <row r="15" spans="1:80">
      <c r="A15" s="70" t="s">
        <v>290</v>
      </c>
      <c r="B15" s="70" t="s">
        <v>309</v>
      </c>
      <c r="C15" s="65">
        <v>19.712638382815033</v>
      </c>
      <c r="D15" s="65">
        <v>15.875000869390862</v>
      </c>
      <c r="E15" s="65">
        <v>19.044570281119285</v>
      </c>
      <c r="F15" s="65">
        <v>19.155994004684832</v>
      </c>
      <c r="G15" s="65">
        <v>18.136015939888729</v>
      </c>
      <c r="H15" s="65">
        <v>17.855029077372073</v>
      </c>
      <c r="I15" s="65">
        <v>31.239455649983256</v>
      </c>
      <c r="J15" s="65">
        <v>42.48676295495892</v>
      </c>
      <c r="K15" s="65">
        <v>64.960399946620825</v>
      </c>
      <c r="L15" s="65">
        <v>54.908314376481314</v>
      </c>
      <c r="M15" s="65">
        <v>37.530257820346208</v>
      </c>
      <c r="N15" s="65">
        <v>41.512222342925142</v>
      </c>
      <c r="O15" s="65">
        <v>45.371599680387334</v>
      </c>
      <c r="P15" s="65">
        <v>41.2281734481626</v>
      </c>
      <c r="Q15" s="65">
        <v>38.637069674804906</v>
      </c>
      <c r="R15" s="65">
        <v>37.455047231909866</v>
      </c>
      <c r="S15" s="65">
        <v>25.096044790236412</v>
      </c>
      <c r="T15" s="65">
        <v>19.028072199608768</v>
      </c>
      <c r="U15" s="65">
        <v>11.966480336330365</v>
      </c>
      <c r="V15" s="65">
        <v>7.4719280088872004</v>
      </c>
      <c r="W15" s="65">
        <v>6.138988398852157</v>
      </c>
      <c r="X15" s="65">
        <v>8.001060777904371</v>
      </c>
      <c r="Y15" s="65">
        <v>9.1417310383513399</v>
      </c>
      <c r="Z15" s="70" t="s">
        <v>290</v>
      </c>
      <c r="AA15" s="70" t="s">
        <v>285</v>
      </c>
      <c r="AB15" s="71">
        <v>782.96421410000005</v>
      </c>
      <c r="AC15" s="71">
        <v>633.16245579999998</v>
      </c>
      <c r="AD15" s="71">
        <v>762.73454460000005</v>
      </c>
      <c r="AE15" s="71">
        <v>770.34040720000007</v>
      </c>
      <c r="AF15" s="71">
        <v>732.14492419999999</v>
      </c>
      <c r="AG15" s="71">
        <v>724.09975910000003</v>
      </c>
      <c r="AH15" s="71">
        <v>1273.5092110000001</v>
      </c>
      <c r="AI15" s="71">
        <v>1759.9512749999999</v>
      </c>
      <c r="AJ15" s="71">
        <v>2741.084042</v>
      </c>
      <c r="AK15" s="71">
        <v>2353.3249449999998</v>
      </c>
      <c r="AL15" s="71">
        <v>1638.6691229999999</v>
      </c>
      <c r="AM15" s="71">
        <v>1841.503811</v>
      </c>
      <c r="AN15" s="71">
        <v>2052.4299099999998</v>
      </c>
      <c r="AO15" s="71">
        <v>1895.8020260000001</v>
      </c>
      <c r="AP15" s="71">
        <v>1791.5062600000001</v>
      </c>
      <c r="AQ15" s="71">
        <v>1744</v>
      </c>
      <c r="AR15" s="71">
        <v>1172.895199</v>
      </c>
      <c r="AS15" s="71">
        <v>889.87449279999998</v>
      </c>
      <c r="AT15" s="71">
        <v>557.5570424</v>
      </c>
      <c r="AU15" s="71">
        <v>347.10933469999998</v>
      </c>
      <c r="AV15" s="71">
        <v>284.9113663</v>
      </c>
      <c r="AW15" s="71">
        <v>371.64826499999998</v>
      </c>
      <c r="AX15" s="71">
        <v>425.40174180000002</v>
      </c>
    </row>
    <row r="16" spans="1:80">
      <c r="A16" s="70" t="s">
        <v>292</v>
      </c>
      <c r="B16" s="70" t="s">
        <v>309</v>
      </c>
      <c r="C16" s="65">
        <v>19.11649004585853</v>
      </c>
      <c r="D16" s="65">
        <v>17.596386505679799</v>
      </c>
      <c r="E16" s="65">
        <v>17.782357044726169</v>
      </c>
      <c r="F16" s="65">
        <v>19.710704254575997</v>
      </c>
      <c r="G16" s="65">
        <v>21.684366883680266</v>
      </c>
      <c r="H16" s="65">
        <v>28.613005221851829</v>
      </c>
      <c r="I16" s="65">
        <v>37.002379430923519</v>
      </c>
      <c r="J16" s="65">
        <v>42.976877001278503</v>
      </c>
      <c r="K16" s="65">
        <v>49.337012611387024</v>
      </c>
      <c r="L16" s="65">
        <v>52.788092341399121</v>
      </c>
      <c r="M16" s="65">
        <v>56.047170745369733</v>
      </c>
      <c r="N16" s="65">
        <v>55.198318613074903</v>
      </c>
      <c r="O16" s="65">
        <v>53.946915891445322</v>
      </c>
      <c r="P16" s="65">
        <v>55.518802032082704</v>
      </c>
      <c r="Q16" s="65">
        <v>54.654128997542458</v>
      </c>
      <c r="R16" s="65">
        <v>48.257735739737072</v>
      </c>
      <c r="S16" s="65">
        <v>36.353703763653989</v>
      </c>
      <c r="T16" s="65">
        <v>25.121898085683434</v>
      </c>
      <c r="U16" s="65">
        <v>16.978083211477305</v>
      </c>
      <c r="V16" s="65">
        <v>17.969678102025473</v>
      </c>
      <c r="W16" s="65">
        <v>19.003626204690704</v>
      </c>
      <c r="X16" s="65">
        <v>17.869743168732814</v>
      </c>
      <c r="Y16" s="65">
        <v>18.879215334526997</v>
      </c>
      <c r="Z16" s="70" t="s">
        <v>292</v>
      </c>
      <c r="AA16" s="70" t="s">
        <v>285</v>
      </c>
      <c r="AB16" s="71">
        <v>759.28586089999999</v>
      </c>
      <c r="AC16" s="71">
        <v>701.8186257000001</v>
      </c>
      <c r="AD16" s="71">
        <v>712.18293729999994</v>
      </c>
      <c r="AE16" s="71">
        <v>792.64756179999995</v>
      </c>
      <c r="AF16" s="71">
        <v>875.39067020000005</v>
      </c>
      <c r="AG16" s="71">
        <v>1160.382887</v>
      </c>
      <c r="AH16" s="71">
        <v>1508.44085</v>
      </c>
      <c r="AI16" s="71">
        <v>1780.253524</v>
      </c>
      <c r="AJ16" s="71">
        <v>2081.8359810000002</v>
      </c>
      <c r="AK16" s="71">
        <v>2262.453982</v>
      </c>
      <c r="AL16" s="71">
        <v>2447.1659260000001</v>
      </c>
      <c r="AM16" s="71">
        <v>2448.6261720000002</v>
      </c>
      <c r="AN16" s="71">
        <v>2440.3429569999998</v>
      </c>
      <c r="AO16" s="71">
        <v>2552.9304010000001</v>
      </c>
      <c r="AP16" s="71">
        <v>2534.1780589999998</v>
      </c>
      <c r="AQ16" s="71">
        <v>2247</v>
      </c>
      <c r="AR16" s="71">
        <v>1699.036042</v>
      </c>
      <c r="AS16" s="71">
        <v>1174.8608099999999</v>
      </c>
      <c r="AT16" s="71">
        <v>791.06383789999995</v>
      </c>
      <c r="AU16" s="71">
        <v>834.78360650000002</v>
      </c>
      <c r="AV16" s="71">
        <v>881.96112370000003</v>
      </c>
      <c r="AW16" s="71">
        <v>830.04731860000004</v>
      </c>
      <c r="AX16" s="71">
        <v>878.5262937</v>
      </c>
    </row>
    <row r="17" spans="1:50">
      <c r="A17" s="70" t="s">
        <v>294</v>
      </c>
      <c r="C17" s="65">
        <v>238.73753781418139</v>
      </c>
      <c r="D17" s="65">
        <v>218.08043362333001</v>
      </c>
      <c r="E17" s="65">
        <v>209.93576013058083</v>
      </c>
      <c r="F17" s="65">
        <v>250.8029948525971</v>
      </c>
      <c r="G17" s="65">
        <v>244.8003732455856</v>
      </c>
      <c r="H17" s="65">
        <v>259.44384875303371</v>
      </c>
      <c r="I17" s="65">
        <v>320.61380847543478</v>
      </c>
      <c r="J17" s="65">
        <v>407.89742998663564</v>
      </c>
      <c r="K17" s="65">
        <v>440.62651026818014</v>
      </c>
      <c r="L17" s="65">
        <v>423.33766741136134</v>
      </c>
      <c r="M17" s="65">
        <v>449.61844592306016</v>
      </c>
      <c r="N17" s="65">
        <v>431.41843755622261</v>
      </c>
      <c r="O17" s="65">
        <v>443.63108950491988</v>
      </c>
      <c r="P17" s="65">
        <v>435.21635621103798</v>
      </c>
      <c r="Q17" s="65">
        <v>489.77334506567621</v>
      </c>
      <c r="R17" s="65">
        <v>419.02834090699162</v>
      </c>
      <c r="S17" s="65">
        <v>336.16507614206256</v>
      </c>
      <c r="T17" s="65">
        <v>259.37098627833313</v>
      </c>
      <c r="U17" s="65">
        <v>179.41538293884545</v>
      </c>
      <c r="V17" s="65">
        <v>177.76190159264027</v>
      </c>
      <c r="W17" s="65">
        <v>172.31071873955844</v>
      </c>
      <c r="X17" s="65">
        <v>144.88923588038151</v>
      </c>
      <c r="Y17" s="65">
        <v>149.71895686399253</v>
      </c>
      <c r="Z17" s="70" t="s">
        <v>294</v>
      </c>
      <c r="AB17" s="71">
        <v>9482.391196999999</v>
      </c>
      <c r="AC17" s="71">
        <v>8697.9738804999997</v>
      </c>
      <c r="AD17" s="71">
        <v>8407.9217348999991</v>
      </c>
      <c r="AE17" s="71">
        <v>10085.808187999999</v>
      </c>
      <c r="AF17" s="71">
        <v>9882.5095493999997</v>
      </c>
      <c r="AG17" s="71">
        <v>10521.586247099998</v>
      </c>
      <c r="AH17" s="71">
        <v>13070.158546999999</v>
      </c>
      <c r="AI17" s="71">
        <v>16896.547349</v>
      </c>
      <c r="AJ17" s="71">
        <v>18592.778011999999</v>
      </c>
      <c r="AK17" s="71">
        <v>18143.902324999999</v>
      </c>
      <c r="AL17" s="71">
        <v>19631.516202000003</v>
      </c>
      <c r="AM17" s="71">
        <v>19137.946659000001</v>
      </c>
      <c r="AN17" s="71">
        <v>20068.098183000002</v>
      </c>
      <c r="AO17" s="71">
        <v>20012.626824000003</v>
      </c>
      <c r="AP17" s="71">
        <v>22709.590065999997</v>
      </c>
      <c r="AQ17" s="71">
        <v>19511</v>
      </c>
      <c r="AR17" s="71">
        <v>15711.097393000002</v>
      </c>
      <c r="AS17" s="71">
        <v>12129.848070799999</v>
      </c>
      <c r="AT17" s="71">
        <v>8359.5432793</v>
      </c>
      <c r="AU17" s="71">
        <v>8257.9510031999998</v>
      </c>
      <c r="AV17" s="71">
        <v>7996.9661309999992</v>
      </c>
      <c r="AW17" s="71">
        <v>6730.0867505999995</v>
      </c>
      <c r="AX17" s="71">
        <v>6967.0289755000003</v>
      </c>
    </row>
    <row r="18" spans="1:50"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</row>
    <row r="19" spans="1:50">
      <c r="A19" s="68" t="s">
        <v>298</v>
      </c>
      <c r="B19" s="56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8" t="s">
        <v>298</v>
      </c>
      <c r="AA19" s="56"/>
    </row>
    <row r="20" spans="1:50"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AB20" s="54">
        <v>1995</v>
      </c>
      <c r="AC20" s="54">
        <v>1996</v>
      </c>
      <c r="AD20" s="54">
        <v>1997</v>
      </c>
      <c r="AE20" s="54">
        <v>1998</v>
      </c>
      <c r="AF20" s="54">
        <v>1999</v>
      </c>
      <c r="AG20" s="54">
        <v>2000</v>
      </c>
      <c r="AH20" s="54">
        <v>2001</v>
      </c>
      <c r="AI20" s="54">
        <v>2002</v>
      </c>
      <c r="AJ20" s="54">
        <v>2003</v>
      </c>
      <c r="AK20" s="54">
        <v>2004</v>
      </c>
      <c r="AL20" s="54">
        <v>2005</v>
      </c>
      <c r="AM20" s="54">
        <v>2006</v>
      </c>
      <c r="AN20" s="54">
        <v>2007</v>
      </c>
      <c r="AO20" s="54">
        <v>2008</v>
      </c>
      <c r="AP20" s="54">
        <v>2009</v>
      </c>
      <c r="AQ20" s="54">
        <v>2010</v>
      </c>
      <c r="AR20" s="54">
        <v>2011</v>
      </c>
      <c r="AS20" s="54">
        <v>2012</v>
      </c>
      <c r="AT20" s="54">
        <v>2013</v>
      </c>
      <c r="AU20" s="54">
        <v>2014</v>
      </c>
      <c r="AV20" s="54">
        <v>2015</v>
      </c>
      <c r="AW20" s="54">
        <v>2016</v>
      </c>
      <c r="AX20" s="54">
        <v>2017</v>
      </c>
    </row>
    <row r="21" spans="1:50">
      <c r="A21" s="70" t="s">
        <v>284</v>
      </c>
      <c r="B21" s="70" t="s">
        <v>309</v>
      </c>
      <c r="C21" s="65">
        <v>283.97704656475725</v>
      </c>
      <c r="D21" s="65">
        <v>277.1125812326336</v>
      </c>
      <c r="E21" s="65">
        <v>263.76982051538653</v>
      </c>
      <c r="F21" s="65">
        <v>247.26460012297261</v>
      </c>
      <c r="G21" s="65">
        <v>236.0208736092053</v>
      </c>
      <c r="H21" s="65">
        <v>234.23028049521372</v>
      </c>
      <c r="I21" s="65">
        <v>230.08215460976723</v>
      </c>
      <c r="J21" s="65">
        <v>211.04132835458606</v>
      </c>
      <c r="K21" s="65">
        <v>219.22546181409174</v>
      </c>
      <c r="L21" s="65">
        <v>220.15640409921048</v>
      </c>
      <c r="M21" s="65">
        <v>223.25454142920466</v>
      </c>
      <c r="N21" s="65">
        <v>221.90424090930526</v>
      </c>
      <c r="O21" s="65">
        <v>230.59625758167587</v>
      </c>
      <c r="P21" s="65">
        <v>218.92582343344574</v>
      </c>
      <c r="Q21" s="65">
        <v>231.62962666172012</v>
      </c>
      <c r="R21" s="65">
        <v>222.99447713463874</v>
      </c>
      <c r="S21" s="65">
        <v>181.31406390632173</v>
      </c>
      <c r="T21" s="65">
        <v>182.54502429513641</v>
      </c>
      <c r="U21" s="65">
        <v>179.43306782743102</v>
      </c>
      <c r="V21" s="65">
        <v>151.78120860477742</v>
      </c>
      <c r="W21" s="65">
        <v>147.38877784953667</v>
      </c>
      <c r="X21" s="65">
        <v>137.38220938828036</v>
      </c>
      <c r="Y21" s="65">
        <v>132.58797217541715</v>
      </c>
      <c r="Z21" s="70" t="s">
        <v>284</v>
      </c>
      <c r="AA21" s="70" t="s">
        <v>285</v>
      </c>
      <c r="AB21" s="71">
        <v>16905.153581999999</v>
      </c>
      <c r="AC21" s="71">
        <v>16555.259827999998</v>
      </c>
      <c r="AD21" s="71">
        <v>15814.319589000001</v>
      </c>
      <c r="AE21" s="71">
        <v>14879.394576999999</v>
      </c>
      <c r="AF21" s="71">
        <v>14276.194582</v>
      </c>
      <c r="AG21" s="71">
        <v>14265.326773000001</v>
      </c>
      <c r="AH21" s="71">
        <v>14115.080021</v>
      </c>
      <c r="AI21" s="71">
        <v>13041.509926999999</v>
      </c>
      <c r="AJ21" s="71">
        <v>13643.496616</v>
      </c>
      <c r="AK21" s="71">
        <v>13802.705755000001</v>
      </c>
      <c r="AL21" s="71">
        <v>14102.542873</v>
      </c>
      <c r="AM21" s="71">
        <v>14115.10686</v>
      </c>
      <c r="AN21" s="71">
        <v>14758.852274000001</v>
      </c>
      <c r="AO21" s="71">
        <v>14090.284922000001</v>
      </c>
      <c r="AP21" s="71">
        <v>14984.583807999999</v>
      </c>
      <c r="AQ21" s="71">
        <v>14497.093953</v>
      </c>
      <c r="AR21" s="71">
        <v>11845.247794999999</v>
      </c>
      <c r="AS21" s="71">
        <v>11984.26339</v>
      </c>
      <c r="AT21" s="71">
        <v>11840.967579</v>
      </c>
      <c r="AU21" s="71">
        <v>10064.915505000001</v>
      </c>
      <c r="AV21" s="71">
        <v>9813.2922180000005</v>
      </c>
      <c r="AW21" s="71">
        <v>9180.9782890000006</v>
      </c>
      <c r="AX21" s="71">
        <v>8891.7471779999996</v>
      </c>
    </row>
    <row r="22" spans="1:50">
      <c r="A22" s="70" t="s">
        <v>288</v>
      </c>
      <c r="B22" s="70" t="s">
        <v>309</v>
      </c>
      <c r="C22" s="65">
        <v>72.682989097933813</v>
      </c>
      <c r="D22" s="65">
        <v>75.000905376452067</v>
      </c>
      <c r="E22" s="65">
        <v>73.722270185972818</v>
      </c>
      <c r="F22" s="65">
        <v>67.591079616458387</v>
      </c>
      <c r="G22" s="65">
        <v>66.405549225453399</v>
      </c>
      <c r="H22" s="65">
        <v>63.260408469205139</v>
      </c>
      <c r="I22" s="65">
        <v>51.48499848405816</v>
      </c>
      <c r="J22" s="65">
        <v>62.110609181824067</v>
      </c>
      <c r="K22" s="65">
        <v>72.475203695669634</v>
      </c>
      <c r="L22" s="65">
        <v>70.298425297073123</v>
      </c>
      <c r="M22" s="65">
        <v>75.090768648682882</v>
      </c>
      <c r="N22" s="65">
        <v>73.932212391328278</v>
      </c>
      <c r="O22" s="65">
        <v>76.677421667734322</v>
      </c>
      <c r="P22" s="65">
        <v>73.251970991749658</v>
      </c>
      <c r="Q22" s="65">
        <v>80.608882767575594</v>
      </c>
      <c r="R22" s="65">
        <v>78.496962052575725</v>
      </c>
      <c r="S22" s="65">
        <v>94.067170365834997</v>
      </c>
      <c r="T22" s="65">
        <v>109.30232808334985</v>
      </c>
      <c r="U22" s="65">
        <v>145.00801047112486</v>
      </c>
      <c r="V22" s="65">
        <v>133.80928564965618</v>
      </c>
      <c r="W22" s="65">
        <v>137.31835658821586</v>
      </c>
      <c r="X22" s="65">
        <v>129.11333773268692</v>
      </c>
      <c r="Y22" s="65">
        <v>128.5508429834633</v>
      </c>
      <c r="Z22" s="70" t="s">
        <v>288</v>
      </c>
      <c r="AA22" s="70" t="s">
        <v>285</v>
      </c>
      <c r="AB22" s="71">
        <v>4326.8183410000001</v>
      </c>
      <c r="AC22" s="71">
        <v>4480.7040889999998</v>
      </c>
      <c r="AD22" s="71">
        <v>4420.0187089999999</v>
      </c>
      <c r="AE22" s="71">
        <v>4067.360807</v>
      </c>
      <c r="AF22" s="71">
        <v>4016.6724559999998</v>
      </c>
      <c r="AG22" s="71">
        <v>3852.7486570000001</v>
      </c>
      <c r="AH22" s="71">
        <v>3158.5016869999999</v>
      </c>
      <c r="AI22" s="71">
        <v>3838.1872050000002</v>
      </c>
      <c r="AJ22" s="71">
        <v>4510.4943020000001</v>
      </c>
      <c r="AK22" s="71">
        <v>4407.3597739999996</v>
      </c>
      <c r="AL22" s="71">
        <v>4743.3336740000004</v>
      </c>
      <c r="AM22" s="71">
        <v>4702.7540980000003</v>
      </c>
      <c r="AN22" s="71">
        <v>4907.5850190000001</v>
      </c>
      <c r="AO22" s="71">
        <v>4714.5701049999998</v>
      </c>
      <c r="AP22" s="71">
        <v>5214.7498439999999</v>
      </c>
      <c r="AQ22" s="71">
        <v>5103.1660000000002</v>
      </c>
      <c r="AR22" s="71">
        <v>6145.4082399999998</v>
      </c>
      <c r="AS22" s="71">
        <v>7175.8071410000002</v>
      </c>
      <c r="AT22" s="71">
        <v>9569.2236190000003</v>
      </c>
      <c r="AU22" s="71">
        <v>8873.1613500000003</v>
      </c>
      <c r="AV22" s="71">
        <v>9142.7934999999998</v>
      </c>
      <c r="AW22" s="71">
        <v>8628.3861340000003</v>
      </c>
      <c r="AX22" s="71">
        <v>8621.0051829999993</v>
      </c>
    </row>
    <row r="23" spans="1:50">
      <c r="A23" s="70" t="s">
        <v>290</v>
      </c>
      <c r="B23" s="70" t="s">
        <v>309</v>
      </c>
      <c r="C23" s="65">
        <v>14.980371731899883</v>
      </c>
      <c r="D23" s="65">
        <v>14.478743798332831</v>
      </c>
      <c r="E23" s="65">
        <v>15.675734037194564</v>
      </c>
      <c r="F23" s="65">
        <v>17.161889274793936</v>
      </c>
      <c r="G23" s="65">
        <v>14.425003428835948</v>
      </c>
      <c r="H23" s="65">
        <v>16.767460568444903</v>
      </c>
      <c r="I23" s="65">
        <v>17.296381316424334</v>
      </c>
      <c r="J23" s="65">
        <v>19.393434607417955</v>
      </c>
      <c r="K23" s="65">
        <v>16.687784429983129</v>
      </c>
      <c r="L23" s="65">
        <v>15.998367892176413</v>
      </c>
      <c r="M23" s="65">
        <v>15.484813296289261</v>
      </c>
      <c r="N23" s="65">
        <v>16.803478422864689</v>
      </c>
      <c r="O23" s="65">
        <v>17.480626095651768</v>
      </c>
      <c r="P23" s="65">
        <v>12.40423449293827</v>
      </c>
      <c r="Q23" s="65">
        <v>11.248322829716193</v>
      </c>
      <c r="R23" s="65">
        <v>11.669332882127639</v>
      </c>
      <c r="S23" s="65">
        <v>13.650774948721873</v>
      </c>
      <c r="T23" s="65">
        <v>8.535773692708414</v>
      </c>
      <c r="U23" s="65">
        <v>6.0107802897364788</v>
      </c>
      <c r="V23" s="65">
        <v>5.4773349981903721</v>
      </c>
      <c r="W23" s="65">
        <v>7.5378432000120155</v>
      </c>
      <c r="X23" s="65">
        <v>11.486290825701801</v>
      </c>
      <c r="Y23" s="65">
        <v>11.386943676841179</v>
      </c>
      <c r="Z23" s="70" t="s">
        <v>290</v>
      </c>
      <c r="AA23" s="70" t="s">
        <v>285</v>
      </c>
      <c r="AB23" s="71">
        <v>891.78152920000002</v>
      </c>
      <c r="AC23" s="71">
        <v>864.98911199999998</v>
      </c>
      <c r="AD23" s="71">
        <v>939.8386342</v>
      </c>
      <c r="AE23" s="71">
        <v>1032.733849</v>
      </c>
      <c r="AF23" s="71">
        <v>872.52518239999995</v>
      </c>
      <c r="AG23" s="71">
        <v>1021.188651</v>
      </c>
      <c r="AH23" s="71">
        <v>1061.098401</v>
      </c>
      <c r="AI23" s="71">
        <v>1198.4366849999999</v>
      </c>
      <c r="AJ23" s="71">
        <v>1038.5642640000001</v>
      </c>
      <c r="AK23" s="71">
        <v>1003.0176750000001</v>
      </c>
      <c r="AL23" s="71">
        <v>978.14468629999999</v>
      </c>
      <c r="AM23" s="71">
        <v>1068.852459</v>
      </c>
      <c r="AN23" s="71">
        <v>1118.812512</v>
      </c>
      <c r="AO23" s="71">
        <v>798.34893620000003</v>
      </c>
      <c r="AP23" s="71">
        <v>727.67650049999997</v>
      </c>
      <c r="AQ23" s="71">
        <v>758.63499999999999</v>
      </c>
      <c r="AR23" s="71">
        <v>891.80512739999995</v>
      </c>
      <c r="AS23" s="71">
        <v>560.38207870000008</v>
      </c>
      <c r="AT23" s="71">
        <v>396.65740210000001</v>
      </c>
      <c r="AU23" s="71">
        <v>363.21303839999996</v>
      </c>
      <c r="AV23" s="71">
        <v>501.87713810000002</v>
      </c>
      <c r="AW23" s="71">
        <v>767.60584329999995</v>
      </c>
      <c r="AX23" s="71">
        <v>763.64260379999996</v>
      </c>
    </row>
    <row r="24" spans="1:50">
      <c r="A24" s="70" t="s">
        <v>292</v>
      </c>
      <c r="B24" s="70" t="s">
        <v>309</v>
      </c>
      <c r="C24" s="65">
        <v>4.6686197093902235</v>
      </c>
      <c r="D24" s="65">
        <v>4.944794757457065</v>
      </c>
      <c r="E24" s="65">
        <v>4.3306957918438824</v>
      </c>
      <c r="F24" s="65">
        <v>4.4407268877957993</v>
      </c>
      <c r="G24" s="65">
        <v>3.988008114140229</v>
      </c>
      <c r="H24" s="65">
        <v>4.2072266243042211</v>
      </c>
      <c r="I24" s="65">
        <v>6.226520295690162</v>
      </c>
      <c r="J24" s="65">
        <v>6.5349267800504887</v>
      </c>
      <c r="K24" s="65">
        <v>9.6431112766128386</v>
      </c>
      <c r="L24" s="65">
        <v>7.209770688252652</v>
      </c>
      <c r="M24" s="65">
        <v>5.0866585597137783</v>
      </c>
      <c r="N24" s="65">
        <v>4.4891746859721122</v>
      </c>
      <c r="O24" s="65">
        <v>5.0161361779916565</v>
      </c>
      <c r="P24" s="65">
        <v>4.476366684793585</v>
      </c>
      <c r="Q24" s="65">
        <v>4.4451309806467565</v>
      </c>
      <c r="R24" s="65">
        <v>3.2763686145421547</v>
      </c>
      <c r="S24" s="65">
        <v>3.0927977544772696</v>
      </c>
      <c r="T24" s="65">
        <v>3.1593448081521984</v>
      </c>
      <c r="U24" s="65">
        <v>4.5045986861844796</v>
      </c>
      <c r="V24" s="65">
        <v>4.7760956734829296</v>
      </c>
      <c r="W24" s="65">
        <v>4.5274279524188579</v>
      </c>
      <c r="X24" s="65">
        <v>5.2482087074280237</v>
      </c>
      <c r="Y24" s="65">
        <v>5.0274401189925886</v>
      </c>
      <c r="Z24" s="70" t="s">
        <v>292</v>
      </c>
      <c r="AA24" s="70" t="s">
        <v>285</v>
      </c>
      <c r="AB24" s="71">
        <v>277.92293130000002</v>
      </c>
      <c r="AC24" s="71">
        <v>295.41192839999997</v>
      </c>
      <c r="AD24" s="71">
        <v>259.64686619999998</v>
      </c>
      <c r="AE24" s="71">
        <v>267.22518120000001</v>
      </c>
      <c r="AF24" s="71">
        <v>241.22264680000001</v>
      </c>
      <c r="AG24" s="71">
        <v>256.23272309999999</v>
      </c>
      <c r="AH24" s="71">
        <v>381.98456710000005</v>
      </c>
      <c r="AI24" s="71">
        <v>403.83233530000001</v>
      </c>
      <c r="AJ24" s="71">
        <v>600.13903029999994</v>
      </c>
      <c r="AK24" s="71">
        <v>452.0165733</v>
      </c>
      <c r="AL24" s="71">
        <v>321.31404789999999</v>
      </c>
      <c r="AM24" s="71">
        <v>285.55191260000004</v>
      </c>
      <c r="AN24" s="71">
        <v>321.04776379999998</v>
      </c>
      <c r="AO24" s="71">
        <v>288.10343619999998</v>
      </c>
      <c r="AP24" s="71">
        <v>287.56441339999998</v>
      </c>
      <c r="AQ24" s="71">
        <v>213</v>
      </c>
      <c r="AR24" s="71">
        <v>202.05247730000002</v>
      </c>
      <c r="AS24" s="71">
        <v>207.41414599999999</v>
      </c>
      <c r="AT24" s="71">
        <v>297.26297189999997</v>
      </c>
      <c r="AU24" s="71">
        <v>316.71245629999999</v>
      </c>
      <c r="AV24" s="71">
        <v>301.44068049999998</v>
      </c>
      <c r="AW24" s="71">
        <v>350.72729149999998</v>
      </c>
      <c r="AX24" s="71">
        <v>337.15521669999998</v>
      </c>
    </row>
    <row r="25" spans="1:50">
      <c r="A25" s="70" t="s">
        <v>294</v>
      </c>
      <c r="C25" s="65">
        <v>376.30902710398118</v>
      </c>
      <c r="D25" s="65">
        <v>371.53702516487556</v>
      </c>
      <c r="E25" s="65">
        <v>357.49852053039785</v>
      </c>
      <c r="F25" s="65">
        <v>336.45829590202078</v>
      </c>
      <c r="G25" s="65">
        <v>320.83943437763492</v>
      </c>
      <c r="H25" s="65">
        <v>318.46537615716801</v>
      </c>
      <c r="I25" s="65">
        <v>305.09005470593985</v>
      </c>
      <c r="J25" s="65">
        <v>299.08029892387862</v>
      </c>
      <c r="K25" s="65">
        <v>318.03156121635737</v>
      </c>
      <c r="L25" s="65">
        <v>313.66296797671259</v>
      </c>
      <c r="M25" s="65">
        <v>318.91678193389055</v>
      </c>
      <c r="N25" s="65">
        <v>317.12910640947041</v>
      </c>
      <c r="O25" s="65">
        <v>329.77044152305371</v>
      </c>
      <c r="P25" s="65">
        <v>309.05839560292725</v>
      </c>
      <c r="Q25" s="65">
        <v>327.93196323965873</v>
      </c>
      <c r="R25" s="65">
        <v>316.43714068388425</v>
      </c>
      <c r="S25" s="65">
        <v>292.12480697535585</v>
      </c>
      <c r="T25" s="65">
        <v>303.54247087934687</v>
      </c>
      <c r="U25" s="65">
        <v>334.95645727447686</v>
      </c>
      <c r="V25" s="65">
        <v>295.84392492610687</v>
      </c>
      <c r="W25" s="65">
        <v>296.77240559018344</v>
      </c>
      <c r="X25" s="65">
        <v>283.23004665409707</v>
      </c>
      <c r="Y25" s="65">
        <v>277.55319895471422</v>
      </c>
      <c r="Z25" s="70" t="s">
        <v>294</v>
      </c>
      <c r="AB25" s="71">
        <v>22401.676383499998</v>
      </c>
      <c r="AC25" s="71">
        <v>22196.364957399997</v>
      </c>
      <c r="AD25" s="71">
        <v>21433.823798400004</v>
      </c>
      <c r="AE25" s="71">
        <v>20246.7144142</v>
      </c>
      <c r="AF25" s="71">
        <v>19406.614867200002</v>
      </c>
      <c r="AG25" s="71">
        <v>19395.496804100003</v>
      </c>
      <c r="AH25" s="71">
        <v>18716.664676099997</v>
      </c>
      <c r="AI25" s="71">
        <v>18481.966152300003</v>
      </c>
      <c r="AJ25" s="71">
        <v>19792.694212300001</v>
      </c>
      <c r="AK25" s="71">
        <v>19665.099777299998</v>
      </c>
      <c r="AL25" s="71">
        <v>20145.335281199998</v>
      </c>
      <c r="AM25" s="71">
        <v>20172.265329600003</v>
      </c>
      <c r="AN25" s="71">
        <v>21106.297568800004</v>
      </c>
      <c r="AO25" s="71">
        <v>19891.307399400001</v>
      </c>
      <c r="AP25" s="71">
        <v>21214.574565900002</v>
      </c>
      <c r="AQ25" s="71">
        <v>20571.894952999999</v>
      </c>
      <c r="AR25" s="71">
        <v>19084.513639699999</v>
      </c>
      <c r="AS25" s="71">
        <v>19927.866755700001</v>
      </c>
      <c r="AT25" s="71">
        <v>22104.111572000002</v>
      </c>
      <c r="AU25" s="71">
        <v>19618.0023497</v>
      </c>
      <c r="AV25" s="71">
        <v>19759.403536600003</v>
      </c>
      <c r="AW25" s="71">
        <v>18927.697557799998</v>
      </c>
      <c r="AX25" s="71">
        <v>18613.550181499999</v>
      </c>
    </row>
    <row r="26" spans="1:50"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</row>
    <row r="27" spans="1:50">
      <c r="A27" s="68" t="s">
        <v>299</v>
      </c>
      <c r="B27" s="56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56" t="s">
        <v>299</v>
      </c>
      <c r="AA27" s="56"/>
    </row>
    <row r="28" spans="1:50"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AB28" s="54">
        <v>1995</v>
      </c>
      <c r="AC28" s="54">
        <v>1996</v>
      </c>
      <c r="AD28" s="54">
        <v>1997</v>
      </c>
      <c r="AE28" s="54">
        <v>1998</v>
      </c>
      <c r="AF28" s="54">
        <v>1999</v>
      </c>
      <c r="AG28" s="54">
        <v>2000</v>
      </c>
      <c r="AH28" s="54">
        <v>2001</v>
      </c>
      <c r="AI28" s="54">
        <v>2002</v>
      </c>
      <c r="AJ28" s="54">
        <v>2003</v>
      </c>
      <c r="AK28" s="54">
        <v>2004</v>
      </c>
      <c r="AL28" s="54">
        <v>2005</v>
      </c>
      <c r="AM28" s="54">
        <v>2006</v>
      </c>
      <c r="AN28" s="54">
        <v>2007</v>
      </c>
      <c r="AO28" s="54">
        <v>2008</v>
      </c>
      <c r="AP28" s="54">
        <v>2009</v>
      </c>
      <c r="AQ28" s="54">
        <v>2010</v>
      </c>
      <c r="AR28" s="54">
        <v>2011</v>
      </c>
      <c r="AS28" s="54">
        <v>2012</v>
      </c>
      <c r="AT28" s="54">
        <v>2013</v>
      </c>
      <c r="AU28" s="54">
        <v>2014</v>
      </c>
      <c r="AV28" s="54">
        <v>2015</v>
      </c>
      <c r="AW28" s="54">
        <v>2016</v>
      </c>
      <c r="AX28" s="54">
        <v>2017</v>
      </c>
    </row>
    <row r="29" spans="1:50">
      <c r="A29" s="70" t="s">
        <v>284</v>
      </c>
      <c r="B29" s="70" t="s">
        <v>309</v>
      </c>
      <c r="C29" s="65">
        <v>141.93564714419244</v>
      </c>
      <c r="D29" s="65">
        <v>153.32455304053224</v>
      </c>
      <c r="E29" s="65">
        <v>149.95545542878176</v>
      </c>
      <c r="F29" s="65">
        <v>148.26446105394984</v>
      </c>
      <c r="G29" s="65">
        <v>151.87076245977747</v>
      </c>
      <c r="H29" s="65">
        <v>163.72476358078495</v>
      </c>
      <c r="I29" s="65">
        <v>156.02008852141273</v>
      </c>
      <c r="J29" s="65">
        <v>147.73093052048344</v>
      </c>
      <c r="K29" s="65">
        <v>141.94246464089073</v>
      </c>
      <c r="L29" s="65">
        <v>139.52568271213906</v>
      </c>
      <c r="M29" s="65">
        <v>132.2549911356455</v>
      </c>
      <c r="N29" s="65">
        <v>138.98454498416962</v>
      </c>
      <c r="O29" s="65">
        <v>138.43875167917818</v>
      </c>
      <c r="P29" s="65">
        <v>144.84776176266652</v>
      </c>
      <c r="Q29" s="65">
        <v>157.99139536299589</v>
      </c>
      <c r="R29" s="65">
        <v>140.00298938767375</v>
      </c>
      <c r="S29" s="65">
        <v>139.76887663656183</v>
      </c>
      <c r="T29" s="65">
        <v>139.69189344241911</v>
      </c>
      <c r="U29" s="65">
        <v>138.99553468243931</v>
      </c>
      <c r="V29" s="65">
        <v>136.55641835940875</v>
      </c>
      <c r="W29" s="65">
        <v>131.69457453450366</v>
      </c>
      <c r="X29" s="65">
        <v>136.641389549357</v>
      </c>
      <c r="Y29" s="65">
        <v>142.94396925850199</v>
      </c>
      <c r="Z29" s="70" t="s">
        <v>284</v>
      </c>
      <c r="AA29" s="70" t="s">
        <v>285</v>
      </c>
      <c r="AB29" s="71">
        <v>11540.503597999999</v>
      </c>
      <c r="AC29" s="71">
        <v>12490.738038</v>
      </c>
      <c r="AD29" s="71">
        <v>12222.869172000001</v>
      </c>
      <c r="AE29" s="71">
        <v>12075.547295</v>
      </c>
      <c r="AF29" s="71">
        <v>12365.621220999999</v>
      </c>
      <c r="AG29" s="71">
        <v>13336.528066999999</v>
      </c>
      <c r="AH29" s="71">
        <v>12718.289556</v>
      </c>
      <c r="AI29" s="71">
        <v>12051.593849999999</v>
      </c>
      <c r="AJ29" s="71">
        <v>11575.266049</v>
      </c>
      <c r="AK29" s="71">
        <v>11365.204011</v>
      </c>
      <c r="AL29" s="71">
        <v>10757.224214</v>
      </c>
      <c r="AM29" s="71">
        <v>11281.79247</v>
      </c>
      <c r="AN29" s="71">
        <v>11212.431376</v>
      </c>
      <c r="AO29" s="71">
        <v>11698.484630999999</v>
      </c>
      <c r="AP29" s="71">
        <v>12715.621472999999</v>
      </c>
      <c r="AQ29" s="71">
        <v>11240</v>
      </c>
      <c r="AR29" s="71">
        <v>11219.946572000001</v>
      </c>
      <c r="AS29" s="71">
        <v>11234.860221999999</v>
      </c>
      <c r="AT29" s="71">
        <v>11209.43389</v>
      </c>
      <c r="AU29" s="71">
        <v>11058.748428000001</v>
      </c>
      <c r="AV29" s="71">
        <v>10757.734710000001</v>
      </c>
      <c r="AW29" s="71">
        <v>11252.281788</v>
      </c>
      <c r="AX29" s="71">
        <v>11815.319667</v>
      </c>
    </row>
    <row r="30" spans="1:50">
      <c r="A30" s="70" t="s">
        <v>288</v>
      </c>
      <c r="B30" s="70" t="s">
        <v>309</v>
      </c>
      <c r="C30" s="65">
        <v>79.845748253554376</v>
      </c>
      <c r="D30" s="65">
        <v>71.659866606928034</v>
      </c>
      <c r="E30" s="65">
        <v>65.183092344497609</v>
      </c>
      <c r="F30" s="65">
        <v>60.439973381135964</v>
      </c>
      <c r="G30" s="65">
        <v>100.14804450885511</v>
      </c>
      <c r="H30" s="65">
        <v>72.579583092920188</v>
      </c>
      <c r="I30" s="65">
        <v>73.987377160592274</v>
      </c>
      <c r="J30" s="65">
        <v>98.979723454853016</v>
      </c>
      <c r="K30" s="65">
        <v>95.084349801959561</v>
      </c>
      <c r="L30" s="65">
        <v>83.42880224906699</v>
      </c>
      <c r="M30" s="65">
        <v>44.227624980021389</v>
      </c>
      <c r="N30" s="65">
        <v>51.435939240880593</v>
      </c>
      <c r="O30" s="65">
        <v>48.967362974120903</v>
      </c>
      <c r="P30" s="65">
        <v>48.443388155613889</v>
      </c>
      <c r="Q30" s="65">
        <v>42.715264739137453</v>
      </c>
      <c r="R30" s="65">
        <v>47.419161974988789</v>
      </c>
      <c r="S30" s="65">
        <v>50.361166664590471</v>
      </c>
      <c r="T30" s="65">
        <v>47.61397581627832</v>
      </c>
      <c r="U30" s="65">
        <v>53.678582446742553</v>
      </c>
      <c r="V30" s="65">
        <v>61.670640541842111</v>
      </c>
      <c r="W30" s="65">
        <v>59.932860271524234</v>
      </c>
      <c r="X30" s="65">
        <v>55.582938129181898</v>
      </c>
      <c r="Y30" s="65">
        <v>59.731317964600699</v>
      </c>
      <c r="Z30" s="70" t="s">
        <v>288</v>
      </c>
      <c r="AA30" s="70" t="s">
        <v>285</v>
      </c>
      <c r="AB30" s="71">
        <v>6492.0980989999998</v>
      </c>
      <c r="AC30" s="71">
        <v>5837.8426929999996</v>
      </c>
      <c r="AD30" s="71">
        <v>5313.0738570000003</v>
      </c>
      <c r="AE30" s="71">
        <v>4922.5940719999999</v>
      </c>
      <c r="AF30" s="71">
        <v>8154.2540799999997</v>
      </c>
      <c r="AG30" s="71">
        <v>5912.1151</v>
      </c>
      <c r="AH30" s="71">
        <v>6031.2290240000002</v>
      </c>
      <c r="AI30" s="71">
        <v>8074.5678799999996</v>
      </c>
      <c r="AJ30" s="71">
        <v>7754.0336420000003</v>
      </c>
      <c r="AK30" s="71">
        <v>6795.7765159999999</v>
      </c>
      <c r="AL30" s="71">
        <v>3597.3423330000001</v>
      </c>
      <c r="AM30" s="71">
        <v>4175.2094960000004</v>
      </c>
      <c r="AN30" s="71">
        <v>3965.9646619999999</v>
      </c>
      <c r="AO30" s="71">
        <v>3912.4818009999999</v>
      </c>
      <c r="AP30" s="71">
        <v>3437.852652</v>
      </c>
      <c r="AQ30" s="71">
        <v>3807</v>
      </c>
      <c r="AR30" s="71">
        <v>4042.7426540000001</v>
      </c>
      <c r="AS30" s="71">
        <v>3829.4016190000002</v>
      </c>
      <c r="AT30" s="71">
        <v>4328.9629599999998</v>
      </c>
      <c r="AU30" s="71">
        <v>4994.2734829999999</v>
      </c>
      <c r="AV30" s="71">
        <v>4895.735557</v>
      </c>
      <c r="AW30" s="71">
        <v>4577.199372</v>
      </c>
      <c r="AX30" s="71">
        <v>4937.2115489999996</v>
      </c>
    </row>
    <row r="31" spans="1:50">
      <c r="A31" s="70" t="s">
        <v>290</v>
      </c>
      <c r="B31" s="70" t="s">
        <v>309</v>
      </c>
      <c r="C31" s="65">
        <v>16.060846521867465</v>
      </c>
      <c r="D31" s="65">
        <v>12.333765497262661</v>
      </c>
      <c r="E31" s="65">
        <v>13.421260532450006</v>
      </c>
      <c r="F31" s="65">
        <v>15.236393929720306</v>
      </c>
      <c r="G31" s="65">
        <v>17.904017747046254</v>
      </c>
      <c r="H31" s="65">
        <v>19.304390525062299</v>
      </c>
      <c r="I31" s="65">
        <v>17.940015371026899</v>
      </c>
      <c r="J31" s="65">
        <v>13.442183762779182</v>
      </c>
      <c r="K31" s="65">
        <v>14.865151528528857</v>
      </c>
      <c r="L31" s="65">
        <v>7.0349083726183457</v>
      </c>
      <c r="M31" s="65">
        <v>9.0763229219174555</v>
      </c>
      <c r="N31" s="65">
        <v>9.3260831668165523</v>
      </c>
      <c r="O31" s="65">
        <v>20.679647557783486</v>
      </c>
      <c r="P31" s="65">
        <v>14.472081372888912</v>
      </c>
      <c r="Q31" s="65">
        <v>18.903883279698821</v>
      </c>
      <c r="R31" s="65">
        <v>18.434557321508642</v>
      </c>
      <c r="S31" s="65">
        <v>22.370415434444098</v>
      </c>
      <c r="T31" s="65">
        <v>16.840566508343073</v>
      </c>
      <c r="U31" s="65">
        <v>11.020106330134167</v>
      </c>
      <c r="V31" s="65">
        <v>8.9260137633824392</v>
      </c>
      <c r="W31" s="65">
        <v>9.5757389523424781</v>
      </c>
      <c r="X31" s="65">
        <v>9.9255246645375177</v>
      </c>
      <c r="Y31" s="65">
        <v>12.011188937416069</v>
      </c>
      <c r="Z31" s="70" t="s">
        <v>290</v>
      </c>
      <c r="AA31" s="70" t="s">
        <v>285</v>
      </c>
      <c r="AB31" s="71">
        <v>1305.875309</v>
      </c>
      <c r="AC31" s="71">
        <v>1004.78254</v>
      </c>
      <c r="AD31" s="71">
        <v>1093.966946</v>
      </c>
      <c r="AE31" s="71">
        <v>1240.94334</v>
      </c>
      <c r="AF31" s="71">
        <v>1457.780933</v>
      </c>
      <c r="AG31" s="71">
        <v>1572.4777389999999</v>
      </c>
      <c r="AH31" s="71">
        <v>1462.4162329999999</v>
      </c>
      <c r="AI31" s="71">
        <v>1096.5864670000001</v>
      </c>
      <c r="AJ31" s="71">
        <v>1212.2382419999999</v>
      </c>
      <c r="AK31" s="71">
        <v>573.03549639999994</v>
      </c>
      <c r="AL31" s="71">
        <v>738.24087750000001</v>
      </c>
      <c r="AM31" s="71">
        <v>757.02614889999995</v>
      </c>
      <c r="AN31" s="71">
        <v>1674.886015</v>
      </c>
      <c r="AO31" s="71">
        <v>1168.8231800000001</v>
      </c>
      <c r="AP31" s="71">
        <v>1521.4412380000001</v>
      </c>
      <c r="AQ31" s="71">
        <v>1480</v>
      </c>
      <c r="AR31" s="71">
        <v>1795.7850989999999</v>
      </c>
      <c r="AS31" s="71">
        <v>1354.419402</v>
      </c>
      <c r="AT31" s="71">
        <v>888.72749510000006</v>
      </c>
      <c r="AU31" s="71">
        <v>722.85537260000001</v>
      </c>
      <c r="AV31" s="71">
        <v>782.21338779999996</v>
      </c>
      <c r="AW31" s="71">
        <v>817.35703060000003</v>
      </c>
      <c r="AX31" s="71">
        <v>992.80884400000002</v>
      </c>
    </row>
    <row r="32" spans="1:50">
      <c r="A32" s="70" t="s">
        <v>292</v>
      </c>
      <c r="B32" s="70" t="s">
        <v>309</v>
      </c>
      <c r="C32" s="65">
        <v>7.0300937214050272</v>
      </c>
      <c r="D32" s="65">
        <v>6.7663450961137164</v>
      </c>
      <c r="E32" s="65">
        <v>7.7203156790577845</v>
      </c>
      <c r="F32" s="65">
        <v>6.1492172789332811</v>
      </c>
      <c r="G32" s="65">
        <v>5.572863972882022</v>
      </c>
      <c r="H32" s="65">
        <v>7.6889209607522995</v>
      </c>
      <c r="I32" s="65">
        <v>6.830434746126576</v>
      </c>
      <c r="J32" s="65">
        <v>13.575274694157738</v>
      </c>
      <c r="K32" s="65">
        <v>5.7882005971869681</v>
      </c>
      <c r="L32" s="65">
        <v>5.6018714815360431</v>
      </c>
      <c r="M32" s="65">
        <v>7.3907200929466308</v>
      </c>
      <c r="N32" s="65">
        <v>7.5126781072524116</v>
      </c>
      <c r="O32" s="65">
        <v>8.1697373049190034</v>
      </c>
      <c r="P32" s="65">
        <v>7.9977291776038832</v>
      </c>
      <c r="Q32" s="65">
        <v>8.5756026800690819</v>
      </c>
      <c r="R32" s="65">
        <v>12.019829604902595</v>
      </c>
      <c r="S32" s="65">
        <v>11.400900431018375</v>
      </c>
      <c r="T32" s="65">
        <v>10.782808774525652</v>
      </c>
      <c r="U32" s="65">
        <v>9.2426698261538078</v>
      </c>
      <c r="V32" s="65">
        <v>5.2165015497079636</v>
      </c>
      <c r="W32" s="65">
        <v>5.1821646100358683</v>
      </c>
      <c r="X32" s="65">
        <v>4.7421951171234626</v>
      </c>
      <c r="Y32" s="65">
        <v>4.4365652830371296</v>
      </c>
      <c r="Z32" s="70" t="s">
        <v>292</v>
      </c>
      <c r="AA32" s="70" t="s">
        <v>285</v>
      </c>
      <c r="AB32" s="71">
        <v>571.60286029999997</v>
      </c>
      <c r="AC32" s="71">
        <v>551.22706960000005</v>
      </c>
      <c r="AD32" s="71">
        <v>629.28293099999996</v>
      </c>
      <c r="AE32" s="71">
        <v>500.82915050000003</v>
      </c>
      <c r="AF32" s="71">
        <v>453.75373039999999</v>
      </c>
      <c r="AG32" s="71">
        <v>626.31643470000006</v>
      </c>
      <c r="AH32" s="71">
        <v>556.79654920000007</v>
      </c>
      <c r="AI32" s="71">
        <v>1107.443759</v>
      </c>
      <c r="AJ32" s="71">
        <v>472.02197050000001</v>
      </c>
      <c r="AK32" s="71">
        <v>456.30604339999996</v>
      </c>
      <c r="AL32" s="71">
        <v>601.13900020000005</v>
      </c>
      <c r="AM32" s="71">
        <v>609.82662000000005</v>
      </c>
      <c r="AN32" s="71">
        <v>661.68336379999994</v>
      </c>
      <c r="AO32" s="71">
        <v>645.92859929999997</v>
      </c>
      <c r="AP32" s="71">
        <v>690.19023049999998</v>
      </c>
      <c r="AQ32" s="71">
        <v>965</v>
      </c>
      <c r="AR32" s="71">
        <v>915.20728210000004</v>
      </c>
      <c r="AS32" s="71">
        <v>867.21817850000002</v>
      </c>
      <c r="AT32" s="71">
        <v>745.38435079999999</v>
      </c>
      <c r="AU32" s="71">
        <v>422.447945</v>
      </c>
      <c r="AV32" s="71">
        <v>423.31548049999998</v>
      </c>
      <c r="AW32" s="71">
        <v>390.51502569999997</v>
      </c>
      <c r="AX32" s="71">
        <v>366.7131766</v>
      </c>
    </row>
    <row r="33" spans="1:50">
      <c r="A33" s="70" t="s">
        <v>294</v>
      </c>
      <c r="C33" s="65">
        <v>244.8723356410193</v>
      </c>
      <c r="D33" s="65">
        <v>244.08453024083667</v>
      </c>
      <c r="E33" s="65">
        <v>236.28012398478717</v>
      </c>
      <c r="F33" s="65">
        <v>230.09004564373944</v>
      </c>
      <c r="G33" s="65">
        <v>275.49568868856085</v>
      </c>
      <c r="H33" s="65">
        <v>263.29765815951964</v>
      </c>
      <c r="I33" s="65">
        <v>254.77791579915848</v>
      </c>
      <c r="J33" s="65">
        <v>273.72811243227346</v>
      </c>
      <c r="K33" s="65">
        <v>257.68016656856616</v>
      </c>
      <c r="L33" s="65">
        <v>235.59126481536043</v>
      </c>
      <c r="M33" s="65">
        <v>192.94965913053102</v>
      </c>
      <c r="N33" s="65">
        <v>207.25924549911917</v>
      </c>
      <c r="O33" s="65">
        <v>216.25549951600161</v>
      </c>
      <c r="P33" s="65">
        <v>215.76096046877325</v>
      </c>
      <c r="Q33" s="65">
        <v>228.18614606190127</v>
      </c>
      <c r="R33" s="65">
        <v>217.87653828907381</v>
      </c>
      <c r="S33" s="65">
        <v>223.90135916661475</v>
      </c>
      <c r="T33" s="65">
        <v>214.92924454156613</v>
      </c>
      <c r="U33" s="65">
        <v>212.93689328546984</v>
      </c>
      <c r="V33" s="65">
        <v>212.36957421434127</v>
      </c>
      <c r="W33" s="65">
        <v>206.38533836840625</v>
      </c>
      <c r="X33" s="65">
        <v>206.89204746019985</v>
      </c>
      <c r="Y33" s="65">
        <v>219.12304144355588</v>
      </c>
      <c r="Z33" s="70" t="s">
        <v>294</v>
      </c>
      <c r="AB33" s="71">
        <v>19910.079866299999</v>
      </c>
      <c r="AC33" s="71">
        <v>19884.5903406</v>
      </c>
      <c r="AD33" s="71">
        <v>19259.192906000004</v>
      </c>
      <c r="AE33" s="71">
        <v>18739.913857500003</v>
      </c>
      <c r="AF33" s="71">
        <v>22431.409964400002</v>
      </c>
      <c r="AG33" s="71">
        <v>21447.437340699995</v>
      </c>
      <c r="AH33" s="71">
        <v>20768.7313622</v>
      </c>
      <c r="AI33" s="71">
        <v>22330.191956000002</v>
      </c>
      <c r="AJ33" s="71">
        <v>21013.559903500001</v>
      </c>
      <c r="AK33" s="71">
        <v>19190.322066799999</v>
      </c>
      <c r="AL33" s="71">
        <v>15693.946424700001</v>
      </c>
      <c r="AM33" s="71">
        <v>16823.8547349</v>
      </c>
      <c r="AN33" s="71">
        <v>17514.965416800002</v>
      </c>
      <c r="AO33" s="71">
        <v>17425.718211300002</v>
      </c>
      <c r="AP33" s="71">
        <v>18365.1055935</v>
      </c>
      <c r="AQ33" s="71">
        <v>17492</v>
      </c>
      <c r="AR33" s="71">
        <v>17973.681607099999</v>
      </c>
      <c r="AS33" s="71">
        <v>17285.899421499998</v>
      </c>
      <c r="AT33" s="71">
        <v>17172.5086959</v>
      </c>
      <c r="AU33" s="71">
        <v>17198.325228599999</v>
      </c>
      <c r="AV33" s="71">
        <v>16858.9991353</v>
      </c>
      <c r="AW33" s="71">
        <v>17037.353216299998</v>
      </c>
      <c r="AX33" s="71">
        <v>18112.053236599997</v>
      </c>
    </row>
    <row r="34" spans="1:50"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</row>
    <row r="35" spans="1:50">
      <c r="A35" s="68" t="s">
        <v>300</v>
      </c>
      <c r="B35" s="56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56" t="s">
        <v>300</v>
      </c>
      <c r="AA35" s="56"/>
    </row>
    <row r="36" spans="1:50"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AB36" s="54">
        <v>1995</v>
      </c>
      <c r="AC36" s="54">
        <v>1996</v>
      </c>
      <c r="AD36" s="54">
        <v>1997</v>
      </c>
      <c r="AE36" s="54">
        <v>1998</v>
      </c>
      <c r="AF36" s="54">
        <v>1999</v>
      </c>
      <c r="AG36" s="54">
        <v>2000</v>
      </c>
      <c r="AH36" s="54">
        <v>2001</v>
      </c>
      <c r="AI36" s="54">
        <v>2002</v>
      </c>
      <c r="AJ36" s="54">
        <v>2003</v>
      </c>
      <c r="AK36" s="54">
        <v>2004</v>
      </c>
      <c r="AL36" s="54">
        <v>2005</v>
      </c>
      <c r="AM36" s="54">
        <v>2006</v>
      </c>
      <c r="AN36" s="54">
        <v>2007</v>
      </c>
      <c r="AO36" s="54">
        <v>2008</v>
      </c>
      <c r="AP36" s="54">
        <v>2009</v>
      </c>
      <c r="AQ36" s="54">
        <v>2010</v>
      </c>
      <c r="AR36" s="54">
        <v>2011</v>
      </c>
      <c r="AS36" s="54">
        <v>2012</v>
      </c>
      <c r="AT36" s="54">
        <v>2013</v>
      </c>
      <c r="AU36" s="54">
        <v>2014</v>
      </c>
      <c r="AV36" s="54">
        <v>2015</v>
      </c>
      <c r="AW36" s="54">
        <v>2016</v>
      </c>
      <c r="AX36" s="54">
        <v>2017</v>
      </c>
    </row>
    <row r="37" spans="1:50">
      <c r="A37" s="70" t="s">
        <v>284</v>
      </c>
      <c r="B37" s="70" t="s">
        <v>309</v>
      </c>
      <c r="C37" s="65">
        <v>125.32577317338765</v>
      </c>
      <c r="D37" s="65">
        <v>121.56654092574256</v>
      </c>
      <c r="E37" s="65">
        <v>120.57698226765852</v>
      </c>
      <c r="F37" s="65">
        <v>143.02925936664752</v>
      </c>
      <c r="G37" s="65">
        <v>143.13070378784283</v>
      </c>
      <c r="H37" s="65">
        <v>152.76409500176493</v>
      </c>
      <c r="I37" s="65">
        <v>98.011435859725722</v>
      </c>
      <c r="J37" s="65">
        <v>104.7311074527798</v>
      </c>
      <c r="K37" s="65">
        <v>136.840330310768</v>
      </c>
      <c r="L37" s="65">
        <v>145.92660285799241</v>
      </c>
      <c r="M37" s="65">
        <v>172.39808805889612</v>
      </c>
      <c r="N37" s="65">
        <v>262.41941187847004</v>
      </c>
      <c r="O37" s="65">
        <v>243.63555829990779</v>
      </c>
      <c r="P37" s="65">
        <v>225.33181869588918</v>
      </c>
      <c r="Q37" s="65">
        <v>94.984173868673665</v>
      </c>
      <c r="R37" s="65">
        <v>56.644202869482662</v>
      </c>
      <c r="S37" s="65">
        <v>67.7533002997003</v>
      </c>
      <c r="T37" s="65">
        <v>50.056203456796673</v>
      </c>
      <c r="U37" s="65">
        <v>44.993391742955893</v>
      </c>
      <c r="V37" s="65">
        <v>60.408913966484121</v>
      </c>
      <c r="W37" s="65">
        <v>79.940819142244607</v>
      </c>
      <c r="X37" s="65">
        <v>54.122442967300316</v>
      </c>
      <c r="Y37" s="65" t="e">
        <v>#N/A</v>
      </c>
      <c r="Z37" s="70" t="s">
        <v>284</v>
      </c>
      <c r="AA37" s="70" t="s">
        <v>285</v>
      </c>
      <c r="AB37" s="71">
        <v>7124.055848</v>
      </c>
      <c r="AC37" s="71">
        <v>6912.3099869999996</v>
      </c>
      <c r="AD37" s="71">
        <v>6859.6727520000004</v>
      </c>
      <c r="AE37" s="71">
        <v>8139.3231539999997</v>
      </c>
      <c r="AF37" s="71">
        <v>8146.4700759999996</v>
      </c>
      <c r="AG37" s="71">
        <v>8698.7083739999998</v>
      </c>
      <c r="AH37" s="71">
        <v>5584.6720130000003</v>
      </c>
      <c r="AI37" s="71">
        <v>5980.0938699999997</v>
      </c>
      <c r="AJ37" s="71">
        <v>7856.3591479999995</v>
      </c>
      <c r="AK37" s="71">
        <v>8441.0951569999997</v>
      </c>
      <c r="AL37" s="71">
        <v>10031.948183</v>
      </c>
      <c r="AM37" s="71">
        <v>15332.746365000001</v>
      </c>
      <c r="AN37" s="71">
        <v>14322.70102</v>
      </c>
      <c r="AO37" s="71">
        <v>13349.085069999999</v>
      </c>
      <c r="AP37" s="71">
        <v>5658.9956060000004</v>
      </c>
      <c r="AQ37" s="71">
        <v>3389</v>
      </c>
      <c r="AR37" s="71">
        <v>4069.2632159999998</v>
      </c>
      <c r="AS37" s="71">
        <v>3020.346266</v>
      </c>
      <c r="AT37" s="71">
        <v>2728.6872330000001</v>
      </c>
      <c r="AU37" s="71">
        <v>3672.203512</v>
      </c>
      <c r="AV37" s="71">
        <v>4854.8539110000002</v>
      </c>
      <c r="AW37" s="71">
        <v>3281.308411</v>
      </c>
      <c r="AX37" s="71" t="e">
        <v>#N/A</v>
      </c>
    </row>
    <row r="38" spans="1:50">
      <c r="A38" s="70" t="s">
        <v>288</v>
      </c>
      <c r="B38" s="70" t="s">
        <v>309</v>
      </c>
      <c r="C38" s="65">
        <v>49.073344908812317</v>
      </c>
      <c r="D38" s="65">
        <v>48.438924557204231</v>
      </c>
      <c r="E38" s="65">
        <v>48.708975345576761</v>
      </c>
      <c r="F38" s="65">
        <v>49.59627562308129</v>
      </c>
      <c r="G38" s="65">
        <v>82.775195699650183</v>
      </c>
      <c r="H38" s="65">
        <v>100.27761445398045</v>
      </c>
      <c r="I38" s="65">
        <v>103.87244272531667</v>
      </c>
      <c r="J38" s="65">
        <v>114.1075465809683</v>
      </c>
      <c r="K38" s="65">
        <v>147.37110346857659</v>
      </c>
      <c r="L38" s="65">
        <v>169.76590658105829</v>
      </c>
      <c r="M38" s="65">
        <v>191.31317984347987</v>
      </c>
      <c r="N38" s="65">
        <v>164.8390843493917</v>
      </c>
      <c r="O38" s="65">
        <v>137.33028907555021</v>
      </c>
      <c r="P38" s="65">
        <v>122.74031867647727</v>
      </c>
      <c r="Q38" s="65">
        <v>95.758730158463734</v>
      </c>
      <c r="R38" s="65">
        <v>79.776565445866268</v>
      </c>
      <c r="S38" s="65">
        <v>73.283177322677318</v>
      </c>
      <c r="T38" s="65">
        <v>68.277499266644682</v>
      </c>
      <c r="U38" s="65">
        <v>64.9798966467919</v>
      </c>
      <c r="V38" s="65">
        <v>74.212194307861111</v>
      </c>
      <c r="W38" s="65">
        <v>44.401219879270094</v>
      </c>
      <c r="X38" s="65">
        <v>54.322839371572314</v>
      </c>
      <c r="Y38" s="65" t="e">
        <v>#N/A</v>
      </c>
      <c r="Z38" s="70" t="s">
        <v>288</v>
      </c>
      <c r="AA38" s="70" t="s">
        <v>285</v>
      </c>
      <c r="AB38" s="71">
        <v>2789.5399400000001</v>
      </c>
      <c r="AC38" s="71">
        <v>2754.2517819999998</v>
      </c>
      <c r="AD38" s="71">
        <v>2771.0730910000002</v>
      </c>
      <c r="AE38" s="71">
        <v>2822.3603779999999</v>
      </c>
      <c r="AF38" s="71">
        <v>4711.2578709999998</v>
      </c>
      <c r="AG38" s="71">
        <v>5710.0179500000004</v>
      </c>
      <c r="AH38" s="71">
        <v>5918.6310119999998</v>
      </c>
      <c r="AI38" s="71">
        <v>6515.4838559999998</v>
      </c>
      <c r="AJ38" s="71">
        <v>8460.9582150000006</v>
      </c>
      <c r="AK38" s="71">
        <v>9820.0749130000004</v>
      </c>
      <c r="AL38" s="71">
        <v>11132.628723</v>
      </c>
      <c r="AM38" s="71">
        <v>9631.2839559999993</v>
      </c>
      <c r="AN38" s="71">
        <v>8073.2906359999997</v>
      </c>
      <c r="AO38" s="71">
        <v>7271.3696849999997</v>
      </c>
      <c r="AP38" s="71">
        <v>5705.1423530000002</v>
      </c>
      <c r="AQ38" s="71">
        <v>4773</v>
      </c>
      <c r="AR38" s="71">
        <v>4401.3876300000002</v>
      </c>
      <c r="AS38" s="71">
        <v>4119.8028560000002</v>
      </c>
      <c r="AT38" s="71">
        <v>3940.7968040000001</v>
      </c>
      <c r="AU38" s="71">
        <v>4511.2925009999999</v>
      </c>
      <c r="AV38" s="71">
        <v>2696.5127240000002</v>
      </c>
      <c r="AW38" s="71">
        <v>3293.4579440000002</v>
      </c>
      <c r="AX38" s="71" t="e">
        <v>#N/A</v>
      </c>
    </row>
    <row r="39" spans="1:50">
      <c r="A39" s="70" t="s">
        <v>290</v>
      </c>
      <c r="B39" s="70" t="s">
        <v>309</v>
      </c>
      <c r="C39" s="65">
        <v>6.9457657425634594</v>
      </c>
      <c r="D39" s="65">
        <v>5.9676370050808734</v>
      </c>
      <c r="E39" s="65">
        <v>6.9852139798630342</v>
      </c>
      <c r="F39" s="65">
        <v>6.8337725382072767</v>
      </c>
      <c r="G39" s="65">
        <v>8.7025266874340037</v>
      </c>
      <c r="H39" s="65">
        <v>7.8255777377371061</v>
      </c>
      <c r="I39" s="65">
        <v>8.8770724326866706</v>
      </c>
      <c r="J39" s="65">
        <v>11.524345880436783</v>
      </c>
      <c r="K39" s="65">
        <v>7.684080229775347</v>
      </c>
      <c r="L39" s="65">
        <v>5.9164642215030572</v>
      </c>
      <c r="M39" s="65">
        <v>15.154636162885415</v>
      </c>
      <c r="N39" s="65">
        <v>4.3001500263570458</v>
      </c>
      <c r="O39" s="65">
        <v>2.2109784273500783</v>
      </c>
      <c r="P39" s="65">
        <v>2.1754508582607914</v>
      </c>
      <c r="Q39" s="65">
        <v>1.970067069721694</v>
      </c>
      <c r="R39" s="65">
        <v>10.596761469239306</v>
      </c>
      <c r="S39" s="65">
        <v>3.0192800333000336</v>
      </c>
      <c r="T39" s="65">
        <v>1.5788567550725814</v>
      </c>
      <c r="U39" s="65">
        <v>1.3778335383468763</v>
      </c>
      <c r="V39" s="65">
        <v>1.9249472586368281</v>
      </c>
      <c r="W39" s="65">
        <v>2.2968823986589957</v>
      </c>
      <c r="X39" s="65">
        <v>1.0944726434373842</v>
      </c>
      <c r="Y39" s="65" t="e">
        <v>#N/A</v>
      </c>
      <c r="Z39" s="70" t="s">
        <v>290</v>
      </c>
      <c r="AA39" s="70" t="s">
        <v>285</v>
      </c>
      <c r="AB39" s="71">
        <v>394.82719160000005</v>
      </c>
      <c r="AC39" s="71">
        <v>339.3216304</v>
      </c>
      <c r="AD39" s="71">
        <v>397.39161739999997</v>
      </c>
      <c r="AE39" s="71">
        <v>388.88744370000001</v>
      </c>
      <c r="AF39" s="71">
        <v>495.31561970000001</v>
      </c>
      <c r="AG39" s="71">
        <v>445.60483010000002</v>
      </c>
      <c r="AH39" s="71">
        <v>505.8138118</v>
      </c>
      <c r="AI39" s="71">
        <v>658.03438760000006</v>
      </c>
      <c r="AJ39" s="71">
        <v>441.16302460000003</v>
      </c>
      <c r="AK39" s="71">
        <v>342.23668960000003</v>
      </c>
      <c r="AL39" s="71">
        <v>881.85737110000002</v>
      </c>
      <c r="AM39" s="71">
        <v>251.25088580000002</v>
      </c>
      <c r="AN39" s="71">
        <v>129.9776732</v>
      </c>
      <c r="AO39" s="71">
        <v>128.8778422</v>
      </c>
      <c r="AP39" s="71">
        <v>117.37324690000001</v>
      </c>
      <c r="AQ39" s="71">
        <v>634</v>
      </c>
      <c r="AR39" s="71">
        <v>181.33795880000002</v>
      </c>
      <c r="AS39" s="71">
        <v>95.26679562999999</v>
      </c>
      <c r="AT39" s="71">
        <v>83.560643900000002</v>
      </c>
      <c r="AU39" s="71">
        <v>117.0158114</v>
      </c>
      <c r="AV39" s="71">
        <v>139.4910462</v>
      </c>
      <c r="AW39" s="71">
        <v>66.35514019</v>
      </c>
      <c r="AX39" s="71" t="e">
        <v>#N/A</v>
      </c>
    </row>
    <row r="40" spans="1:50">
      <c r="A40" s="70" t="s">
        <v>292</v>
      </c>
      <c r="B40" s="70" t="s">
        <v>309</v>
      </c>
      <c r="C40" s="65">
        <v>5.3351533962068309</v>
      </c>
      <c r="D40" s="65">
        <v>4.7885474346776213</v>
      </c>
      <c r="E40" s="65">
        <v>5.1803096972424179</v>
      </c>
      <c r="F40" s="65">
        <v>5.7138566372676678</v>
      </c>
      <c r="G40" s="65">
        <v>5.5543258187900477</v>
      </c>
      <c r="H40" s="65">
        <v>5.0921365000588326</v>
      </c>
      <c r="I40" s="65">
        <v>5.8182257870332998</v>
      </c>
      <c r="J40" s="65">
        <v>10.202557106454522</v>
      </c>
      <c r="K40" s="65">
        <v>36.170916523550581</v>
      </c>
      <c r="L40" s="65">
        <v>47.158266931513289</v>
      </c>
      <c r="M40" s="65">
        <v>38.770297470725509</v>
      </c>
      <c r="N40" s="65">
        <v>15.583449670023484</v>
      </c>
      <c r="O40" s="65">
        <v>21.022125523496531</v>
      </c>
      <c r="P40" s="65">
        <v>16.229554023419237</v>
      </c>
      <c r="Q40" s="65">
        <v>21.519194152904667</v>
      </c>
      <c r="R40" s="65">
        <v>22.480511318812091</v>
      </c>
      <c r="S40" s="65">
        <v>20.806777622377624</v>
      </c>
      <c r="T40" s="65">
        <v>21.636781854552023</v>
      </c>
      <c r="U40" s="65">
        <v>17.832650165549808</v>
      </c>
      <c r="V40" s="65">
        <v>18.279173963753372</v>
      </c>
      <c r="W40" s="65">
        <v>16.435124729543261</v>
      </c>
      <c r="X40" s="65">
        <v>9.4802912061358313</v>
      </c>
      <c r="Y40" s="65" t="e">
        <v>#N/A</v>
      </c>
      <c r="Z40" s="70" t="s">
        <v>292</v>
      </c>
      <c r="AA40" s="70" t="s">
        <v>285</v>
      </c>
      <c r="AB40" s="71">
        <v>303.27306019999997</v>
      </c>
      <c r="AC40" s="71">
        <v>272.27824369999996</v>
      </c>
      <c r="AD40" s="71">
        <v>294.70989080000004</v>
      </c>
      <c r="AE40" s="71">
        <v>325.15672549999999</v>
      </c>
      <c r="AF40" s="71">
        <v>316.1316746</v>
      </c>
      <c r="AG40" s="71">
        <v>289.95694580000003</v>
      </c>
      <c r="AH40" s="71">
        <v>331.52134169999999</v>
      </c>
      <c r="AI40" s="71">
        <v>582.56090949999998</v>
      </c>
      <c r="AJ40" s="71">
        <v>2076.6663619999999</v>
      </c>
      <c r="AK40" s="71">
        <v>2727.8605189999998</v>
      </c>
      <c r="AL40" s="71">
        <v>2256.0668719999999</v>
      </c>
      <c r="AM40" s="71">
        <v>910.5160307000001</v>
      </c>
      <c r="AN40" s="71">
        <v>1235.836102</v>
      </c>
      <c r="AO40" s="71">
        <v>961.46961650000003</v>
      </c>
      <c r="AP40" s="71">
        <v>1282.0770050000001</v>
      </c>
      <c r="AQ40" s="71">
        <v>1345</v>
      </c>
      <c r="AR40" s="71">
        <v>1249.655064</v>
      </c>
      <c r="AS40" s="71">
        <v>1305.543944</v>
      </c>
      <c r="AT40" s="71">
        <v>1081.4860349999999</v>
      </c>
      <c r="AU40" s="71">
        <v>1111.174534</v>
      </c>
      <c r="AV40" s="71">
        <v>998.11498589999997</v>
      </c>
      <c r="AW40" s="71">
        <v>574.76635510000006</v>
      </c>
      <c r="AX40" s="71" t="e">
        <v>#N/A</v>
      </c>
    </row>
    <row r="41" spans="1:50">
      <c r="A41" s="70" t="s">
        <v>294</v>
      </c>
      <c r="C41" s="65">
        <v>186.68003722097023</v>
      </c>
      <c r="D41" s="65">
        <v>180.76164992270529</v>
      </c>
      <c r="E41" s="65">
        <v>181.45148129034075</v>
      </c>
      <c r="F41" s="65">
        <v>205.1731641652037</v>
      </c>
      <c r="G41" s="65">
        <v>240.16275199371705</v>
      </c>
      <c r="H41" s="65">
        <v>265.95942369354128</v>
      </c>
      <c r="I41" s="65">
        <v>216.5791768047624</v>
      </c>
      <c r="J41" s="65">
        <v>240.56555702063943</v>
      </c>
      <c r="K41" s="65">
        <v>328.06643053267055</v>
      </c>
      <c r="L41" s="65">
        <v>368.76724059206697</v>
      </c>
      <c r="M41" s="65">
        <v>417.63620153598691</v>
      </c>
      <c r="N41" s="65">
        <v>447.14209592424231</v>
      </c>
      <c r="O41" s="65">
        <v>404.19895132630455</v>
      </c>
      <c r="P41" s="65">
        <v>366.4771422540465</v>
      </c>
      <c r="Q41" s="65">
        <v>214.23216524976377</v>
      </c>
      <c r="R41" s="65">
        <v>169.49804110340034</v>
      </c>
      <c r="S41" s="65">
        <v>164.8625352780553</v>
      </c>
      <c r="T41" s="65">
        <v>141.549341333066</v>
      </c>
      <c r="U41" s="65">
        <v>129.18377209364448</v>
      </c>
      <c r="V41" s="65">
        <v>154.82522949673543</v>
      </c>
      <c r="W41" s="65">
        <v>143.07404614971696</v>
      </c>
      <c r="X41" s="65">
        <v>119.02004618844585</v>
      </c>
      <c r="Y41" s="65" t="e">
        <v>#N/A</v>
      </c>
      <c r="Z41" s="70" t="s">
        <v>294</v>
      </c>
      <c r="AB41" s="71">
        <v>10611.696039799999</v>
      </c>
      <c r="AC41" s="71">
        <v>10278.1616431</v>
      </c>
      <c r="AD41" s="71">
        <v>10322.847351200002</v>
      </c>
      <c r="AE41" s="71">
        <v>11675.727701199998</v>
      </c>
      <c r="AF41" s="71">
        <v>13669.175241299999</v>
      </c>
      <c r="AG41" s="71">
        <v>15144.288099899999</v>
      </c>
      <c r="AH41" s="71">
        <v>12340.638178500001</v>
      </c>
      <c r="AI41" s="71">
        <v>13736.1730231</v>
      </c>
      <c r="AJ41" s="71">
        <v>18835.1467496</v>
      </c>
      <c r="AK41" s="71">
        <v>21331.267278599997</v>
      </c>
      <c r="AL41" s="71">
        <v>24302.5011491</v>
      </c>
      <c r="AM41" s="71">
        <v>26125.797237499999</v>
      </c>
      <c r="AN41" s="71">
        <v>23761.805431199999</v>
      </c>
      <c r="AO41" s="71">
        <v>21710.802213699997</v>
      </c>
      <c r="AP41" s="71">
        <v>12763.588210900001</v>
      </c>
      <c r="AQ41" s="71">
        <v>10141</v>
      </c>
      <c r="AR41" s="71">
        <v>9901.6438688000017</v>
      </c>
      <c r="AS41" s="71">
        <v>8540.9598616300009</v>
      </c>
      <c r="AT41" s="71">
        <v>7834.5307159000004</v>
      </c>
      <c r="AU41" s="71">
        <v>9411.6863584000002</v>
      </c>
      <c r="AV41" s="71">
        <v>8688.9726671000008</v>
      </c>
      <c r="AW41" s="71">
        <v>7215.8878502900006</v>
      </c>
      <c r="AX41" s="71" t="e">
        <v>#N/A</v>
      </c>
    </row>
    <row r="42" spans="1:50"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</row>
    <row r="43" spans="1:50">
      <c r="A43" s="68" t="s">
        <v>301</v>
      </c>
      <c r="B43" s="56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56" t="s">
        <v>301</v>
      </c>
      <c r="AA43" s="56"/>
    </row>
    <row r="44" spans="1:50"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AB44" s="54">
        <v>1995</v>
      </c>
      <c r="AC44" s="54">
        <v>1996</v>
      </c>
      <c r="AD44" s="54">
        <v>1997</v>
      </c>
      <c r="AE44" s="54">
        <v>1998</v>
      </c>
      <c r="AF44" s="54">
        <v>1999</v>
      </c>
      <c r="AG44" s="54">
        <v>2000</v>
      </c>
      <c r="AH44" s="54">
        <v>2001</v>
      </c>
      <c r="AI44" s="54">
        <v>2002</v>
      </c>
      <c r="AJ44" s="54">
        <v>2003</v>
      </c>
      <c r="AK44" s="54">
        <v>2004</v>
      </c>
      <c r="AL44" s="54">
        <v>2005</v>
      </c>
      <c r="AM44" s="54">
        <v>2006</v>
      </c>
      <c r="AN44" s="54">
        <v>2007</v>
      </c>
      <c r="AO44" s="54">
        <v>2008</v>
      </c>
      <c r="AP44" s="54">
        <v>2009</v>
      </c>
      <c r="AQ44" s="54">
        <v>2010</v>
      </c>
      <c r="AR44" s="54">
        <v>2011</v>
      </c>
      <c r="AS44" s="54">
        <v>2012</v>
      </c>
      <c r="AT44" s="54">
        <v>2013</v>
      </c>
      <c r="AU44" s="54">
        <v>2014</v>
      </c>
      <c r="AV44" s="54">
        <v>2015</v>
      </c>
      <c r="AW44" s="54">
        <v>2016</v>
      </c>
      <c r="AX44" s="54">
        <v>2017</v>
      </c>
    </row>
    <row r="45" spans="1:50">
      <c r="A45" s="70" t="s">
        <v>284</v>
      </c>
      <c r="B45" s="70" t="s">
        <v>309</v>
      </c>
      <c r="C45" s="65">
        <v>125.36828232658337</v>
      </c>
      <c r="D45" s="65">
        <v>112.09503495289182</v>
      </c>
      <c r="E45" s="65">
        <v>93.586585554069345</v>
      </c>
      <c r="F45" s="65">
        <v>86.082507823856346</v>
      </c>
      <c r="G45" s="65">
        <v>82.220659924340538</v>
      </c>
      <c r="H45" s="65">
        <v>79.539985191726373</v>
      </c>
      <c r="I45" s="65">
        <v>83.028755603674327</v>
      </c>
      <c r="J45" s="65">
        <v>87.371509382474812</v>
      </c>
      <c r="K45" s="65">
        <v>80.856469775474963</v>
      </c>
      <c r="L45" s="65">
        <v>74.566100767306096</v>
      </c>
      <c r="M45" s="65">
        <v>81.537106996838432</v>
      </c>
      <c r="N45" s="65">
        <v>84.649390435168584</v>
      </c>
      <c r="O45" s="65">
        <v>77.292603238800382</v>
      </c>
      <c r="P45" s="65">
        <v>86.005437483825048</v>
      </c>
      <c r="Q45" s="65">
        <v>107.53661116911069</v>
      </c>
      <c r="R45" s="65">
        <v>103.29711690567241</v>
      </c>
      <c r="S45" s="65">
        <v>85.222094335150516</v>
      </c>
      <c r="T45" s="65">
        <v>75.079783878816414</v>
      </c>
      <c r="U45" s="65">
        <v>81.534520762487148</v>
      </c>
      <c r="V45" s="65">
        <v>95.942047865999967</v>
      </c>
      <c r="W45" s="65">
        <v>97.95792131776993</v>
      </c>
      <c r="X45" s="65">
        <v>102.93361113819158</v>
      </c>
      <c r="Y45" s="65">
        <v>114.17584285281647</v>
      </c>
      <c r="Z45" s="70" t="s">
        <v>284</v>
      </c>
      <c r="AA45" s="70" t="s">
        <v>285</v>
      </c>
      <c r="AB45" s="71">
        <v>7274.4945820000003</v>
      </c>
      <c r="AC45" s="71">
        <v>6519.8956129999997</v>
      </c>
      <c r="AD45" s="71">
        <v>5457.4081500000002</v>
      </c>
      <c r="AE45" s="71">
        <v>5033.6746450000001</v>
      </c>
      <c r="AF45" s="71">
        <v>4825.0372070000003</v>
      </c>
      <c r="AG45" s="71">
        <v>4683.7915679999996</v>
      </c>
      <c r="AH45" s="71">
        <v>4908.0788300000004</v>
      </c>
      <c r="AI45" s="71">
        <v>5186.8970259999996</v>
      </c>
      <c r="AJ45" s="71">
        <v>4822.0372880000004</v>
      </c>
      <c r="AK45" s="71">
        <v>4470.2377409999999</v>
      </c>
      <c r="AL45" s="71">
        <v>4925.901245</v>
      </c>
      <c r="AM45" s="71">
        <v>5148.9684719999996</v>
      </c>
      <c r="AN45" s="71">
        <v>4739.5051380000004</v>
      </c>
      <c r="AO45" s="71">
        <v>5317.200167</v>
      </c>
      <c r="AP45" s="71">
        <v>6695.3369480000001</v>
      </c>
      <c r="AQ45" s="71">
        <v>6482.9270569999999</v>
      </c>
      <c r="AR45" s="71">
        <v>5393.28024</v>
      </c>
      <c r="AS45" s="71">
        <v>4782.9576319999996</v>
      </c>
      <c r="AT45" s="71">
        <v>5226.8519880000003</v>
      </c>
      <c r="AU45" s="71">
        <v>6197.5684659999997</v>
      </c>
      <c r="AV45" s="71">
        <v>6378.0402569999997</v>
      </c>
      <c r="AW45" s="71">
        <v>6757.3857040000003</v>
      </c>
      <c r="AX45" s="71">
        <v>7540.1726619999999</v>
      </c>
    </row>
    <row r="46" spans="1:50">
      <c r="A46" s="70" t="s">
        <v>288</v>
      </c>
      <c r="B46" s="70" t="s">
        <v>309</v>
      </c>
      <c r="C46" s="65">
        <v>57.935781283929337</v>
      </c>
      <c r="D46" s="65">
        <v>63.014515611030873</v>
      </c>
      <c r="E46" s="65">
        <v>61.929952001234696</v>
      </c>
      <c r="F46" s="65">
        <v>70.356151688755872</v>
      </c>
      <c r="G46" s="65">
        <v>83.296297150841809</v>
      </c>
      <c r="H46" s="65">
        <v>69.688379835614569</v>
      </c>
      <c r="I46" s="65">
        <v>82.263306125556142</v>
      </c>
      <c r="J46" s="65">
        <v>94.400378246807932</v>
      </c>
      <c r="K46" s="65">
        <v>116.61774571155492</v>
      </c>
      <c r="L46" s="65">
        <v>82.113726338615521</v>
      </c>
      <c r="M46" s="65">
        <v>83.357982404449373</v>
      </c>
      <c r="N46" s="65">
        <v>105.99286384335903</v>
      </c>
      <c r="O46" s="65">
        <v>96.376608506335728</v>
      </c>
      <c r="P46" s="65">
        <v>107.40520285002589</v>
      </c>
      <c r="Q46" s="65">
        <v>103.2872132635197</v>
      </c>
      <c r="R46" s="65">
        <v>101.77008320586361</v>
      </c>
      <c r="S46" s="65">
        <v>115.35544855811014</v>
      </c>
      <c r="T46" s="65">
        <v>118.42332810611413</v>
      </c>
      <c r="U46" s="65">
        <v>113.93768392974137</v>
      </c>
      <c r="V46" s="65">
        <v>123.44101178073285</v>
      </c>
      <c r="W46" s="65">
        <v>155.91914756565811</v>
      </c>
      <c r="X46" s="65">
        <v>159.0067241804777</v>
      </c>
      <c r="Y46" s="65">
        <v>182.04766580860084</v>
      </c>
      <c r="Z46" s="70" t="s">
        <v>288</v>
      </c>
      <c r="AA46" s="70" t="s">
        <v>285</v>
      </c>
      <c r="AB46" s="71">
        <v>3361.7237089999999</v>
      </c>
      <c r="AC46" s="71">
        <v>3665.1762859999999</v>
      </c>
      <c r="AD46" s="71">
        <v>3611.383221</v>
      </c>
      <c r="AE46" s="71">
        <v>4114.0759699999999</v>
      </c>
      <c r="AF46" s="71">
        <v>4888.1599020000003</v>
      </c>
      <c r="AG46" s="71">
        <v>4103.6699349999999</v>
      </c>
      <c r="AH46" s="71">
        <v>4862.8308150000003</v>
      </c>
      <c r="AI46" s="71">
        <v>5604.1728549999998</v>
      </c>
      <c r="AJ46" s="71">
        <v>6954.7325010000004</v>
      </c>
      <c r="AK46" s="71">
        <v>4922.7178940000003</v>
      </c>
      <c r="AL46" s="71">
        <v>5035.9057910000001</v>
      </c>
      <c r="AM46" s="71">
        <v>6447.2279289999997</v>
      </c>
      <c r="AN46" s="71">
        <v>5909.7172570000002</v>
      </c>
      <c r="AO46" s="71">
        <v>6640.2192610000002</v>
      </c>
      <c r="AP46" s="71">
        <v>6430.7651850000002</v>
      </c>
      <c r="AQ46" s="71">
        <v>6387.0904220000002</v>
      </c>
      <c r="AR46" s="71">
        <v>7300.2695620000004</v>
      </c>
      <c r="AS46" s="71">
        <v>7544.1581169999999</v>
      </c>
      <c r="AT46" s="71">
        <v>7304.0891659999998</v>
      </c>
      <c r="AU46" s="71">
        <v>7973.919038</v>
      </c>
      <c r="AV46" s="71">
        <v>10151.895698</v>
      </c>
      <c r="AW46" s="71">
        <v>10438.473429</v>
      </c>
      <c r="AX46" s="71">
        <v>12022.42785</v>
      </c>
    </row>
    <row r="47" spans="1:50">
      <c r="A47" s="70" t="s">
        <v>290</v>
      </c>
      <c r="B47" s="70" t="s">
        <v>309</v>
      </c>
      <c r="C47" s="65">
        <v>16.879840323998277</v>
      </c>
      <c r="D47" s="65">
        <v>17.955596812461319</v>
      </c>
      <c r="E47" s="65">
        <v>20.776328394553623</v>
      </c>
      <c r="F47" s="65">
        <v>17.828525575032064</v>
      </c>
      <c r="G47" s="65">
        <v>17.656191483198146</v>
      </c>
      <c r="H47" s="65">
        <v>17.099572156369934</v>
      </c>
      <c r="I47" s="65">
        <v>15.466582184967775</v>
      </c>
      <c r="J47" s="65">
        <v>18.995740575413535</v>
      </c>
      <c r="K47" s="65">
        <v>32.455044754095617</v>
      </c>
      <c r="L47" s="65">
        <v>33.187353577981654</v>
      </c>
      <c r="M47" s="65">
        <v>37.666713406054996</v>
      </c>
      <c r="N47" s="65" t="e">
        <v>#N/A</v>
      </c>
      <c r="O47" s="65" t="e">
        <v>#N/A</v>
      </c>
      <c r="P47" s="65" t="e">
        <v>#N/A</v>
      </c>
      <c r="Q47" s="65" t="e">
        <v>#N/A</v>
      </c>
      <c r="R47" s="65" t="e">
        <v>#N/A</v>
      </c>
      <c r="S47" s="65" t="e">
        <v>#N/A</v>
      </c>
      <c r="T47" s="65" t="e">
        <v>#N/A</v>
      </c>
      <c r="U47" s="65" t="e">
        <v>#N/A</v>
      </c>
      <c r="V47" s="65" t="e">
        <v>#N/A</v>
      </c>
      <c r="W47" s="65" t="e">
        <v>#N/A</v>
      </c>
      <c r="X47" s="65" t="e">
        <v>#N/A</v>
      </c>
      <c r="Y47" s="65" t="e">
        <v>#N/A</v>
      </c>
      <c r="Z47" s="70" t="s">
        <v>290</v>
      </c>
      <c r="AA47" s="70" t="s">
        <v>285</v>
      </c>
      <c r="AB47" s="71">
        <v>979.45273479999992</v>
      </c>
      <c r="AC47" s="71">
        <v>1044.3693330000001</v>
      </c>
      <c r="AD47" s="71">
        <v>1211.5508139999999</v>
      </c>
      <c r="AE47" s="71">
        <v>1042.5230329999999</v>
      </c>
      <c r="AF47" s="71">
        <v>1036.135941</v>
      </c>
      <c r="AG47" s="71">
        <v>1006.925406</v>
      </c>
      <c r="AH47" s="71">
        <v>914.2760727000001</v>
      </c>
      <c r="AI47" s="71">
        <v>1127.701135</v>
      </c>
      <c r="AJ47" s="71">
        <v>1935.521504</v>
      </c>
      <c r="AK47" s="71">
        <v>1989.5818469999999</v>
      </c>
      <c r="AL47" s="71">
        <v>2275.5591570000001</v>
      </c>
      <c r="AM47" s="71" t="e">
        <v>#N/A</v>
      </c>
      <c r="AN47" s="71" t="e">
        <v>#N/A</v>
      </c>
      <c r="AO47" s="71" t="e">
        <v>#N/A</v>
      </c>
      <c r="AP47" s="71" t="e">
        <v>#N/A</v>
      </c>
      <c r="AQ47" s="71" t="e">
        <v>#N/A</v>
      </c>
      <c r="AR47" s="71" t="e">
        <v>#N/A</v>
      </c>
      <c r="AS47" s="71" t="e">
        <v>#N/A</v>
      </c>
      <c r="AT47" s="71" t="e">
        <v>#N/A</v>
      </c>
      <c r="AU47" s="71" t="e">
        <v>#N/A</v>
      </c>
      <c r="AV47" s="71" t="e">
        <v>#N/A</v>
      </c>
      <c r="AW47" s="71" t="e">
        <v>#N/A</v>
      </c>
      <c r="AX47" s="71" t="e">
        <v>#N/A</v>
      </c>
    </row>
    <row r="48" spans="1:50">
      <c r="A48" s="70" t="s">
        <v>292</v>
      </c>
      <c r="B48" s="70" t="s">
        <v>309</v>
      </c>
      <c r="C48" s="65">
        <v>4.7773132994398964</v>
      </c>
      <c r="D48" s="65">
        <v>4.2481695911560413</v>
      </c>
      <c r="E48" s="65">
        <v>5.3204426124086837</v>
      </c>
      <c r="F48" s="65">
        <v>6.3863375203078236</v>
      </c>
      <c r="G48" s="65">
        <v>6.5587635556540107</v>
      </c>
      <c r="H48" s="65">
        <v>4.8085216638929458</v>
      </c>
      <c r="I48" s="65">
        <v>5.2455802750663993</v>
      </c>
      <c r="J48" s="65">
        <v>5.2494084038001541</v>
      </c>
      <c r="K48" s="65">
        <v>6.9723242366316205</v>
      </c>
      <c r="L48" s="65">
        <v>4.484177539616347</v>
      </c>
      <c r="M48" s="65">
        <v>4.8697830715243402</v>
      </c>
      <c r="N48" s="65" t="e">
        <v>#N/A</v>
      </c>
      <c r="O48" s="65" t="e">
        <v>#N/A</v>
      </c>
      <c r="P48" s="65" t="e">
        <v>#N/A</v>
      </c>
      <c r="Q48" s="65" t="e">
        <v>#N/A</v>
      </c>
      <c r="R48" s="65" t="e">
        <v>#N/A</v>
      </c>
      <c r="S48" s="65" t="e">
        <v>#N/A</v>
      </c>
      <c r="T48" s="65" t="e">
        <v>#N/A</v>
      </c>
      <c r="U48" s="65" t="e">
        <v>#N/A</v>
      </c>
      <c r="V48" s="65" t="e">
        <v>#N/A</v>
      </c>
      <c r="W48" s="65" t="e">
        <v>#N/A</v>
      </c>
      <c r="X48" s="65" t="e">
        <v>#N/A</v>
      </c>
      <c r="Y48" s="65" t="e">
        <v>#N/A</v>
      </c>
      <c r="Z48" s="70" t="s">
        <v>292</v>
      </c>
      <c r="AA48" s="70" t="s">
        <v>285</v>
      </c>
      <c r="AB48" s="71">
        <v>277.20360419999997</v>
      </c>
      <c r="AC48" s="71">
        <v>247.09053609999998</v>
      </c>
      <c r="AD48" s="71">
        <v>310.25629049999998</v>
      </c>
      <c r="AE48" s="71">
        <v>373.44108649999998</v>
      </c>
      <c r="AF48" s="71">
        <v>384.89448049999999</v>
      </c>
      <c r="AG48" s="71">
        <v>283.15460669999999</v>
      </c>
      <c r="AH48" s="71">
        <v>310.08198680000004</v>
      </c>
      <c r="AI48" s="71">
        <v>311.63637929999999</v>
      </c>
      <c r="AJ48" s="71">
        <v>415.80850049999998</v>
      </c>
      <c r="AK48" s="71">
        <v>268.82644349999998</v>
      </c>
      <c r="AL48" s="71">
        <v>294.19820469999996</v>
      </c>
      <c r="AM48" s="71" t="e">
        <v>#N/A</v>
      </c>
      <c r="AN48" s="71" t="e">
        <v>#N/A</v>
      </c>
      <c r="AO48" s="71" t="e">
        <v>#N/A</v>
      </c>
      <c r="AP48" s="71" t="e">
        <v>#N/A</v>
      </c>
      <c r="AQ48" s="71" t="e">
        <v>#N/A</v>
      </c>
      <c r="AR48" s="71" t="e">
        <v>#N/A</v>
      </c>
      <c r="AS48" s="71" t="e">
        <v>#N/A</v>
      </c>
      <c r="AT48" s="71" t="e">
        <v>#N/A</v>
      </c>
      <c r="AU48" s="71" t="e">
        <v>#N/A</v>
      </c>
      <c r="AV48" s="71" t="e">
        <v>#N/A</v>
      </c>
      <c r="AW48" s="71" t="e">
        <v>#N/A</v>
      </c>
      <c r="AX48" s="71" t="e">
        <v>#N/A</v>
      </c>
    </row>
    <row r="49" spans="1:50">
      <c r="A49" s="70" t="s">
        <v>294</v>
      </c>
      <c r="C49" s="65">
        <v>204.96121723395089</v>
      </c>
      <c r="D49" s="65">
        <v>197.31331696754006</v>
      </c>
      <c r="E49" s="65">
        <v>181.61330856226635</v>
      </c>
      <c r="F49" s="65">
        <v>180.65352260795214</v>
      </c>
      <c r="G49" s="65">
        <v>189.73191211403451</v>
      </c>
      <c r="H49" s="65">
        <v>171.13645884760382</v>
      </c>
      <c r="I49" s="65">
        <v>186.00422418926462</v>
      </c>
      <c r="J49" s="65">
        <v>206.01703660849643</v>
      </c>
      <c r="K49" s="65">
        <v>236.9015844777571</v>
      </c>
      <c r="L49" s="65">
        <v>194.35135822351958</v>
      </c>
      <c r="M49" s="65">
        <v>207.43158587886711</v>
      </c>
      <c r="N49" s="65" t="e">
        <v>#N/A</v>
      </c>
      <c r="O49" s="65" t="e">
        <v>#N/A</v>
      </c>
      <c r="P49" s="65" t="e">
        <v>#N/A</v>
      </c>
      <c r="Q49" s="65" t="e">
        <v>#N/A</v>
      </c>
      <c r="R49" s="65" t="e">
        <v>#N/A</v>
      </c>
      <c r="S49" s="65" t="e">
        <v>#N/A</v>
      </c>
      <c r="T49" s="65" t="e">
        <v>#N/A</v>
      </c>
      <c r="U49" s="65" t="e">
        <v>#N/A</v>
      </c>
      <c r="V49" s="65" t="e">
        <v>#N/A</v>
      </c>
      <c r="W49" s="65" t="e">
        <v>#N/A</v>
      </c>
      <c r="X49" s="65" t="e">
        <v>#N/A</v>
      </c>
      <c r="Y49" s="65" t="e">
        <v>#N/A</v>
      </c>
      <c r="Z49" s="70" t="s">
        <v>294</v>
      </c>
      <c r="AB49" s="71">
        <v>11892.87463</v>
      </c>
      <c r="AC49" s="71">
        <v>11476.5317681</v>
      </c>
      <c r="AD49" s="71">
        <v>10590.598475499999</v>
      </c>
      <c r="AE49" s="71">
        <v>10563.714734500001</v>
      </c>
      <c r="AF49" s="71">
        <v>11134.2275305</v>
      </c>
      <c r="AG49" s="71">
        <v>10077.541515699999</v>
      </c>
      <c r="AH49" s="71">
        <v>10995.2677045</v>
      </c>
      <c r="AI49" s="71">
        <v>12230.407395299999</v>
      </c>
      <c r="AJ49" s="71">
        <v>14128.099793500001</v>
      </c>
      <c r="AK49" s="71">
        <v>11651.3639255</v>
      </c>
      <c r="AL49" s="71">
        <v>12531.5643977</v>
      </c>
      <c r="AM49" s="71" t="e">
        <v>#N/A</v>
      </c>
      <c r="AN49" s="71" t="e">
        <v>#N/A</v>
      </c>
      <c r="AO49" s="71" t="e">
        <v>#N/A</v>
      </c>
      <c r="AP49" s="71" t="e">
        <v>#N/A</v>
      </c>
      <c r="AQ49" s="71" t="e">
        <v>#N/A</v>
      </c>
      <c r="AR49" s="71" t="e">
        <v>#N/A</v>
      </c>
      <c r="AS49" s="71" t="e">
        <v>#N/A</v>
      </c>
      <c r="AT49" s="71" t="e">
        <v>#N/A</v>
      </c>
      <c r="AU49" s="71" t="e">
        <v>#N/A</v>
      </c>
      <c r="AV49" s="71" t="e">
        <v>#N/A</v>
      </c>
      <c r="AW49" s="71" t="e">
        <v>#N/A</v>
      </c>
      <c r="AX49" s="71" t="e">
        <v>#N/A</v>
      </c>
    </row>
    <row r="50" spans="1:50"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</row>
    <row r="51" spans="1:50">
      <c r="A51" s="68" t="s">
        <v>302</v>
      </c>
      <c r="B51" s="56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56" t="s">
        <v>302</v>
      </c>
      <c r="AA51" s="56"/>
    </row>
    <row r="52" spans="1:50"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AB52" s="54">
        <v>1995</v>
      </c>
      <c r="AC52" s="54">
        <v>1996</v>
      </c>
      <c r="AD52" s="54">
        <v>1997</v>
      </c>
      <c r="AE52" s="54">
        <v>1998</v>
      </c>
      <c r="AF52" s="54">
        <v>1999</v>
      </c>
      <c r="AG52" s="54">
        <v>2000</v>
      </c>
      <c r="AH52" s="54">
        <v>2001</v>
      </c>
      <c r="AI52" s="54">
        <v>2002</v>
      </c>
      <c r="AJ52" s="54">
        <v>2003</v>
      </c>
      <c r="AK52" s="54">
        <v>2004</v>
      </c>
      <c r="AL52" s="54">
        <v>2005</v>
      </c>
      <c r="AM52" s="54">
        <v>2006</v>
      </c>
      <c r="AN52" s="54">
        <v>2007</v>
      </c>
      <c r="AO52" s="54">
        <v>2008</v>
      </c>
      <c r="AP52" s="54">
        <v>2009</v>
      </c>
      <c r="AQ52" s="54">
        <v>2010</v>
      </c>
      <c r="AR52" s="54">
        <v>2011</v>
      </c>
      <c r="AS52" s="54">
        <v>2012</v>
      </c>
      <c r="AT52" s="54">
        <v>2013</v>
      </c>
      <c r="AU52" s="54">
        <v>2014</v>
      </c>
      <c r="AV52" s="54">
        <v>2015</v>
      </c>
      <c r="AW52" s="54">
        <v>2016</v>
      </c>
      <c r="AX52" s="54">
        <v>2017</v>
      </c>
    </row>
    <row r="53" spans="1:50">
      <c r="A53" s="70" t="s">
        <v>284</v>
      </c>
      <c r="B53" s="70" t="s">
        <v>309</v>
      </c>
      <c r="C53" s="65">
        <v>205.68966429846805</v>
      </c>
      <c r="D53" s="65">
        <v>205.18518508494182</v>
      </c>
      <c r="E53" s="65">
        <v>220.62027561749429</v>
      </c>
      <c r="F53" s="65">
        <v>230.10498728607951</v>
      </c>
      <c r="G53" s="65">
        <v>242.78301311361557</v>
      </c>
      <c r="H53" s="65">
        <v>240.19879536682271</v>
      </c>
      <c r="I53" s="65">
        <v>260.11215169778245</v>
      </c>
      <c r="J53" s="65">
        <v>256.00655888246428</v>
      </c>
      <c r="K53" s="65">
        <v>247.45453261580178</v>
      </c>
      <c r="L53" s="65">
        <v>229.28237259856374</v>
      </c>
      <c r="M53" s="65">
        <v>218.0733044632812</v>
      </c>
      <c r="N53" s="65">
        <v>217.78767692709275</v>
      </c>
      <c r="O53" s="65">
        <v>213.89016873607869</v>
      </c>
      <c r="P53" s="65">
        <v>196.16798699691012</v>
      </c>
      <c r="Q53" s="65">
        <v>214.53189223082933</v>
      </c>
      <c r="R53" s="65">
        <v>200.46970285092675</v>
      </c>
      <c r="S53" s="65">
        <v>183.8143151285814</v>
      </c>
      <c r="T53" s="65">
        <v>180.35064111535942</v>
      </c>
      <c r="U53" s="65">
        <v>174.49870653952328</v>
      </c>
      <c r="V53" s="65">
        <v>176.40704586255654</v>
      </c>
      <c r="W53" s="65">
        <v>195.53717525356103</v>
      </c>
      <c r="X53" s="65">
        <v>200.89664819815368</v>
      </c>
      <c r="Y53" s="65">
        <v>181.51936081942924</v>
      </c>
      <c r="Z53" s="70" t="s">
        <v>284</v>
      </c>
      <c r="AA53" s="70" t="s">
        <v>285</v>
      </c>
      <c r="AB53" s="71">
        <v>54834.396225999997</v>
      </c>
      <c r="AC53" s="71">
        <v>55341.317009999999</v>
      </c>
      <c r="AD53" s="71">
        <v>60220.069192000003</v>
      </c>
      <c r="AE53" s="71">
        <v>63544.412659000001</v>
      </c>
      <c r="AF53" s="71">
        <v>67816.093487000006</v>
      </c>
      <c r="AG53" s="71">
        <v>67831.659413999994</v>
      </c>
      <c r="AH53" s="71">
        <v>74190.488467999996</v>
      </c>
      <c r="AI53" s="71">
        <v>73718.368663000001</v>
      </c>
      <c r="AJ53" s="71">
        <v>71916.720996000004</v>
      </c>
      <c r="AK53" s="71">
        <v>67239.807153000002</v>
      </c>
      <c r="AL53" s="71">
        <v>64548.171607999997</v>
      </c>
      <c r="AM53" s="71">
        <v>65078.878043999997</v>
      </c>
      <c r="AN53" s="71">
        <v>64529.808346999998</v>
      </c>
      <c r="AO53" s="71">
        <v>59741.587264000002</v>
      </c>
      <c r="AP53" s="71">
        <v>65912.778569000002</v>
      </c>
      <c r="AQ53" s="71">
        <v>62104.311125</v>
      </c>
      <c r="AR53" s="71">
        <v>57368.080123</v>
      </c>
      <c r="AS53" s="71">
        <v>56697.552450000003</v>
      </c>
      <c r="AT53" s="71">
        <v>55245.941492999998</v>
      </c>
      <c r="AU53" s="71">
        <v>56265.556498999998</v>
      </c>
      <c r="AV53" s="71">
        <v>62830.591763999997</v>
      </c>
      <c r="AW53" s="71">
        <v>65023.816329000001</v>
      </c>
      <c r="AX53" s="71">
        <v>59172.225797999999</v>
      </c>
    </row>
    <row r="54" spans="1:50">
      <c r="A54" s="70" t="s">
        <v>288</v>
      </c>
      <c r="B54" s="70" t="s">
        <v>309</v>
      </c>
      <c r="C54" s="65">
        <v>22.384393629870814</v>
      </c>
      <c r="D54" s="65">
        <v>25.941298219595573</v>
      </c>
      <c r="E54" s="65">
        <v>28.202369445116098</v>
      </c>
      <c r="F54" s="65">
        <v>32.581534343156356</v>
      </c>
      <c r="G54" s="65">
        <v>27.952204730639249</v>
      </c>
      <c r="H54" s="65">
        <v>27.527819389655733</v>
      </c>
      <c r="I54" s="65">
        <v>25.844557139100711</v>
      </c>
      <c r="J54" s="65">
        <v>24.505840669549062</v>
      </c>
      <c r="K54" s="65">
        <v>28.171353650396043</v>
      </c>
      <c r="L54" s="65">
        <v>23.50050196752392</v>
      </c>
      <c r="M54" s="65">
        <v>21.17763549475832</v>
      </c>
      <c r="N54" s="65">
        <v>25.044101299118527</v>
      </c>
      <c r="O54" s="65">
        <v>25.403272051999362</v>
      </c>
      <c r="P54" s="65">
        <v>24.692524569601009</v>
      </c>
      <c r="Q54" s="65">
        <v>25.808679514386146</v>
      </c>
      <c r="R54" s="65">
        <v>23.771716827956642</v>
      </c>
      <c r="S54" s="65">
        <v>25.785125390101825</v>
      </c>
      <c r="T54" s="65">
        <v>29.235902364699371</v>
      </c>
      <c r="U54" s="65">
        <v>28.063422204183222</v>
      </c>
      <c r="V54" s="65">
        <v>31.894986145294137</v>
      </c>
      <c r="W54" s="65">
        <v>38.722589416257165</v>
      </c>
      <c r="X54" s="65">
        <v>31.087179764449996</v>
      </c>
      <c r="Y54" s="65">
        <v>27.850869977882287</v>
      </c>
      <c r="Z54" s="70" t="s">
        <v>288</v>
      </c>
      <c r="AA54" s="70" t="s">
        <v>285</v>
      </c>
      <c r="AB54" s="71">
        <v>5967.4107290000002</v>
      </c>
      <c r="AC54" s="71">
        <v>6996.7313080000004</v>
      </c>
      <c r="AD54" s="71">
        <v>7698.0623589999996</v>
      </c>
      <c r="AE54" s="71">
        <v>8997.5210349999998</v>
      </c>
      <c r="AF54" s="71">
        <v>7807.8334430000004</v>
      </c>
      <c r="AG54" s="71">
        <v>7773.8011399999996</v>
      </c>
      <c r="AH54" s="71">
        <v>7371.5138100000004</v>
      </c>
      <c r="AI54" s="71">
        <v>7056.57935</v>
      </c>
      <c r="AJ54" s="71">
        <v>8187.3278259999997</v>
      </c>
      <c r="AK54" s="71">
        <v>6891.8042079999996</v>
      </c>
      <c r="AL54" s="71">
        <v>6268.4318629999998</v>
      </c>
      <c r="AM54" s="71">
        <v>7483.6282620000002</v>
      </c>
      <c r="AN54" s="71">
        <v>7664.0655649999999</v>
      </c>
      <c r="AO54" s="71">
        <v>7519.9355100000002</v>
      </c>
      <c r="AP54" s="71">
        <v>7929.4586939999999</v>
      </c>
      <c r="AQ54" s="71">
        <v>7364.3352430000004</v>
      </c>
      <c r="AR54" s="71">
        <v>8047.4860639999997</v>
      </c>
      <c r="AS54" s="71">
        <v>9191.0075699999998</v>
      </c>
      <c r="AT54" s="71">
        <v>8884.823343</v>
      </c>
      <c r="AU54" s="71">
        <v>10173.001516</v>
      </c>
      <c r="AV54" s="71">
        <v>12442.458599</v>
      </c>
      <c r="AW54" s="71">
        <v>10061.925300000001</v>
      </c>
      <c r="AX54" s="71">
        <v>9078.9101480000008</v>
      </c>
    </row>
    <row r="55" spans="1:50">
      <c r="A55" s="70" t="s">
        <v>290</v>
      </c>
      <c r="B55" s="70" t="s">
        <v>309</v>
      </c>
      <c r="C55" s="65">
        <v>32.280597296202373</v>
      </c>
      <c r="D55" s="65">
        <v>37.369182901147141</v>
      </c>
      <c r="E55" s="65">
        <v>36.972911836253196</v>
      </c>
      <c r="F55" s="65">
        <v>48.078273546644262</v>
      </c>
      <c r="G55" s="65">
        <v>53.771324478749001</v>
      </c>
      <c r="H55" s="65">
        <v>51.799842714891746</v>
      </c>
      <c r="I55" s="65">
        <v>56.433424587606282</v>
      </c>
      <c r="J55" s="65">
        <v>56.623537153374656</v>
      </c>
      <c r="K55" s="65">
        <v>52.814590442699554</v>
      </c>
      <c r="L55" s="65" t="e">
        <v>#N/A</v>
      </c>
      <c r="M55" s="65" t="e">
        <v>#N/A</v>
      </c>
      <c r="N55" s="65" t="e">
        <v>#N/A</v>
      </c>
      <c r="O55" s="65" t="e">
        <v>#N/A</v>
      </c>
      <c r="P55" s="65" t="e">
        <v>#N/A</v>
      </c>
      <c r="Q55" s="65" t="e">
        <v>#N/A</v>
      </c>
      <c r="R55" s="65" t="e">
        <v>#N/A</v>
      </c>
      <c r="S55" s="65" t="e">
        <v>#N/A</v>
      </c>
      <c r="T55" s="65" t="e">
        <v>#N/A</v>
      </c>
      <c r="U55" s="65" t="e">
        <v>#N/A</v>
      </c>
      <c r="V55" s="65" t="e">
        <v>#N/A</v>
      </c>
      <c r="W55" s="65" t="e">
        <v>#N/A</v>
      </c>
      <c r="X55" s="65" t="e">
        <v>#N/A</v>
      </c>
      <c r="Y55" s="65" t="e">
        <v>#N/A</v>
      </c>
      <c r="Z55" s="70" t="s">
        <v>290</v>
      </c>
      <c r="AA55" s="70" t="s">
        <v>285</v>
      </c>
      <c r="AB55" s="71">
        <v>8605.6198719999993</v>
      </c>
      <c r="AC55" s="71">
        <v>10078.991797000001</v>
      </c>
      <c r="AD55" s="71">
        <v>10092.052068999999</v>
      </c>
      <c r="AE55" s="71">
        <v>13277.007552999999</v>
      </c>
      <c r="AF55" s="71">
        <v>15019.836524</v>
      </c>
      <c r="AG55" s="71">
        <v>14628.171983</v>
      </c>
      <c r="AH55" s="71">
        <v>16096.223528</v>
      </c>
      <c r="AI55" s="71">
        <v>16305.030640999999</v>
      </c>
      <c r="AJ55" s="71">
        <v>15349.293162</v>
      </c>
      <c r="AK55" s="71" t="e">
        <v>#N/A</v>
      </c>
      <c r="AL55" s="71" t="e">
        <v>#N/A</v>
      </c>
      <c r="AM55" s="71" t="e">
        <v>#N/A</v>
      </c>
      <c r="AN55" s="71" t="e">
        <v>#N/A</v>
      </c>
      <c r="AO55" s="71" t="e">
        <v>#N/A</v>
      </c>
      <c r="AP55" s="71" t="e">
        <v>#N/A</v>
      </c>
      <c r="AQ55" s="71" t="e">
        <v>#N/A</v>
      </c>
      <c r="AR55" s="71" t="e">
        <v>#N/A</v>
      </c>
      <c r="AS55" s="71" t="e">
        <v>#N/A</v>
      </c>
      <c r="AT55" s="71" t="e">
        <v>#N/A</v>
      </c>
      <c r="AU55" s="71" t="e">
        <v>#N/A</v>
      </c>
      <c r="AV55" s="71" t="e">
        <v>#N/A</v>
      </c>
      <c r="AW55" s="71" t="e">
        <v>#N/A</v>
      </c>
      <c r="AX55" s="71" t="e">
        <v>#N/A</v>
      </c>
    </row>
    <row r="56" spans="1:50">
      <c r="A56" s="70" t="s">
        <v>292</v>
      </c>
      <c r="B56" s="70" t="s">
        <v>309</v>
      </c>
      <c r="C56" s="65" t="e">
        <v>#N/A</v>
      </c>
      <c r="D56" s="65" t="e">
        <v>#N/A</v>
      </c>
      <c r="E56" s="65" t="e">
        <v>#N/A</v>
      </c>
      <c r="F56" s="65" t="e">
        <v>#N/A</v>
      </c>
      <c r="G56" s="65" t="e">
        <v>#N/A</v>
      </c>
      <c r="H56" s="65" t="e">
        <v>#N/A</v>
      </c>
      <c r="I56" s="65" t="e">
        <v>#N/A</v>
      </c>
      <c r="J56" s="65" t="e">
        <v>#N/A</v>
      </c>
      <c r="K56" s="65" t="e">
        <v>#N/A</v>
      </c>
      <c r="L56" s="65" t="e">
        <v>#N/A</v>
      </c>
      <c r="M56" s="65" t="e">
        <v>#N/A</v>
      </c>
      <c r="N56" s="65">
        <v>3.2119978475192257</v>
      </c>
      <c r="O56" s="65" t="e">
        <v>#N/A</v>
      </c>
      <c r="P56" s="65" t="e">
        <v>#N/A</v>
      </c>
      <c r="Q56" s="65" t="e">
        <v>#N/A</v>
      </c>
      <c r="R56" s="65" t="e">
        <v>#N/A</v>
      </c>
      <c r="S56" s="65" t="e">
        <v>#N/A</v>
      </c>
      <c r="T56" s="65" t="e">
        <v>#N/A</v>
      </c>
      <c r="U56" s="65" t="e">
        <v>#N/A</v>
      </c>
      <c r="V56" s="65" t="e">
        <v>#N/A</v>
      </c>
      <c r="W56" s="65" t="e">
        <v>#N/A</v>
      </c>
      <c r="X56" s="65" t="e">
        <v>#N/A</v>
      </c>
      <c r="Y56" s="65" t="e">
        <v>#N/A</v>
      </c>
      <c r="Z56" s="70" t="s">
        <v>292</v>
      </c>
      <c r="AA56" s="70" t="s">
        <v>285</v>
      </c>
      <c r="AB56" s="71" t="e">
        <v>#N/A</v>
      </c>
      <c r="AC56" s="71" t="e">
        <v>#N/A</v>
      </c>
      <c r="AD56" s="71" t="e">
        <v>#N/A</v>
      </c>
      <c r="AE56" s="71" t="e">
        <v>#N/A</v>
      </c>
      <c r="AF56" s="71" t="e">
        <v>#N/A</v>
      </c>
      <c r="AG56" s="71" t="e">
        <v>#N/A</v>
      </c>
      <c r="AH56" s="71" t="e">
        <v>#N/A</v>
      </c>
      <c r="AI56" s="71" t="e">
        <v>#N/A</v>
      </c>
      <c r="AJ56" s="71" t="e">
        <v>#N/A</v>
      </c>
      <c r="AK56" s="71" t="e">
        <v>#N/A</v>
      </c>
      <c r="AL56" s="71" t="e">
        <v>#N/A</v>
      </c>
      <c r="AM56" s="71">
        <v>959.80277279999996</v>
      </c>
      <c r="AN56" s="71" t="e">
        <v>#N/A</v>
      </c>
      <c r="AO56" s="71" t="e">
        <v>#N/A</v>
      </c>
      <c r="AP56" s="71" t="e">
        <v>#N/A</v>
      </c>
      <c r="AQ56" s="71" t="e">
        <v>#N/A</v>
      </c>
      <c r="AR56" s="71" t="e">
        <v>#N/A</v>
      </c>
      <c r="AS56" s="71" t="e">
        <v>#N/A</v>
      </c>
      <c r="AT56" s="71" t="e">
        <v>#N/A</v>
      </c>
      <c r="AU56" s="71" t="e">
        <v>#N/A</v>
      </c>
      <c r="AV56" s="71" t="e">
        <v>#N/A</v>
      </c>
      <c r="AW56" s="71" t="e">
        <v>#N/A</v>
      </c>
      <c r="AX56" s="71" t="e">
        <v>#N/A</v>
      </c>
    </row>
    <row r="57" spans="1:50">
      <c r="A57" s="70" t="s">
        <v>294</v>
      </c>
      <c r="C57" s="65" t="e">
        <v>#N/A</v>
      </c>
      <c r="D57" s="65" t="e">
        <v>#N/A</v>
      </c>
      <c r="E57" s="65" t="e">
        <v>#N/A</v>
      </c>
      <c r="F57" s="65" t="e">
        <v>#N/A</v>
      </c>
      <c r="G57" s="65" t="e">
        <v>#N/A</v>
      </c>
      <c r="H57" s="65" t="e">
        <v>#N/A</v>
      </c>
      <c r="I57" s="65" t="e">
        <v>#N/A</v>
      </c>
      <c r="J57" s="65" t="e">
        <v>#N/A</v>
      </c>
      <c r="K57" s="65" t="e">
        <v>#N/A</v>
      </c>
      <c r="L57" s="65" t="e">
        <v>#N/A</v>
      </c>
      <c r="M57" s="65" t="e">
        <v>#N/A</v>
      </c>
      <c r="N57" s="65" t="e">
        <v>#N/A</v>
      </c>
      <c r="O57" s="65" t="e">
        <v>#N/A</v>
      </c>
      <c r="P57" s="65" t="e">
        <v>#N/A</v>
      </c>
      <c r="Q57" s="65" t="e">
        <v>#N/A</v>
      </c>
      <c r="R57" s="65" t="e">
        <v>#N/A</v>
      </c>
      <c r="S57" s="65" t="e">
        <v>#N/A</v>
      </c>
      <c r="T57" s="65" t="e">
        <v>#N/A</v>
      </c>
      <c r="U57" s="65" t="e">
        <v>#N/A</v>
      </c>
      <c r="V57" s="65" t="e">
        <v>#N/A</v>
      </c>
      <c r="W57" s="65" t="e">
        <v>#N/A</v>
      </c>
      <c r="X57" s="65" t="e">
        <v>#N/A</v>
      </c>
      <c r="Y57" s="65" t="e">
        <v>#N/A</v>
      </c>
      <c r="Z57" s="70" t="s">
        <v>294</v>
      </c>
      <c r="AB57" s="71" t="e">
        <v>#N/A</v>
      </c>
      <c r="AC57" s="71" t="e">
        <v>#N/A</v>
      </c>
      <c r="AD57" s="71" t="e">
        <v>#N/A</v>
      </c>
      <c r="AE57" s="71" t="e">
        <v>#N/A</v>
      </c>
      <c r="AF57" s="71" t="e">
        <v>#N/A</v>
      </c>
      <c r="AG57" s="71" t="e">
        <v>#N/A</v>
      </c>
      <c r="AH57" s="71" t="e">
        <v>#N/A</v>
      </c>
      <c r="AI57" s="71" t="e">
        <v>#N/A</v>
      </c>
      <c r="AJ57" s="71" t="e">
        <v>#N/A</v>
      </c>
      <c r="AK57" s="71" t="e">
        <v>#N/A</v>
      </c>
      <c r="AL57" s="71" t="e">
        <v>#N/A</v>
      </c>
      <c r="AM57" s="71" t="e">
        <v>#N/A</v>
      </c>
      <c r="AN57" s="71" t="e">
        <v>#N/A</v>
      </c>
      <c r="AO57" s="71" t="e">
        <v>#N/A</v>
      </c>
      <c r="AP57" s="71" t="e">
        <v>#N/A</v>
      </c>
      <c r="AQ57" s="71" t="e">
        <v>#N/A</v>
      </c>
      <c r="AR57" s="71" t="e">
        <v>#N/A</v>
      </c>
      <c r="AS57" s="71" t="e">
        <v>#N/A</v>
      </c>
      <c r="AT57" s="71" t="e">
        <v>#N/A</v>
      </c>
      <c r="AU57" s="71" t="e">
        <v>#N/A</v>
      </c>
      <c r="AV57" s="71" t="e">
        <v>#N/A</v>
      </c>
      <c r="AW57" s="71" t="e">
        <v>#N/A</v>
      </c>
      <c r="AX57" s="71" t="e">
        <v>#N/A</v>
      </c>
    </row>
    <row r="59" spans="1:50">
      <c r="A59" s="82" t="s">
        <v>374</v>
      </c>
      <c r="Y59" s="82"/>
    </row>
  </sheetData>
  <mergeCells count="3">
    <mergeCell ref="A1:Y1"/>
    <mergeCell ref="Z1:AX1"/>
    <mergeCell ref="BA1:BZ1"/>
  </mergeCells>
  <hyperlinks>
    <hyperlink ref="Z2" location="INDICE!A1" display="Índice (volver)" xr:uid="{FBEC416F-3844-448C-B4C2-AD407780DE5F}"/>
  </hyperlink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5EDA7-9928-457C-903C-19A692026175}">
  <dimension ref="B1:I31"/>
  <sheetViews>
    <sheetView showGridLines="0" workbookViewId="0">
      <selection activeCell="I1" sqref="I1"/>
    </sheetView>
  </sheetViews>
  <sheetFormatPr baseColWidth="10" defaultColWidth="11.5703125" defaultRowHeight="12.75"/>
  <cols>
    <col min="1" max="16384" width="11.5703125" style="31"/>
  </cols>
  <sheetData>
    <row r="1" spans="2:9" ht="31.15" customHeight="1">
      <c r="B1" s="519" t="s">
        <v>310</v>
      </c>
      <c r="C1" s="519"/>
      <c r="D1" s="519"/>
      <c r="E1" s="519"/>
      <c r="F1" s="519"/>
      <c r="G1" s="519"/>
      <c r="H1" s="519"/>
      <c r="I1" s="500" t="s">
        <v>1634</v>
      </c>
    </row>
    <row r="2" spans="2:9">
      <c r="B2" s="41" t="s">
        <v>307</v>
      </c>
    </row>
    <row r="3" spans="2:9">
      <c r="B3" s="41"/>
    </row>
    <row r="4" spans="2:9">
      <c r="B4" s="42"/>
      <c r="G4" s="42"/>
    </row>
    <row r="25" spans="2:2" ht="13.5">
      <c r="B25" s="82" t="s">
        <v>374</v>
      </c>
    </row>
    <row r="31" spans="2:2">
      <c r="B31" s="51"/>
    </row>
  </sheetData>
  <mergeCells count="1">
    <mergeCell ref="B1:H1"/>
  </mergeCells>
  <hyperlinks>
    <hyperlink ref="I1" location="INDICE!A1" display="Índice (volver)" xr:uid="{3B2514EF-1823-4691-B5CA-AAD5FC62B716}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892BA-302B-42A9-8FA3-2BF3A9B55F95}">
  <dimension ref="A1:BZ60"/>
  <sheetViews>
    <sheetView showGridLines="0" workbookViewId="0">
      <selection activeCell="A2" sqref="A2"/>
    </sheetView>
  </sheetViews>
  <sheetFormatPr baseColWidth="10" defaultColWidth="11.5703125" defaultRowHeight="13.5"/>
  <cols>
    <col min="1" max="1" width="37.140625" style="54" bestFit="1" customWidth="1"/>
    <col min="2" max="2" width="38.5703125" style="54" bestFit="1" customWidth="1"/>
    <col min="3" max="25" width="5.7109375" style="54" bestFit="1" customWidth="1"/>
    <col min="26" max="26" width="21.5703125" style="54" bestFit="1" customWidth="1"/>
    <col min="27" max="27" width="19.140625" style="54" bestFit="1" customWidth="1"/>
    <col min="28" max="50" width="6.28515625" style="54" bestFit="1" customWidth="1"/>
    <col min="51" max="51" width="15.140625" style="54" bestFit="1" customWidth="1"/>
    <col min="52" max="52" width="16.7109375" style="54" bestFit="1" customWidth="1"/>
    <col min="53" max="73" width="8.7109375" style="54" bestFit="1" customWidth="1"/>
    <col min="74" max="74" width="18.7109375" style="54" bestFit="1" customWidth="1"/>
    <col min="75" max="76" width="8.7109375" style="54" bestFit="1" customWidth="1"/>
    <col min="77" max="16384" width="11.5703125" style="54"/>
  </cols>
  <sheetData>
    <row r="1" spans="1:78">
      <c r="A1" s="537" t="s">
        <v>320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8" t="s">
        <v>314</v>
      </c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 t="s">
        <v>321</v>
      </c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</row>
    <row r="2" spans="1:78">
      <c r="A2" s="500" t="s">
        <v>1634</v>
      </c>
    </row>
    <row r="4" spans="1:78">
      <c r="A4" s="68" t="s">
        <v>308</v>
      </c>
      <c r="B4" s="56"/>
      <c r="Z4" s="68" t="s">
        <v>283</v>
      </c>
      <c r="AA4" s="56"/>
      <c r="AY4" s="56"/>
      <c r="AZ4" s="56"/>
      <c r="BV4" s="68" t="s">
        <v>319</v>
      </c>
    </row>
    <row r="5" spans="1:78">
      <c r="C5" s="69">
        <v>1995</v>
      </c>
      <c r="D5" s="69">
        <v>1996</v>
      </c>
      <c r="E5" s="69">
        <v>1997</v>
      </c>
      <c r="F5" s="69">
        <v>1998</v>
      </c>
      <c r="G5" s="69">
        <v>1999</v>
      </c>
      <c r="H5" s="69">
        <v>2000</v>
      </c>
      <c r="I5" s="69">
        <v>2001</v>
      </c>
      <c r="J5" s="69">
        <v>2002</v>
      </c>
      <c r="K5" s="69">
        <v>2003</v>
      </c>
      <c r="L5" s="69">
        <v>2004</v>
      </c>
      <c r="M5" s="69">
        <v>2005</v>
      </c>
      <c r="N5" s="69">
        <v>2006</v>
      </c>
      <c r="O5" s="69">
        <v>2007</v>
      </c>
      <c r="P5" s="69">
        <v>2008</v>
      </c>
      <c r="Q5" s="69">
        <v>2009</v>
      </c>
      <c r="R5" s="69">
        <v>2010</v>
      </c>
      <c r="S5" s="69">
        <v>2011</v>
      </c>
      <c r="T5" s="69">
        <v>2012</v>
      </c>
      <c r="U5" s="69">
        <v>2013</v>
      </c>
      <c r="V5" s="69">
        <v>2014</v>
      </c>
      <c r="W5" s="69">
        <v>2015</v>
      </c>
      <c r="X5" s="69">
        <v>2016</v>
      </c>
      <c r="Y5" s="69">
        <v>2017</v>
      </c>
      <c r="AB5" s="69">
        <v>1995</v>
      </c>
      <c r="AC5" s="69">
        <v>1996</v>
      </c>
      <c r="AD5" s="69">
        <v>1997</v>
      </c>
      <c r="AE5" s="69">
        <v>1998</v>
      </c>
      <c r="AF5" s="69">
        <v>1999</v>
      </c>
      <c r="AG5" s="69">
        <v>2000</v>
      </c>
      <c r="AH5" s="69">
        <v>2001</v>
      </c>
      <c r="AI5" s="69">
        <v>2002</v>
      </c>
      <c r="AJ5" s="69">
        <v>2003</v>
      </c>
      <c r="AK5" s="69">
        <v>2004</v>
      </c>
      <c r="AL5" s="69">
        <v>2005</v>
      </c>
      <c r="AM5" s="69">
        <v>2006</v>
      </c>
      <c r="AN5" s="69">
        <v>2007</v>
      </c>
      <c r="AO5" s="69">
        <v>2008</v>
      </c>
      <c r="AP5" s="69">
        <v>2009</v>
      </c>
      <c r="AQ5" s="69">
        <v>2010</v>
      </c>
      <c r="AR5" s="69">
        <v>2011</v>
      </c>
      <c r="AS5" s="69">
        <v>2012</v>
      </c>
      <c r="AT5" s="69">
        <v>2013</v>
      </c>
      <c r="AU5" s="69">
        <v>2014</v>
      </c>
      <c r="AV5" s="69">
        <v>2015</v>
      </c>
      <c r="AW5" s="69">
        <v>2016</v>
      </c>
      <c r="AX5" s="69">
        <v>2017</v>
      </c>
      <c r="BA5" s="69">
        <v>1995</v>
      </c>
      <c r="BB5" s="69">
        <v>1996</v>
      </c>
      <c r="BC5" s="69">
        <v>1997</v>
      </c>
      <c r="BD5" s="69">
        <v>1998</v>
      </c>
      <c r="BE5" s="69">
        <v>1999</v>
      </c>
      <c r="BF5" s="69">
        <v>2000</v>
      </c>
      <c r="BG5" s="69">
        <v>2001</v>
      </c>
      <c r="BH5" s="69">
        <v>2002</v>
      </c>
      <c r="BI5" s="69">
        <v>2003</v>
      </c>
      <c r="BJ5" s="69">
        <v>2004</v>
      </c>
      <c r="BK5" s="69">
        <v>2005</v>
      </c>
      <c r="BL5" s="69">
        <v>2006</v>
      </c>
      <c r="BM5" s="69">
        <v>2007</v>
      </c>
      <c r="BN5" s="69">
        <v>2008</v>
      </c>
      <c r="BO5" s="69">
        <v>2009</v>
      </c>
      <c r="BP5" s="69">
        <v>2010</v>
      </c>
      <c r="BQ5" s="69">
        <v>2011</v>
      </c>
      <c r="BR5" s="69">
        <v>2012</v>
      </c>
      <c r="BS5" s="69">
        <v>2013</v>
      </c>
      <c r="BT5" s="69">
        <v>2014</v>
      </c>
      <c r="BU5" s="69">
        <v>2015</v>
      </c>
      <c r="BV5" s="69">
        <v>2016</v>
      </c>
      <c r="BW5" s="69">
        <v>2017</v>
      </c>
      <c r="BX5" s="69">
        <v>2018</v>
      </c>
    </row>
    <row r="6" spans="1:78">
      <c r="A6" s="70" t="s">
        <v>284</v>
      </c>
      <c r="B6" s="70" t="s">
        <v>317</v>
      </c>
      <c r="C6" s="97">
        <v>13.508081030329215</v>
      </c>
      <c r="D6" s="97">
        <v>12.566061171237161</v>
      </c>
      <c r="E6" s="97">
        <v>12.102048495500007</v>
      </c>
      <c r="F6" s="97">
        <v>14.306630791112502</v>
      </c>
      <c r="G6" s="97">
        <v>12.272259029808922</v>
      </c>
      <c r="H6" s="97">
        <v>12.725799618297355</v>
      </c>
      <c r="I6" s="97">
        <v>13.996379923775372</v>
      </c>
      <c r="J6" s="97">
        <v>16.736126398293823</v>
      </c>
      <c r="K6" s="97">
        <v>17.366458120533128</v>
      </c>
      <c r="L6" s="97">
        <v>16.19071381677227</v>
      </c>
      <c r="M6" s="97">
        <v>17.58987919788914</v>
      </c>
      <c r="N6" s="97">
        <v>16.849350272555114</v>
      </c>
      <c r="O6" s="97">
        <v>15.360457335009039</v>
      </c>
      <c r="P6" s="97">
        <v>16.161978453393289</v>
      </c>
      <c r="Q6" s="97">
        <v>18.552634418210015</v>
      </c>
      <c r="R6" s="97">
        <v>15.402668809273916</v>
      </c>
      <c r="S6" s="97">
        <v>11.565913050881413</v>
      </c>
      <c r="T6" s="97">
        <v>10.349798437281306</v>
      </c>
      <c r="U6" s="97">
        <v>9.1339499997502998</v>
      </c>
      <c r="V6" s="97">
        <v>8.623736088000193</v>
      </c>
      <c r="W6" s="97">
        <v>8.5060017059574058</v>
      </c>
      <c r="X6" s="97">
        <v>7.9675153327095041</v>
      </c>
      <c r="Y6" s="97">
        <v>7.2408744130128566</v>
      </c>
      <c r="Z6" s="70" t="s">
        <v>284</v>
      </c>
      <c r="AA6" s="70" t="s">
        <v>285</v>
      </c>
      <c r="AB6" s="71">
        <v>6834.2109760796111</v>
      </c>
      <c r="AC6" s="71">
        <v>6357.6101586698733</v>
      </c>
      <c r="AD6" s="71">
        <v>6122.8499055707953</v>
      </c>
      <c r="AE6" s="71">
        <v>7238.2252493015039</v>
      </c>
      <c r="AF6" s="71">
        <v>6208.9653722463763</v>
      </c>
      <c r="AG6" s="71">
        <v>6438.4274298832725</v>
      </c>
      <c r="AH6" s="71">
        <v>7081.2584767352928</v>
      </c>
      <c r="AI6" s="71">
        <v>8467.3921093207846</v>
      </c>
      <c r="AJ6" s="71">
        <v>8786.2989892119276</v>
      </c>
      <c r="AK6" s="71">
        <v>8191.448794888679</v>
      </c>
      <c r="AL6" s="71">
        <v>8899.3355319840412</v>
      </c>
      <c r="AM6" s="71">
        <v>8524.6760301451704</v>
      </c>
      <c r="AN6" s="71">
        <v>7771.3929817877979</v>
      </c>
      <c r="AO6" s="71">
        <v>8176.9105688175332</v>
      </c>
      <c r="AP6" s="71">
        <v>9386.4270943770825</v>
      </c>
      <c r="AQ6" s="71">
        <v>7792.7492440199985</v>
      </c>
      <c r="AR6" s="71">
        <v>5851.6002193976874</v>
      </c>
      <c r="AS6" s="71">
        <v>5236.325272365917</v>
      </c>
      <c r="AT6" s="71">
        <v>4621.1849931236684</v>
      </c>
      <c r="AU6" s="71">
        <v>4363.0499176823769</v>
      </c>
      <c r="AV6" s="71">
        <v>4303.4839731035599</v>
      </c>
      <c r="AW6" s="71">
        <v>4031.0448698543823</v>
      </c>
      <c r="AX6" s="71">
        <v>3663.41179614766</v>
      </c>
      <c r="AY6" s="70" t="s">
        <v>286</v>
      </c>
      <c r="AZ6" s="70" t="s">
        <v>318</v>
      </c>
      <c r="BA6" s="71">
        <v>505935</v>
      </c>
      <c r="BB6" s="71">
        <v>505935</v>
      </c>
      <c r="BC6" s="71">
        <v>505935</v>
      </c>
      <c r="BD6" s="71">
        <v>505935</v>
      </c>
      <c r="BE6" s="71">
        <v>505935</v>
      </c>
      <c r="BF6" s="71">
        <v>505935</v>
      </c>
      <c r="BG6" s="71">
        <v>505935</v>
      </c>
      <c r="BH6" s="71">
        <v>505935</v>
      </c>
      <c r="BI6" s="71">
        <v>505935</v>
      </c>
      <c r="BJ6" s="71">
        <v>505935</v>
      </c>
      <c r="BK6" s="71">
        <v>505935</v>
      </c>
      <c r="BL6" s="71">
        <v>505935</v>
      </c>
      <c r="BM6" s="71">
        <v>505935</v>
      </c>
      <c r="BN6" s="71">
        <v>505935</v>
      </c>
      <c r="BO6" s="71">
        <v>505935</v>
      </c>
      <c r="BP6" s="71">
        <v>505935</v>
      </c>
      <c r="BQ6" s="71">
        <v>505935</v>
      </c>
      <c r="BR6" s="71">
        <v>505935</v>
      </c>
      <c r="BS6" s="71">
        <v>505935</v>
      </c>
      <c r="BT6" s="71">
        <v>505935</v>
      </c>
      <c r="BU6" s="71">
        <v>505935</v>
      </c>
      <c r="BV6" s="98">
        <v>505935</v>
      </c>
      <c r="BW6" s="98">
        <v>505935</v>
      </c>
      <c r="BX6" s="98">
        <v>505935</v>
      </c>
      <c r="BY6" s="71"/>
      <c r="BZ6" s="71"/>
    </row>
    <row r="7" spans="1:78">
      <c r="A7" s="70" t="s">
        <v>288</v>
      </c>
      <c r="B7" s="70" t="s">
        <v>317</v>
      </c>
      <c r="C7" s="97">
        <v>3.4029142804642163</v>
      </c>
      <c r="D7" s="97">
        <v>3.178899237387999</v>
      </c>
      <c r="E7" s="97">
        <v>4.5086161551610546</v>
      </c>
      <c r="F7" s="97">
        <v>5.7000354287498824</v>
      </c>
      <c r="G7" s="97">
        <v>5.6557518302327638</v>
      </c>
      <c r="H7" s="97">
        <v>6.6413499969529983</v>
      </c>
      <c r="I7" s="97">
        <v>9.0441282130310139</v>
      </c>
      <c r="J7" s="97">
        <v>10.728516457474297</v>
      </c>
      <c r="K7" s="97">
        <v>10.011794915473747</v>
      </c>
      <c r="L7" s="97">
        <v>10.002237146161971</v>
      </c>
      <c r="M7" s="97">
        <v>13.978231927711766</v>
      </c>
      <c r="N7" s="97">
        <v>13.717232066659838</v>
      </c>
      <c r="O7" s="97">
        <v>15.065668853691319</v>
      </c>
      <c r="P7" s="97">
        <v>19.488471043674281</v>
      </c>
      <c r="Q7" s="97">
        <v>21.691373606583728</v>
      </c>
      <c r="R7" s="97">
        <v>17.01331179024293</v>
      </c>
      <c r="S7" s="97">
        <v>16.234204634688712</v>
      </c>
      <c r="T7" s="97">
        <v>10.444783034383244</v>
      </c>
      <c r="U7" s="97">
        <v>6.7255955571088508</v>
      </c>
      <c r="V7" s="97">
        <v>7.5536690764414507</v>
      </c>
      <c r="W7" s="97">
        <v>6.6664813262394027</v>
      </c>
      <c r="X7" s="97">
        <v>4.7680165836486399</v>
      </c>
      <c r="Y7" s="97">
        <v>5.4238477646757302</v>
      </c>
      <c r="Z7" s="70" t="s">
        <v>288</v>
      </c>
      <c r="AA7" s="70" t="s">
        <v>285</v>
      </c>
      <c r="AB7" s="71">
        <v>1721.6534364866634</v>
      </c>
      <c r="AC7" s="71">
        <v>1608.3163856678971</v>
      </c>
      <c r="AD7" s="71">
        <v>2281.0667144614085</v>
      </c>
      <c r="AE7" s="71">
        <v>2883.8474246445721</v>
      </c>
      <c r="AF7" s="71">
        <v>2861.4428022288134</v>
      </c>
      <c r="AG7" s="71">
        <v>3360.091410708415</v>
      </c>
      <c r="AH7" s="71">
        <v>4575.7410074598456</v>
      </c>
      <c r="AI7" s="71">
        <v>5427.9319739122584</v>
      </c>
      <c r="AJ7" s="71">
        <v>5065.3174605602098</v>
      </c>
      <c r="AK7" s="71">
        <v>5060.4818505434569</v>
      </c>
      <c r="AL7" s="71">
        <v>7072.0767703468518</v>
      </c>
      <c r="AM7" s="71">
        <v>6940.0278056455454</v>
      </c>
      <c r="AN7" s="71">
        <v>7622.2491714923181</v>
      </c>
      <c r="AO7" s="71">
        <v>9859.8995974813461</v>
      </c>
      <c r="AP7" s="71">
        <v>10974.425105646938</v>
      </c>
      <c r="AQ7" s="71">
        <v>8607.6299005965575</v>
      </c>
      <c r="AR7" s="71">
        <v>8213.452321851235</v>
      </c>
      <c r="AS7" s="71">
        <v>5284.3813045006864</v>
      </c>
      <c r="AT7" s="71">
        <v>3402.7141881858665</v>
      </c>
      <c r="AU7" s="71">
        <v>3821.6655641894054</v>
      </c>
      <c r="AV7" s="71">
        <v>3372.8062297909323</v>
      </c>
      <c r="AW7" s="71">
        <v>2412.3064702482748</v>
      </c>
      <c r="AX7" s="71">
        <v>2744.1144188212152</v>
      </c>
      <c r="AY7" s="70" t="s">
        <v>289</v>
      </c>
      <c r="AZ7" s="70" t="s">
        <v>318</v>
      </c>
      <c r="BA7" s="71">
        <v>549087</v>
      </c>
      <c r="BB7" s="71">
        <v>549087</v>
      </c>
      <c r="BC7" s="71">
        <v>549087</v>
      </c>
      <c r="BD7" s="71">
        <v>549087</v>
      </c>
      <c r="BE7" s="71">
        <v>549087</v>
      </c>
      <c r="BF7" s="71">
        <v>549087</v>
      </c>
      <c r="BG7" s="71">
        <v>549087</v>
      </c>
      <c r="BH7" s="71">
        <v>549087</v>
      </c>
      <c r="BI7" s="71">
        <v>549087</v>
      </c>
      <c r="BJ7" s="71">
        <v>549087</v>
      </c>
      <c r="BK7" s="71">
        <v>549087</v>
      </c>
      <c r="BL7" s="71">
        <v>549087</v>
      </c>
      <c r="BM7" s="71">
        <v>549087</v>
      </c>
      <c r="BN7" s="71">
        <v>549087</v>
      </c>
      <c r="BO7" s="71">
        <v>549087</v>
      </c>
      <c r="BP7" s="71">
        <v>549087</v>
      </c>
      <c r="BQ7" s="71">
        <v>549087</v>
      </c>
      <c r="BR7" s="71">
        <v>549087</v>
      </c>
      <c r="BS7" s="71">
        <v>549087</v>
      </c>
      <c r="BT7" s="71">
        <v>549087</v>
      </c>
      <c r="BU7" s="71">
        <v>549087</v>
      </c>
      <c r="BV7" s="98">
        <v>549087</v>
      </c>
      <c r="BW7" s="98">
        <v>549087</v>
      </c>
      <c r="BX7" s="98">
        <v>549087</v>
      </c>
      <c r="BY7" s="71"/>
      <c r="BZ7" s="71"/>
    </row>
    <row r="8" spans="1:78">
      <c r="A8" s="70" t="s">
        <v>290</v>
      </c>
      <c r="B8" s="70" t="s">
        <v>317</v>
      </c>
      <c r="C8" s="97">
        <v>1.5246250408289979</v>
      </c>
      <c r="D8" s="97">
        <v>1.2260478434246775</v>
      </c>
      <c r="E8" s="97">
        <v>1.4764722035722386</v>
      </c>
      <c r="F8" s="97">
        <v>1.5485945482203514</v>
      </c>
      <c r="G8" s="97">
        <v>1.4556976914668422</v>
      </c>
      <c r="H8" s="97">
        <v>1.4895968721708555</v>
      </c>
      <c r="I8" s="97">
        <v>2.5451504194382077</v>
      </c>
      <c r="J8" s="97">
        <v>3.4296449565960385</v>
      </c>
      <c r="K8" s="97">
        <v>5.4679284270923452</v>
      </c>
      <c r="L8" s="97">
        <v>4.7452984872167594</v>
      </c>
      <c r="M8" s="97">
        <v>3.3926511892449835</v>
      </c>
      <c r="N8" s="97">
        <v>3.8456455015152033</v>
      </c>
      <c r="O8" s="97">
        <v>4.3915905851280188</v>
      </c>
      <c r="P8" s="97">
        <v>4.8500324586400989</v>
      </c>
      <c r="Q8" s="97">
        <v>3.5460238096900372</v>
      </c>
      <c r="R8" s="97">
        <v>3.4466384021662866</v>
      </c>
      <c r="S8" s="97">
        <v>2.4092409679311841</v>
      </c>
      <c r="T8" s="97">
        <v>1.8512394032178672</v>
      </c>
      <c r="U8" s="97">
        <v>1.1601082817025752</v>
      </c>
      <c r="V8" s="97">
        <v>0.72515739805569668</v>
      </c>
      <c r="W8" s="97">
        <v>0.59079974381445688</v>
      </c>
      <c r="X8" s="97">
        <v>0.76925337399374538</v>
      </c>
      <c r="Y8" s="97">
        <v>0.8821914177812562</v>
      </c>
      <c r="Z8" s="70" t="s">
        <v>290</v>
      </c>
      <c r="AA8" s="70" t="s">
        <v>285</v>
      </c>
      <c r="AB8" s="71">
        <v>771.36117003181903</v>
      </c>
      <c r="AC8" s="71">
        <v>620.30051566306429</v>
      </c>
      <c r="AD8" s="71">
        <v>746.99896431432057</v>
      </c>
      <c r="AE8" s="71">
        <v>783.4881827538635</v>
      </c>
      <c r="AF8" s="71">
        <v>736.48841153227681</v>
      </c>
      <c r="AG8" s="71">
        <v>753.63919352176174</v>
      </c>
      <c r="AH8" s="71">
        <v>1287.6806774584695</v>
      </c>
      <c r="AI8" s="71">
        <v>1735.1774211154168</v>
      </c>
      <c r="AJ8" s="71">
        <v>2766.4163687609657</v>
      </c>
      <c r="AK8" s="71">
        <v>2400.8125901300114</v>
      </c>
      <c r="AL8" s="71">
        <v>1716.4609794306607</v>
      </c>
      <c r="AM8" s="71">
        <v>1945.6466568090946</v>
      </c>
      <c r="AN8" s="71">
        <v>2221.8593826867441</v>
      </c>
      <c r="AO8" s="71">
        <v>2453.8011719620786</v>
      </c>
      <c r="AP8" s="71">
        <v>1794.057556155529</v>
      </c>
      <c r="AQ8" s="71">
        <v>1743.7750000000001</v>
      </c>
      <c r="AR8" s="71">
        <v>1218.9193291102636</v>
      </c>
      <c r="AS8" s="71">
        <v>936.60680746703167</v>
      </c>
      <c r="AT8" s="71">
        <v>586.93938350319229</v>
      </c>
      <c r="AU8" s="71">
        <v>366.88250818530889</v>
      </c>
      <c r="AV8" s="71">
        <v>298.90626838676724</v>
      </c>
      <c r="AW8" s="71">
        <v>389.19220577152555</v>
      </c>
      <c r="AX8" s="71">
        <v>446.33151495515989</v>
      </c>
      <c r="AY8" s="70" t="s">
        <v>291</v>
      </c>
      <c r="AZ8" s="70" t="s">
        <v>318</v>
      </c>
      <c r="BA8" s="71">
        <v>357580</v>
      </c>
      <c r="BB8" s="71">
        <v>357580</v>
      </c>
      <c r="BC8" s="71">
        <v>357580</v>
      </c>
      <c r="BD8" s="71">
        <v>357580</v>
      </c>
      <c r="BE8" s="71">
        <v>357580</v>
      </c>
      <c r="BF8" s="71">
        <v>357580</v>
      </c>
      <c r="BG8" s="71">
        <v>357580</v>
      </c>
      <c r="BH8" s="71">
        <v>357580</v>
      </c>
      <c r="BI8" s="71">
        <v>357580</v>
      </c>
      <c r="BJ8" s="71">
        <v>357580</v>
      </c>
      <c r="BK8" s="71">
        <v>357580</v>
      </c>
      <c r="BL8" s="71">
        <v>357580</v>
      </c>
      <c r="BM8" s="71">
        <v>357580</v>
      </c>
      <c r="BN8" s="71">
        <v>357580</v>
      </c>
      <c r="BO8" s="71">
        <v>357580</v>
      </c>
      <c r="BP8" s="71">
        <v>357580</v>
      </c>
      <c r="BQ8" s="71">
        <v>357580</v>
      </c>
      <c r="BR8" s="71">
        <v>357580</v>
      </c>
      <c r="BS8" s="71">
        <v>357580</v>
      </c>
      <c r="BT8" s="71">
        <v>357580</v>
      </c>
      <c r="BU8" s="71">
        <v>357580</v>
      </c>
      <c r="BV8" s="98">
        <v>357580</v>
      </c>
      <c r="BW8" s="98">
        <v>357580</v>
      </c>
      <c r="BX8" s="98">
        <v>357580</v>
      </c>
      <c r="BY8" s="71"/>
      <c r="BZ8" s="71"/>
    </row>
    <row r="9" spans="1:78">
      <c r="A9" s="70" t="s">
        <v>292</v>
      </c>
      <c r="B9" s="70" t="s">
        <v>317</v>
      </c>
      <c r="C9" s="97">
        <v>1.4672898004991963</v>
      </c>
      <c r="D9" s="97">
        <v>1.4060400496088872</v>
      </c>
      <c r="E9" s="97">
        <v>1.4294392411953665</v>
      </c>
      <c r="F9" s="97">
        <v>1.5913530086862744</v>
      </c>
      <c r="G9" s="97">
        <v>1.6486820212099063</v>
      </c>
      <c r="H9" s="97">
        <v>1.578992962309727</v>
      </c>
      <c r="I9" s="97">
        <v>1.9035966268278994</v>
      </c>
      <c r="J9" s="97">
        <v>2.1804105552328812</v>
      </c>
      <c r="K9" s="97">
        <v>2.3595697551117052</v>
      </c>
      <c r="L9" s="97">
        <v>2.3003279581706422</v>
      </c>
      <c r="M9" s="97">
        <v>2.4146753447539386</v>
      </c>
      <c r="N9" s="97">
        <v>2.7045355159856168</v>
      </c>
      <c r="O9" s="97">
        <v>2.6478091249366416</v>
      </c>
      <c r="P9" s="97">
        <v>3.112441774230402</v>
      </c>
      <c r="Q9" s="97">
        <v>2.9520158633462064</v>
      </c>
      <c r="R9" s="97">
        <v>2.5308948334977579</v>
      </c>
      <c r="S9" s="97">
        <v>1.7765657257417935</v>
      </c>
      <c r="T9" s="97">
        <v>1.158873469495147</v>
      </c>
      <c r="U9" s="97">
        <v>0.87591595375145292</v>
      </c>
      <c r="V9" s="97">
        <v>0.95284507999694312</v>
      </c>
      <c r="W9" s="97">
        <v>1.178194193822893</v>
      </c>
      <c r="X9" s="97">
        <v>0.79845886345568218</v>
      </c>
      <c r="Y9" s="97">
        <v>0.90176268460376163</v>
      </c>
      <c r="Z9" s="70" t="s">
        <v>292</v>
      </c>
      <c r="AA9" s="70" t="s">
        <v>285</v>
      </c>
      <c r="AB9" s="71">
        <v>742.3532652155609</v>
      </c>
      <c r="AC9" s="71">
        <v>711.36487249887239</v>
      </c>
      <c r="AD9" s="71">
        <v>723.20334249417772</v>
      </c>
      <c r="AE9" s="71">
        <v>805.12118444969019</v>
      </c>
      <c r="AF9" s="71">
        <v>834.12593840083389</v>
      </c>
      <c r="AG9" s="71">
        <v>798.86780438617166</v>
      </c>
      <c r="AH9" s="71">
        <v>963.09615939417336</v>
      </c>
      <c r="AI9" s="71">
        <v>1103.1460142617477</v>
      </c>
      <c r="AJ9" s="71">
        <v>1193.7889240524405</v>
      </c>
      <c r="AK9" s="71">
        <v>1163.8164255170639</v>
      </c>
      <c r="AL9" s="71">
        <v>1221.668770548084</v>
      </c>
      <c r="AM9" s="71">
        <v>1368.319176280183</v>
      </c>
      <c r="AN9" s="71">
        <v>1339.6193096248196</v>
      </c>
      <c r="AO9" s="71">
        <v>1574.6932290452585</v>
      </c>
      <c r="AP9" s="71">
        <v>1493.5281458220629</v>
      </c>
      <c r="AQ9" s="71">
        <v>1280.4682775856882</v>
      </c>
      <c r="AR9" s="71">
        <v>898.82678045317425</v>
      </c>
      <c r="AS9" s="71">
        <v>586.31464878902727</v>
      </c>
      <c r="AT9" s="71">
        <v>443.15653806124135</v>
      </c>
      <c r="AU9" s="71">
        <v>482.07767554825341</v>
      </c>
      <c r="AV9" s="71">
        <v>596.0896794517854</v>
      </c>
      <c r="AW9" s="71">
        <v>403.96828508245056</v>
      </c>
      <c r="AX9" s="71">
        <v>456.23330383500416</v>
      </c>
      <c r="AY9" s="70" t="s">
        <v>293</v>
      </c>
      <c r="AZ9" s="70" t="s">
        <v>318</v>
      </c>
      <c r="BA9" s="71">
        <v>301340</v>
      </c>
      <c r="BB9" s="71">
        <v>301340</v>
      </c>
      <c r="BC9" s="71">
        <v>301340</v>
      </c>
      <c r="BD9" s="71">
        <v>301340</v>
      </c>
      <c r="BE9" s="71">
        <v>301340</v>
      </c>
      <c r="BF9" s="71">
        <v>301340</v>
      </c>
      <c r="BG9" s="71">
        <v>301340</v>
      </c>
      <c r="BH9" s="71">
        <v>301340</v>
      </c>
      <c r="BI9" s="71">
        <v>301340</v>
      </c>
      <c r="BJ9" s="71">
        <v>301340</v>
      </c>
      <c r="BK9" s="71">
        <v>301340</v>
      </c>
      <c r="BL9" s="71">
        <v>301340</v>
      </c>
      <c r="BM9" s="71">
        <v>301340</v>
      </c>
      <c r="BN9" s="71">
        <v>301340</v>
      </c>
      <c r="BO9" s="71">
        <v>301340</v>
      </c>
      <c r="BP9" s="71">
        <v>301340</v>
      </c>
      <c r="BQ9" s="71">
        <v>301340</v>
      </c>
      <c r="BR9" s="71">
        <v>301340</v>
      </c>
      <c r="BS9" s="71">
        <v>301340</v>
      </c>
      <c r="BT9" s="71">
        <v>301340</v>
      </c>
      <c r="BU9" s="71">
        <v>301340</v>
      </c>
      <c r="BV9" s="98">
        <v>301340</v>
      </c>
      <c r="BW9" s="98">
        <v>301340</v>
      </c>
      <c r="BX9" s="98">
        <v>301340</v>
      </c>
      <c r="BY9" s="71"/>
      <c r="BZ9" s="71"/>
    </row>
    <row r="10" spans="1:78">
      <c r="A10" s="70" t="s">
        <v>294</v>
      </c>
      <c r="C10" s="97">
        <v>19.902910152121628</v>
      </c>
      <c r="D10" s="97">
        <v>18.377048301658725</v>
      </c>
      <c r="E10" s="97">
        <v>19.516576095428665</v>
      </c>
      <c r="F10" s="97">
        <v>23.146613776769012</v>
      </c>
      <c r="G10" s="97">
        <v>21.03239057271843</v>
      </c>
      <c r="H10" s="97">
        <v>22.435739449730931</v>
      </c>
      <c r="I10" s="97">
        <v>27.48925518307249</v>
      </c>
      <c r="J10" s="97">
        <v>33.074698367597037</v>
      </c>
      <c r="K10" s="97">
        <v>35.205751218210921</v>
      </c>
      <c r="L10" s="97">
        <v>33.238577408321646</v>
      </c>
      <c r="M10" s="97">
        <v>37.375437659599825</v>
      </c>
      <c r="N10" s="97">
        <v>37.116763356715772</v>
      </c>
      <c r="O10" s="97">
        <v>37.465525898765023</v>
      </c>
      <c r="P10" s="97">
        <v>43.612923729938061</v>
      </c>
      <c r="Q10" s="97">
        <v>46.742047697829982</v>
      </c>
      <c r="R10" s="97">
        <v>38.393513835180897</v>
      </c>
      <c r="S10" s="97">
        <v>31.985924379243109</v>
      </c>
      <c r="T10" s="97">
        <v>23.804694344377562</v>
      </c>
      <c r="U10" s="97">
        <v>17.895569792313179</v>
      </c>
      <c r="V10" s="97">
        <v>17.855407642494281</v>
      </c>
      <c r="W10" s="97">
        <v>16.941476969834156</v>
      </c>
      <c r="X10" s="97">
        <v>14.303244153807571</v>
      </c>
      <c r="Y10" s="97">
        <v>14.448676280073606</v>
      </c>
      <c r="Z10" s="70" t="s">
        <v>294</v>
      </c>
      <c r="AB10" s="75">
        <v>10069.578847813655</v>
      </c>
      <c r="AC10" s="75">
        <v>9297.5919324997067</v>
      </c>
      <c r="AD10" s="75">
        <v>9874.1189268407015</v>
      </c>
      <c r="AE10" s="75">
        <v>11710.68204114963</v>
      </c>
      <c r="AF10" s="75">
        <v>10641.022524408299</v>
      </c>
      <c r="AG10" s="75">
        <v>11351.02583849962</v>
      </c>
      <c r="AH10" s="75">
        <v>13907.776321047781</v>
      </c>
      <c r="AI10" s="75">
        <v>16733.647518610207</v>
      </c>
      <c r="AJ10" s="75">
        <v>17811.821742585544</v>
      </c>
      <c r="AK10" s="75">
        <v>16816.559661079213</v>
      </c>
      <c r="AL10" s="75">
        <v>18909.542052309636</v>
      </c>
      <c r="AM10" s="75">
        <v>18778.669668879993</v>
      </c>
      <c r="AN10" s="75">
        <v>18955.120845591682</v>
      </c>
      <c r="AO10" s="75">
        <v>22065.304567306212</v>
      </c>
      <c r="AP10" s="75">
        <v>23648.437902001613</v>
      </c>
      <c r="AQ10" s="75">
        <v>19424.622422202247</v>
      </c>
      <c r="AR10" s="75">
        <v>16182.798650812361</v>
      </c>
      <c r="AS10" s="75">
        <v>12043.628033122663</v>
      </c>
      <c r="AT10" s="75">
        <v>9053.995102873967</v>
      </c>
      <c r="AU10" s="75">
        <v>9033.675665605344</v>
      </c>
      <c r="AV10" s="75">
        <v>8571.2861507330435</v>
      </c>
      <c r="AW10" s="75">
        <v>7236.5118309566333</v>
      </c>
      <c r="AX10" s="75">
        <v>7310.0910337590394</v>
      </c>
      <c r="AY10" s="72" t="s">
        <v>295</v>
      </c>
      <c r="AZ10" s="70" t="s">
        <v>318</v>
      </c>
      <c r="BA10" s="71">
        <v>243610</v>
      </c>
      <c r="BB10" s="71">
        <v>243610</v>
      </c>
      <c r="BC10" s="71">
        <v>243610</v>
      </c>
      <c r="BD10" s="71">
        <v>243610</v>
      </c>
      <c r="BE10" s="71">
        <v>243610</v>
      </c>
      <c r="BF10" s="71">
        <v>243610</v>
      </c>
      <c r="BG10" s="71">
        <v>243610</v>
      </c>
      <c r="BH10" s="71">
        <v>243610</v>
      </c>
      <c r="BI10" s="71">
        <v>243610</v>
      </c>
      <c r="BJ10" s="71">
        <v>243610</v>
      </c>
      <c r="BK10" s="71">
        <v>243610</v>
      </c>
      <c r="BL10" s="71">
        <v>243610</v>
      </c>
      <c r="BM10" s="71">
        <v>243610</v>
      </c>
      <c r="BN10" s="71">
        <v>243610</v>
      </c>
      <c r="BO10" s="71">
        <v>243610</v>
      </c>
      <c r="BP10" s="71">
        <v>243610</v>
      </c>
      <c r="BQ10" s="71">
        <v>243610</v>
      </c>
      <c r="BR10" s="71">
        <v>243610</v>
      </c>
      <c r="BS10" s="71">
        <v>243610</v>
      </c>
      <c r="BT10" s="71">
        <v>243610</v>
      </c>
      <c r="BU10" s="71">
        <v>243610</v>
      </c>
      <c r="BV10" s="98">
        <v>243610</v>
      </c>
      <c r="BW10" s="98">
        <v>243610</v>
      </c>
      <c r="BX10" s="98">
        <v>243610</v>
      </c>
      <c r="BY10" s="73"/>
      <c r="BZ10" s="73"/>
    </row>
    <row r="11" spans="1:78">
      <c r="AB11" s="71">
        <v>0</v>
      </c>
      <c r="AC11" s="71">
        <v>0</v>
      </c>
      <c r="AD11" s="71">
        <v>0</v>
      </c>
      <c r="AE11" s="71">
        <v>0</v>
      </c>
      <c r="AF11" s="71">
        <v>0</v>
      </c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2" t="s">
        <v>296</v>
      </c>
      <c r="AZ11" s="70" t="s">
        <v>318</v>
      </c>
      <c r="BA11" s="71">
        <v>9831510</v>
      </c>
      <c r="BB11" s="71">
        <v>9831510</v>
      </c>
      <c r="BC11" s="71">
        <v>9831510</v>
      </c>
      <c r="BD11" s="71">
        <v>9831510</v>
      </c>
      <c r="BE11" s="71">
        <v>9831510</v>
      </c>
      <c r="BF11" s="71">
        <v>9831510</v>
      </c>
      <c r="BG11" s="71">
        <v>9831510</v>
      </c>
      <c r="BH11" s="71">
        <v>9831510</v>
      </c>
      <c r="BI11" s="71">
        <v>9831510</v>
      </c>
      <c r="BJ11" s="71">
        <v>9831510</v>
      </c>
      <c r="BK11" s="71">
        <v>9831510</v>
      </c>
      <c r="BL11" s="71">
        <v>9831510</v>
      </c>
      <c r="BM11" s="71">
        <v>9831510</v>
      </c>
      <c r="BN11" s="71">
        <v>9831510</v>
      </c>
      <c r="BO11" s="71">
        <v>9831510</v>
      </c>
      <c r="BP11" s="71">
        <v>9831510</v>
      </c>
      <c r="BQ11" s="71">
        <v>9831510</v>
      </c>
      <c r="BR11" s="71">
        <v>9831510</v>
      </c>
      <c r="BS11" s="71">
        <v>9831510</v>
      </c>
      <c r="BT11" s="71">
        <v>9831510</v>
      </c>
      <c r="BU11" s="71">
        <v>9831510</v>
      </c>
      <c r="BV11" s="98">
        <v>9831510</v>
      </c>
      <c r="BW11" s="98">
        <v>9831510</v>
      </c>
      <c r="BX11" s="98">
        <v>9831510</v>
      </c>
      <c r="BY11" s="73"/>
      <c r="BZ11" s="73"/>
    </row>
    <row r="12" spans="1:78">
      <c r="A12" s="68" t="s">
        <v>297</v>
      </c>
      <c r="B12" s="56"/>
      <c r="Z12" s="68" t="s">
        <v>297</v>
      </c>
      <c r="AA12" s="56"/>
    </row>
    <row r="13" spans="1:78">
      <c r="AB13" s="54">
        <v>1995</v>
      </c>
      <c r="AC13" s="54">
        <v>1996</v>
      </c>
      <c r="AD13" s="54">
        <v>1997</v>
      </c>
      <c r="AE13" s="54">
        <v>1998</v>
      </c>
      <c r="AF13" s="54">
        <v>1999</v>
      </c>
      <c r="AG13" s="54">
        <v>2000</v>
      </c>
      <c r="AH13" s="54">
        <v>2001</v>
      </c>
      <c r="AI13" s="54">
        <v>2002</v>
      </c>
      <c r="AJ13" s="54">
        <v>2003</v>
      </c>
      <c r="AK13" s="54">
        <v>2004</v>
      </c>
      <c r="AL13" s="54">
        <v>2005</v>
      </c>
      <c r="AM13" s="54">
        <v>2006</v>
      </c>
      <c r="AN13" s="54">
        <v>2007</v>
      </c>
      <c r="AO13" s="54">
        <v>2008</v>
      </c>
      <c r="AP13" s="54">
        <v>2009</v>
      </c>
      <c r="AQ13" s="54">
        <v>2010</v>
      </c>
      <c r="AR13" s="54">
        <v>2011</v>
      </c>
      <c r="AS13" s="54">
        <v>2012</v>
      </c>
      <c r="AT13" s="54">
        <v>2013</v>
      </c>
      <c r="AU13" s="54">
        <v>2014</v>
      </c>
      <c r="AV13" s="54">
        <v>2015</v>
      </c>
      <c r="AW13" s="54">
        <v>2016</v>
      </c>
      <c r="AX13" s="54">
        <v>2017</v>
      </c>
    </row>
    <row r="14" spans="1:78">
      <c r="A14" s="70" t="s">
        <v>284</v>
      </c>
      <c r="B14" s="70" t="s">
        <v>317</v>
      </c>
      <c r="C14" s="97">
        <v>13.300894369830116</v>
      </c>
      <c r="D14" s="97">
        <v>12.092516993289651</v>
      </c>
      <c r="E14" s="97">
        <v>11.687373350331566</v>
      </c>
      <c r="F14" s="97">
        <v>14.070891754869697</v>
      </c>
      <c r="G14" s="97">
        <v>12.377674754662161</v>
      </c>
      <c r="H14" s="97">
        <v>12.335185824265963</v>
      </c>
      <c r="I14" s="97">
        <v>14.103088667516579</v>
      </c>
      <c r="J14" s="97">
        <v>17.240068479152463</v>
      </c>
      <c r="K14" s="97">
        <v>17.931346839020822</v>
      </c>
      <c r="L14" s="97">
        <v>16.680699016672101</v>
      </c>
      <c r="M14" s="97">
        <v>18.379430181742713</v>
      </c>
      <c r="N14" s="97">
        <v>16.738318406514672</v>
      </c>
      <c r="O14" s="97">
        <v>15.141414098649035</v>
      </c>
      <c r="P14" s="97">
        <v>14.977957296885965</v>
      </c>
      <c r="Q14" s="97">
        <v>18.817328641030961</v>
      </c>
      <c r="R14" s="97">
        <v>15.517803670431972</v>
      </c>
      <c r="S14" s="97">
        <v>11.199039479379762</v>
      </c>
      <c r="T14" s="97">
        <v>9.9153332107879475</v>
      </c>
      <c r="U14" s="97">
        <v>8.7522138496051873</v>
      </c>
      <c r="V14" s="97">
        <v>8.2366795418383774</v>
      </c>
      <c r="W14" s="97">
        <v>8.4432302706869446</v>
      </c>
      <c r="X14" s="97">
        <v>7.6458369751054978</v>
      </c>
      <c r="Y14" s="97">
        <v>6.9722169843952289</v>
      </c>
      <c r="Z14" s="70" t="s">
        <v>284</v>
      </c>
      <c r="AA14" s="70" t="s">
        <v>285</v>
      </c>
      <c r="AB14" s="71">
        <v>6729.3879930000003</v>
      </c>
      <c r="AC14" s="71">
        <v>6118.0275849999998</v>
      </c>
      <c r="AD14" s="71">
        <v>5913.0512360000002</v>
      </c>
      <c r="AE14" s="71">
        <v>7118.9566199999999</v>
      </c>
      <c r="AF14" s="71">
        <v>6262.2988770000002</v>
      </c>
      <c r="AG14" s="71">
        <v>6240.80224</v>
      </c>
      <c r="AH14" s="71">
        <v>7135.2461649999996</v>
      </c>
      <c r="AI14" s="71">
        <v>8722.3540460000004</v>
      </c>
      <c r="AJ14" s="71">
        <v>9072.0959629999998</v>
      </c>
      <c r="AK14" s="71">
        <v>8439.3494570000003</v>
      </c>
      <c r="AL14" s="71">
        <v>9298.7970089999999</v>
      </c>
      <c r="AM14" s="71">
        <v>8468.501123</v>
      </c>
      <c r="AN14" s="71">
        <v>7660.5713420000002</v>
      </c>
      <c r="AO14" s="71">
        <v>7577.8728250000004</v>
      </c>
      <c r="AP14" s="71">
        <v>9520.3451659999992</v>
      </c>
      <c r="AQ14" s="71">
        <v>7851</v>
      </c>
      <c r="AR14" s="71">
        <v>5665.9860390000003</v>
      </c>
      <c r="AS14" s="71">
        <v>5016.5141080000003</v>
      </c>
      <c r="AT14" s="71">
        <v>4428.0513140000003</v>
      </c>
      <c r="AU14" s="71">
        <v>4167.2244639999999</v>
      </c>
      <c r="AV14" s="71">
        <v>4271.7257069999996</v>
      </c>
      <c r="AW14" s="71">
        <v>3868.2965300000001</v>
      </c>
      <c r="AX14" s="71">
        <v>3527.4886000000001</v>
      </c>
    </row>
    <row r="15" spans="1:78">
      <c r="A15" s="70" t="s">
        <v>288</v>
      </c>
      <c r="B15" s="70" t="s">
        <v>317</v>
      </c>
      <c r="C15" s="97">
        <v>2.3931001591113481</v>
      </c>
      <c r="D15" s="97">
        <v>2.4607216618735612</v>
      </c>
      <c r="E15" s="97">
        <v>2.0159763942008362</v>
      </c>
      <c r="F15" s="97">
        <v>2.7747904355302562</v>
      </c>
      <c r="G15" s="97">
        <v>3.9781297557986699</v>
      </c>
      <c r="H15" s="97">
        <v>4.7363818692124484</v>
      </c>
      <c r="I15" s="97">
        <v>6.2319513791297299</v>
      </c>
      <c r="J15" s="97">
        <v>9.159256631780762</v>
      </c>
      <c r="K15" s="97">
        <v>9.2853074525383708</v>
      </c>
      <c r="L15" s="97">
        <v>10.058157551859429</v>
      </c>
      <c r="M15" s="97">
        <v>12.34720694160317</v>
      </c>
      <c r="N15" s="97">
        <v>12.608962718531037</v>
      </c>
      <c r="O15" s="97">
        <v>15.643815853815214</v>
      </c>
      <c r="P15" s="97">
        <v>15.784679004219909</v>
      </c>
      <c r="Q15" s="97">
        <v>17.519168630357655</v>
      </c>
      <c r="R15" s="97">
        <v>15.158073665589452</v>
      </c>
      <c r="S15" s="97">
        <v>14.178066575745897</v>
      </c>
      <c r="T15" s="97">
        <v>9.9787495626908598</v>
      </c>
      <c r="U15" s="97">
        <v>5.1051441094211709</v>
      </c>
      <c r="V15" s="97">
        <v>5.7494215620583669</v>
      </c>
      <c r="W15" s="97">
        <v>5.0567126883888251</v>
      </c>
      <c r="X15" s="97">
        <v>3.2812409439947814</v>
      </c>
      <c r="Y15" s="97">
        <v>4.2211199857689232</v>
      </c>
      <c r="Z15" s="70" t="s">
        <v>288</v>
      </c>
      <c r="AA15" s="70" t="s">
        <v>285</v>
      </c>
      <c r="AB15" s="71">
        <v>1210.7531289999999</v>
      </c>
      <c r="AC15" s="71">
        <v>1244.9652140000001</v>
      </c>
      <c r="AD15" s="71">
        <v>1019.953017</v>
      </c>
      <c r="AE15" s="71">
        <v>1403.863599</v>
      </c>
      <c r="AF15" s="71">
        <v>2012.675078</v>
      </c>
      <c r="AG15" s="71">
        <v>2396.3013609999998</v>
      </c>
      <c r="AH15" s="71">
        <v>3152.962321</v>
      </c>
      <c r="AI15" s="71">
        <v>4633.9885039999999</v>
      </c>
      <c r="AJ15" s="71">
        <v>4697.7620260000003</v>
      </c>
      <c r="AK15" s="71">
        <v>5088.7739410000004</v>
      </c>
      <c r="AL15" s="71">
        <v>6246.8841439999997</v>
      </c>
      <c r="AM15" s="71">
        <v>6379.3155530000004</v>
      </c>
      <c r="AN15" s="71">
        <v>7914.7539740000002</v>
      </c>
      <c r="AO15" s="71">
        <v>7986.0215719999997</v>
      </c>
      <c r="AP15" s="71">
        <v>8863.5605809999997</v>
      </c>
      <c r="AQ15" s="71">
        <v>7669</v>
      </c>
      <c r="AR15" s="71">
        <v>7173.1801130000003</v>
      </c>
      <c r="AS15" s="71">
        <v>5048.5986599999997</v>
      </c>
      <c r="AT15" s="71">
        <v>2582.8710850000002</v>
      </c>
      <c r="AU15" s="71">
        <v>2908.8335980000002</v>
      </c>
      <c r="AV15" s="71">
        <v>2558.3679339999999</v>
      </c>
      <c r="AW15" s="71">
        <v>1660.0946369999999</v>
      </c>
      <c r="AX15" s="71">
        <v>2135.6123400000001</v>
      </c>
    </row>
    <row r="16" spans="1:78">
      <c r="A16" s="70" t="s">
        <v>290</v>
      </c>
      <c r="B16" s="70" t="s">
        <v>317</v>
      </c>
      <c r="C16" s="97">
        <v>1.5475589040094084</v>
      </c>
      <c r="D16" s="97">
        <v>1.2514699631375572</v>
      </c>
      <c r="E16" s="97">
        <v>1.507574183640191</v>
      </c>
      <c r="F16" s="97">
        <v>1.522607463804639</v>
      </c>
      <c r="G16" s="97">
        <v>1.4471126215818237</v>
      </c>
      <c r="H16" s="97">
        <v>1.431211043118187</v>
      </c>
      <c r="I16" s="97">
        <v>2.5171399705495769</v>
      </c>
      <c r="J16" s="97">
        <v>3.4786114322986155</v>
      </c>
      <c r="K16" s="97">
        <v>5.4178581082550128</v>
      </c>
      <c r="L16" s="97">
        <v>4.6514373289058861</v>
      </c>
      <c r="M16" s="97">
        <v>3.2388925909454773</v>
      </c>
      <c r="N16" s="97">
        <v>3.6398031585085042</v>
      </c>
      <c r="O16" s="97">
        <v>4.0567067113364361</v>
      </c>
      <c r="P16" s="97">
        <v>3.7471256702936149</v>
      </c>
      <c r="Q16" s="97">
        <v>3.5409810746439763</v>
      </c>
      <c r="R16" s="97">
        <v>3.4470831233261188</v>
      </c>
      <c r="S16" s="97">
        <v>2.3182725033848222</v>
      </c>
      <c r="T16" s="97">
        <v>1.7588711846383427</v>
      </c>
      <c r="U16" s="97">
        <v>1.1020329536402897</v>
      </c>
      <c r="V16" s="97">
        <v>0.6860749596292014</v>
      </c>
      <c r="W16" s="97">
        <v>0.56313828120213072</v>
      </c>
      <c r="X16" s="97">
        <v>0.73457709982507635</v>
      </c>
      <c r="Y16" s="97">
        <v>0.8408229155919239</v>
      </c>
      <c r="Z16" s="70" t="s">
        <v>290</v>
      </c>
      <c r="AA16" s="70" t="s">
        <v>285</v>
      </c>
      <c r="AB16" s="71">
        <v>782.96421410000005</v>
      </c>
      <c r="AC16" s="71">
        <v>633.16245579999998</v>
      </c>
      <c r="AD16" s="71">
        <v>762.73454460000005</v>
      </c>
      <c r="AE16" s="71">
        <v>770.34040720000007</v>
      </c>
      <c r="AF16" s="71">
        <v>732.14492419999999</v>
      </c>
      <c r="AG16" s="71">
        <v>724.09975910000003</v>
      </c>
      <c r="AH16" s="71">
        <v>1273.5092110000001</v>
      </c>
      <c r="AI16" s="71">
        <v>1759.9512749999999</v>
      </c>
      <c r="AJ16" s="71">
        <v>2741.084042</v>
      </c>
      <c r="AK16" s="71">
        <v>2353.3249449999998</v>
      </c>
      <c r="AL16" s="71">
        <v>1638.6691229999999</v>
      </c>
      <c r="AM16" s="71">
        <v>1841.503811</v>
      </c>
      <c r="AN16" s="71">
        <v>2052.4299099999998</v>
      </c>
      <c r="AO16" s="71">
        <v>1895.8020260000001</v>
      </c>
      <c r="AP16" s="71">
        <v>1791.5062600000001</v>
      </c>
      <c r="AQ16" s="71">
        <v>1744</v>
      </c>
      <c r="AR16" s="71">
        <v>1172.895199</v>
      </c>
      <c r="AS16" s="71">
        <v>889.87449279999998</v>
      </c>
      <c r="AT16" s="71">
        <v>557.5570424</v>
      </c>
      <c r="AU16" s="71">
        <v>347.10933469999998</v>
      </c>
      <c r="AV16" s="71">
        <v>284.9113663</v>
      </c>
      <c r="AW16" s="71">
        <v>371.64826499999998</v>
      </c>
      <c r="AX16" s="71">
        <v>425.40174180000002</v>
      </c>
    </row>
    <row r="17" spans="1:50">
      <c r="A17" s="70" t="s">
        <v>292</v>
      </c>
      <c r="B17" s="70" t="s">
        <v>317</v>
      </c>
      <c r="C17" s="97">
        <v>1.5007577275737003</v>
      </c>
      <c r="D17" s="97">
        <v>1.3871715253935784</v>
      </c>
      <c r="E17" s="97">
        <v>1.4076569861741131</v>
      </c>
      <c r="F17" s="97">
        <v>1.5666984134325554</v>
      </c>
      <c r="G17" s="97">
        <v>1.7302433518139684</v>
      </c>
      <c r="H17" s="97">
        <v>2.2935414371411347</v>
      </c>
      <c r="I17" s="97">
        <v>2.9814913971162302</v>
      </c>
      <c r="J17" s="97">
        <v>3.5187396088430334</v>
      </c>
      <c r="K17" s="97">
        <v>4.1148289424530828</v>
      </c>
      <c r="L17" s="97">
        <v>4.4718273730815223</v>
      </c>
      <c r="M17" s="97">
        <v>4.836917639617738</v>
      </c>
      <c r="N17" s="97">
        <v>4.8398038720388987</v>
      </c>
      <c r="O17" s="97">
        <v>4.8234317787858121</v>
      </c>
      <c r="P17" s="97">
        <v>5.0459651951337632</v>
      </c>
      <c r="Q17" s="97">
        <v>5.0089004694278909</v>
      </c>
      <c r="R17" s="97">
        <v>4.4412819828634111</v>
      </c>
      <c r="S17" s="97">
        <v>3.3582101297597515</v>
      </c>
      <c r="T17" s="97">
        <v>2.3221576091790443</v>
      </c>
      <c r="U17" s="97">
        <v>1.5635681221896094</v>
      </c>
      <c r="V17" s="97">
        <v>1.6499819275203338</v>
      </c>
      <c r="W17" s="97">
        <v>1.74323010604129</v>
      </c>
      <c r="X17" s="97">
        <v>1.640620472195045</v>
      </c>
      <c r="Y17" s="97">
        <v>1.7364410323460524</v>
      </c>
      <c r="Z17" s="70" t="s">
        <v>292</v>
      </c>
      <c r="AA17" s="70" t="s">
        <v>285</v>
      </c>
      <c r="AB17" s="71">
        <v>759.28586089999999</v>
      </c>
      <c r="AC17" s="71">
        <v>701.8186257000001</v>
      </c>
      <c r="AD17" s="71">
        <v>712.18293729999994</v>
      </c>
      <c r="AE17" s="71">
        <v>792.64756179999995</v>
      </c>
      <c r="AF17" s="71">
        <v>875.39067020000005</v>
      </c>
      <c r="AG17" s="71">
        <v>1160.382887</v>
      </c>
      <c r="AH17" s="71">
        <v>1508.44085</v>
      </c>
      <c r="AI17" s="71">
        <v>1780.253524</v>
      </c>
      <c r="AJ17" s="71">
        <v>2081.8359810000002</v>
      </c>
      <c r="AK17" s="71">
        <v>2262.453982</v>
      </c>
      <c r="AL17" s="71">
        <v>2447.1659260000001</v>
      </c>
      <c r="AM17" s="71">
        <v>2448.6261720000002</v>
      </c>
      <c r="AN17" s="71">
        <v>2440.3429569999998</v>
      </c>
      <c r="AO17" s="71">
        <v>2552.9304010000001</v>
      </c>
      <c r="AP17" s="71">
        <v>2534.1780589999998</v>
      </c>
      <c r="AQ17" s="71">
        <v>2247</v>
      </c>
      <c r="AR17" s="71">
        <v>1699.036042</v>
      </c>
      <c r="AS17" s="71">
        <v>1174.8608099999999</v>
      </c>
      <c r="AT17" s="71">
        <v>791.06383789999995</v>
      </c>
      <c r="AU17" s="71">
        <v>834.78360650000002</v>
      </c>
      <c r="AV17" s="71">
        <v>881.96112370000003</v>
      </c>
      <c r="AW17" s="71">
        <v>830.04731860000004</v>
      </c>
      <c r="AX17" s="71">
        <v>878.5262937</v>
      </c>
    </row>
    <row r="18" spans="1:50">
      <c r="A18" s="70" t="s">
        <v>294</v>
      </c>
      <c r="C18" s="97">
        <v>18.742311160524569</v>
      </c>
      <c r="D18" s="97">
        <v>17.191880143694348</v>
      </c>
      <c r="E18" s="97">
        <v>16.618580914346705</v>
      </c>
      <c r="F18" s="97">
        <v>19.934988067637146</v>
      </c>
      <c r="G18" s="97">
        <v>19.533160483856623</v>
      </c>
      <c r="H18" s="97">
        <v>20.79632017373773</v>
      </c>
      <c r="I18" s="97">
        <v>25.833671414312114</v>
      </c>
      <c r="J18" s="97">
        <v>33.396676152074875</v>
      </c>
      <c r="K18" s="97">
        <v>36.749341342267279</v>
      </c>
      <c r="L18" s="97">
        <v>35.862121270518941</v>
      </c>
      <c r="M18" s="97">
        <v>38.802447353909109</v>
      </c>
      <c r="N18" s="97">
        <v>37.82688815559311</v>
      </c>
      <c r="O18" s="97">
        <v>39.665368442586498</v>
      </c>
      <c r="P18" s="97">
        <v>39.555727166533259</v>
      </c>
      <c r="Q18" s="97">
        <v>44.886378815460482</v>
      </c>
      <c r="R18" s="97">
        <v>38.564242442210954</v>
      </c>
      <c r="S18" s="97">
        <v>31.053588688270235</v>
      </c>
      <c r="T18" s="97">
        <v>23.975111567296192</v>
      </c>
      <c r="U18" s="97">
        <v>16.522959034856257</v>
      </c>
      <c r="V18" s="97">
        <v>16.322157991046279</v>
      </c>
      <c r="W18" s="97">
        <v>15.806311346319189</v>
      </c>
      <c r="X18" s="97">
        <v>13.302275491120399</v>
      </c>
      <c r="Y18" s="97">
        <v>13.770600918102128</v>
      </c>
      <c r="Z18" s="70" t="s">
        <v>294</v>
      </c>
      <c r="AB18" s="71">
        <v>9482.391196999999</v>
      </c>
      <c r="AC18" s="71">
        <v>8697.9738804999997</v>
      </c>
      <c r="AD18" s="71">
        <v>8407.9217348999991</v>
      </c>
      <c r="AE18" s="71">
        <v>10085.808187999999</v>
      </c>
      <c r="AF18" s="71">
        <v>9882.5095493999997</v>
      </c>
      <c r="AG18" s="71">
        <v>10521.586247099998</v>
      </c>
      <c r="AH18" s="71">
        <v>13070.158546999999</v>
      </c>
      <c r="AI18" s="71">
        <v>16896.547349</v>
      </c>
      <c r="AJ18" s="71">
        <v>18592.778011999999</v>
      </c>
      <c r="AK18" s="71">
        <v>18143.902324999999</v>
      </c>
      <c r="AL18" s="71">
        <v>19631.516202000003</v>
      </c>
      <c r="AM18" s="71">
        <v>19137.946659000001</v>
      </c>
      <c r="AN18" s="71">
        <v>20068.098183000002</v>
      </c>
      <c r="AO18" s="71">
        <v>20012.626824000003</v>
      </c>
      <c r="AP18" s="71">
        <v>22709.590065999997</v>
      </c>
      <c r="AQ18" s="71">
        <v>19511</v>
      </c>
      <c r="AR18" s="71">
        <v>15711.097393000002</v>
      </c>
      <c r="AS18" s="71">
        <v>12129.848070799999</v>
      </c>
      <c r="AT18" s="71">
        <v>8359.5432793</v>
      </c>
      <c r="AU18" s="71">
        <v>8257.9510031999998</v>
      </c>
      <c r="AV18" s="71">
        <v>7996.9661309999992</v>
      </c>
      <c r="AW18" s="71">
        <v>6730.0867505999995</v>
      </c>
      <c r="AX18" s="71">
        <v>6967.0289755000003</v>
      </c>
    </row>
    <row r="20" spans="1:50">
      <c r="A20" s="68" t="s">
        <v>298</v>
      </c>
      <c r="B20" s="56"/>
      <c r="Z20" s="68" t="s">
        <v>298</v>
      </c>
      <c r="AA20" s="56"/>
    </row>
    <row r="21" spans="1:50">
      <c r="AB21" s="54">
        <v>1995</v>
      </c>
      <c r="AC21" s="54">
        <v>1996</v>
      </c>
      <c r="AD21" s="54">
        <v>1997</v>
      </c>
      <c r="AE21" s="54">
        <v>1998</v>
      </c>
      <c r="AF21" s="54">
        <v>1999</v>
      </c>
      <c r="AG21" s="54">
        <v>2000</v>
      </c>
      <c r="AH21" s="54">
        <v>2001</v>
      </c>
      <c r="AI21" s="54">
        <v>2002</v>
      </c>
      <c r="AJ21" s="54">
        <v>2003</v>
      </c>
      <c r="AK21" s="54">
        <v>2004</v>
      </c>
      <c r="AL21" s="54">
        <v>2005</v>
      </c>
      <c r="AM21" s="54">
        <v>2006</v>
      </c>
      <c r="AN21" s="54">
        <v>2007</v>
      </c>
      <c r="AO21" s="54">
        <v>2008</v>
      </c>
      <c r="AP21" s="54">
        <v>2009</v>
      </c>
      <c r="AQ21" s="54">
        <v>2010</v>
      </c>
      <c r="AR21" s="54">
        <v>2011</v>
      </c>
      <c r="AS21" s="54">
        <v>2012</v>
      </c>
      <c r="AT21" s="54">
        <v>2013</v>
      </c>
      <c r="AU21" s="54">
        <v>2014</v>
      </c>
      <c r="AV21" s="54">
        <v>2015</v>
      </c>
      <c r="AW21" s="54">
        <v>2016</v>
      </c>
      <c r="AX21" s="54">
        <v>2017</v>
      </c>
    </row>
    <row r="22" spans="1:50">
      <c r="A22" s="70" t="s">
        <v>284</v>
      </c>
      <c r="B22" s="70" t="s">
        <v>317</v>
      </c>
      <c r="C22" s="97">
        <v>30.787750542263794</v>
      </c>
      <c r="D22" s="97">
        <v>30.150522281532798</v>
      </c>
      <c r="E22" s="97">
        <v>28.801118199848116</v>
      </c>
      <c r="F22" s="97">
        <v>27.098428076060806</v>
      </c>
      <c r="G22" s="97">
        <v>25.999877218000062</v>
      </c>
      <c r="H22" s="97">
        <v>25.980084709709029</v>
      </c>
      <c r="I22" s="97">
        <v>25.706454570951415</v>
      </c>
      <c r="J22" s="97">
        <v>23.751263328033627</v>
      </c>
      <c r="K22" s="97">
        <v>24.847604507118181</v>
      </c>
      <c r="L22" s="97">
        <v>25.137556990058044</v>
      </c>
      <c r="M22" s="97">
        <v>25.683621854095982</v>
      </c>
      <c r="N22" s="97">
        <v>25.706503450272908</v>
      </c>
      <c r="O22" s="97">
        <v>26.878895828894148</v>
      </c>
      <c r="P22" s="97">
        <v>25.661297612218103</v>
      </c>
      <c r="Q22" s="97">
        <v>27.289999231451482</v>
      </c>
      <c r="R22" s="97">
        <v>26.402180261051527</v>
      </c>
      <c r="S22" s="97">
        <v>21.572624729778706</v>
      </c>
      <c r="T22" s="97">
        <v>21.825800629044213</v>
      </c>
      <c r="U22" s="97">
        <v>21.564829578919188</v>
      </c>
      <c r="V22" s="97">
        <v>18.33027462861077</v>
      </c>
      <c r="W22" s="97">
        <v>17.872017035551742</v>
      </c>
      <c r="X22" s="97">
        <v>16.720443734781558</v>
      </c>
      <c r="Y22" s="97">
        <v>16.193694583918393</v>
      </c>
      <c r="Z22" s="70" t="s">
        <v>284</v>
      </c>
      <c r="AA22" s="70" t="s">
        <v>285</v>
      </c>
      <c r="AB22" s="71">
        <v>16905.153581999999</v>
      </c>
      <c r="AC22" s="71">
        <v>16555.259827999998</v>
      </c>
      <c r="AD22" s="71">
        <v>15814.319589000001</v>
      </c>
      <c r="AE22" s="71">
        <v>14879.394576999999</v>
      </c>
      <c r="AF22" s="71">
        <v>14276.194582</v>
      </c>
      <c r="AG22" s="71">
        <v>14265.326773000001</v>
      </c>
      <c r="AH22" s="71">
        <v>14115.080021</v>
      </c>
      <c r="AI22" s="71">
        <v>13041.509926999999</v>
      </c>
      <c r="AJ22" s="71">
        <v>13643.496616</v>
      </c>
      <c r="AK22" s="71">
        <v>13802.705755000001</v>
      </c>
      <c r="AL22" s="71">
        <v>14102.542873</v>
      </c>
      <c r="AM22" s="71">
        <v>14115.10686</v>
      </c>
      <c r="AN22" s="71">
        <v>14758.852274000001</v>
      </c>
      <c r="AO22" s="71">
        <v>14090.284922000001</v>
      </c>
      <c r="AP22" s="71">
        <v>14984.583807999999</v>
      </c>
      <c r="AQ22" s="71">
        <v>14497.093953</v>
      </c>
      <c r="AR22" s="71">
        <v>11845.247794999999</v>
      </c>
      <c r="AS22" s="71">
        <v>11984.26339</v>
      </c>
      <c r="AT22" s="71">
        <v>11840.967579</v>
      </c>
      <c r="AU22" s="71">
        <v>10064.915505000001</v>
      </c>
      <c r="AV22" s="71">
        <v>9813.2922180000005</v>
      </c>
      <c r="AW22" s="71">
        <v>9180.9782890000006</v>
      </c>
      <c r="AX22" s="71">
        <v>8891.7471779999996</v>
      </c>
    </row>
    <row r="23" spans="1:50">
      <c r="A23" s="70" t="s">
        <v>288</v>
      </c>
      <c r="B23" s="70" t="s">
        <v>317</v>
      </c>
      <c r="C23" s="97">
        <v>7.8800232768213414</v>
      </c>
      <c r="D23" s="97">
        <v>8.160280773356499</v>
      </c>
      <c r="E23" s="97">
        <v>8.0497602547501579</v>
      </c>
      <c r="F23" s="97">
        <v>7.4074979138096513</v>
      </c>
      <c r="G23" s="97">
        <v>7.3151840345883254</v>
      </c>
      <c r="H23" s="97">
        <v>7.0166451891958834</v>
      </c>
      <c r="I23" s="97">
        <v>5.7522791233447519</v>
      </c>
      <c r="J23" s="97">
        <v>6.9901257997366546</v>
      </c>
      <c r="K23" s="97">
        <v>8.2145348587746572</v>
      </c>
      <c r="L23" s="97">
        <v>8.0267057387991336</v>
      </c>
      <c r="M23" s="97">
        <v>8.6385830915683677</v>
      </c>
      <c r="N23" s="97">
        <v>8.5646793641080574</v>
      </c>
      <c r="O23" s="97">
        <v>8.9377184653798025</v>
      </c>
      <c r="P23" s="97">
        <v>8.586198735355234</v>
      </c>
      <c r="Q23" s="97">
        <v>9.4971285861803327</v>
      </c>
      <c r="R23" s="97">
        <v>9.2939115295026102</v>
      </c>
      <c r="S23" s="97">
        <v>11.192048327496371</v>
      </c>
      <c r="T23" s="97">
        <v>13.068615977067388</v>
      </c>
      <c r="U23" s="97">
        <v>17.427518078191614</v>
      </c>
      <c r="V23" s="97">
        <v>16.159845980691586</v>
      </c>
      <c r="W23" s="97">
        <v>16.650901405423912</v>
      </c>
      <c r="X23" s="97">
        <v>15.714060128904892</v>
      </c>
      <c r="Y23" s="97">
        <v>15.700617903902293</v>
      </c>
      <c r="Z23" s="70" t="s">
        <v>288</v>
      </c>
      <c r="AA23" s="70" t="s">
        <v>285</v>
      </c>
      <c r="AB23" s="71">
        <v>4326.8183410000001</v>
      </c>
      <c r="AC23" s="71">
        <v>4480.7040889999998</v>
      </c>
      <c r="AD23" s="71">
        <v>4420.0187089999999</v>
      </c>
      <c r="AE23" s="71">
        <v>4067.360807</v>
      </c>
      <c r="AF23" s="71">
        <v>4016.6724559999998</v>
      </c>
      <c r="AG23" s="71">
        <v>3852.7486570000001</v>
      </c>
      <c r="AH23" s="71">
        <v>3158.5016869999999</v>
      </c>
      <c r="AI23" s="71">
        <v>3838.1872050000002</v>
      </c>
      <c r="AJ23" s="71">
        <v>4510.4943020000001</v>
      </c>
      <c r="AK23" s="71">
        <v>4407.3597739999996</v>
      </c>
      <c r="AL23" s="71">
        <v>4743.3336740000004</v>
      </c>
      <c r="AM23" s="71">
        <v>4702.7540980000003</v>
      </c>
      <c r="AN23" s="71">
        <v>4907.5850190000001</v>
      </c>
      <c r="AO23" s="71">
        <v>4714.5701049999998</v>
      </c>
      <c r="AP23" s="71">
        <v>5214.7498439999999</v>
      </c>
      <c r="AQ23" s="71">
        <v>5103.1660000000002</v>
      </c>
      <c r="AR23" s="71">
        <v>6145.4082399999998</v>
      </c>
      <c r="AS23" s="71">
        <v>7175.8071410000002</v>
      </c>
      <c r="AT23" s="71">
        <v>9569.2236190000003</v>
      </c>
      <c r="AU23" s="71">
        <v>8873.1613500000003</v>
      </c>
      <c r="AV23" s="71">
        <v>9142.7934999999998</v>
      </c>
      <c r="AW23" s="71">
        <v>8628.3861340000003</v>
      </c>
      <c r="AX23" s="71">
        <v>8621.0051829999993</v>
      </c>
    </row>
    <row r="24" spans="1:50">
      <c r="A24" s="70" t="s">
        <v>290</v>
      </c>
      <c r="B24" s="70" t="s">
        <v>317</v>
      </c>
      <c r="C24" s="97">
        <v>1.6241169963958353</v>
      </c>
      <c r="D24" s="97">
        <v>1.5753225117331133</v>
      </c>
      <c r="E24" s="97">
        <v>1.7116388371970197</v>
      </c>
      <c r="F24" s="97">
        <v>1.880820068586581</v>
      </c>
      <c r="G24" s="97">
        <v>1.589047240965457</v>
      </c>
      <c r="H24" s="97">
        <v>1.8597938960492599</v>
      </c>
      <c r="I24" s="97">
        <v>1.932477733036841</v>
      </c>
      <c r="J24" s="97">
        <v>2.1825989050915426</v>
      </c>
      <c r="K24" s="97">
        <v>1.891438449644592</v>
      </c>
      <c r="L24" s="97">
        <v>1.826700823366789</v>
      </c>
      <c r="M24" s="97">
        <v>1.781402011520943</v>
      </c>
      <c r="N24" s="97">
        <v>1.9465994623802785</v>
      </c>
      <c r="O24" s="97">
        <v>2.0375869616290312</v>
      </c>
      <c r="P24" s="97">
        <v>1.4539570891315947</v>
      </c>
      <c r="Q24" s="97">
        <v>1.3252480945642493</v>
      </c>
      <c r="R24" s="97">
        <v>1.3816298692192677</v>
      </c>
      <c r="S24" s="97">
        <v>1.624159973556103</v>
      </c>
      <c r="T24" s="97">
        <v>1.0205706540129342</v>
      </c>
      <c r="U24" s="97">
        <v>0.72239445133467017</v>
      </c>
      <c r="V24" s="97">
        <v>0.66148540832327107</v>
      </c>
      <c r="W24" s="97">
        <v>0.91402116258443566</v>
      </c>
      <c r="X24" s="97">
        <v>1.3979676140575172</v>
      </c>
      <c r="Y24" s="97">
        <v>1.3907497423905499</v>
      </c>
      <c r="Z24" s="70" t="s">
        <v>290</v>
      </c>
      <c r="AA24" s="70" t="s">
        <v>285</v>
      </c>
      <c r="AB24" s="71">
        <v>891.78152920000002</v>
      </c>
      <c r="AC24" s="71">
        <v>864.98911199999998</v>
      </c>
      <c r="AD24" s="71">
        <v>939.8386342</v>
      </c>
      <c r="AE24" s="71">
        <v>1032.733849</v>
      </c>
      <c r="AF24" s="71">
        <v>872.52518239999995</v>
      </c>
      <c r="AG24" s="71">
        <v>1021.188651</v>
      </c>
      <c r="AH24" s="71">
        <v>1061.098401</v>
      </c>
      <c r="AI24" s="71">
        <v>1198.4366849999999</v>
      </c>
      <c r="AJ24" s="71">
        <v>1038.5642640000001</v>
      </c>
      <c r="AK24" s="71">
        <v>1003.0176750000001</v>
      </c>
      <c r="AL24" s="71">
        <v>978.14468629999999</v>
      </c>
      <c r="AM24" s="71">
        <v>1068.852459</v>
      </c>
      <c r="AN24" s="71">
        <v>1118.812512</v>
      </c>
      <c r="AO24" s="71">
        <v>798.34893620000003</v>
      </c>
      <c r="AP24" s="71">
        <v>727.67650049999997</v>
      </c>
      <c r="AQ24" s="71">
        <v>758.63499999999999</v>
      </c>
      <c r="AR24" s="71">
        <v>891.80512739999995</v>
      </c>
      <c r="AS24" s="71">
        <v>560.38207870000008</v>
      </c>
      <c r="AT24" s="71">
        <v>396.65740210000001</v>
      </c>
      <c r="AU24" s="71">
        <v>363.21303839999996</v>
      </c>
      <c r="AV24" s="71">
        <v>501.87713810000002</v>
      </c>
      <c r="AW24" s="71">
        <v>767.60584329999995</v>
      </c>
      <c r="AX24" s="71">
        <v>763.64260379999996</v>
      </c>
    </row>
    <row r="25" spans="1:50">
      <c r="A25" s="70" t="s">
        <v>292</v>
      </c>
      <c r="B25" s="70" t="s">
        <v>317</v>
      </c>
      <c r="C25" s="97">
        <v>0.50615463724327836</v>
      </c>
      <c r="D25" s="97">
        <v>0.53800568653054981</v>
      </c>
      <c r="E25" s="97">
        <v>0.4728701757644963</v>
      </c>
      <c r="F25" s="97">
        <v>0.48667184107436523</v>
      </c>
      <c r="G25" s="97">
        <v>0.43931589493104012</v>
      </c>
      <c r="H25" s="97">
        <v>0.46665232121685629</v>
      </c>
      <c r="I25" s="97">
        <v>0.69567221059686357</v>
      </c>
      <c r="J25" s="97">
        <v>0.7354614756860024</v>
      </c>
      <c r="K25" s="97">
        <v>1.0929762137876147</v>
      </c>
      <c r="L25" s="97">
        <v>0.82321485174480546</v>
      </c>
      <c r="M25" s="97">
        <v>0.5851787565540616</v>
      </c>
      <c r="N25" s="97">
        <v>0.52004857627297685</v>
      </c>
      <c r="O25" s="97">
        <v>0.58469379861479143</v>
      </c>
      <c r="P25" s="97">
        <v>0.52469542385814993</v>
      </c>
      <c r="Q25" s="97">
        <v>0.52371375282969723</v>
      </c>
      <c r="R25" s="97">
        <v>0.38791666894317295</v>
      </c>
      <c r="S25" s="97">
        <v>0.36797898566165294</v>
      </c>
      <c r="T25" s="97">
        <v>0.37774368360569449</v>
      </c>
      <c r="U25" s="97">
        <v>0.54137681624223477</v>
      </c>
      <c r="V25" s="97">
        <v>0.57679831483899635</v>
      </c>
      <c r="W25" s="97">
        <v>0.5489852801104379</v>
      </c>
      <c r="X25" s="97">
        <v>0.63874630340911365</v>
      </c>
      <c r="Y25" s="97">
        <v>0.61402877267172595</v>
      </c>
      <c r="Z25" s="70" t="s">
        <v>292</v>
      </c>
      <c r="AA25" s="70" t="s">
        <v>285</v>
      </c>
      <c r="AB25" s="71">
        <v>277.92293130000002</v>
      </c>
      <c r="AC25" s="71">
        <v>295.41192839999997</v>
      </c>
      <c r="AD25" s="71">
        <v>259.64686619999998</v>
      </c>
      <c r="AE25" s="71">
        <v>267.22518120000001</v>
      </c>
      <c r="AF25" s="71">
        <v>241.22264680000001</v>
      </c>
      <c r="AG25" s="71">
        <v>256.23272309999999</v>
      </c>
      <c r="AH25" s="71">
        <v>381.98456710000005</v>
      </c>
      <c r="AI25" s="71">
        <v>403.83233530000001</v>
      </c>
      <c r="AJ25" s="71">
        <v>600.13903029999994</v>
      </c>
      <c r="AK25" s="71">
        <v>452.0165733</v>
      </c>
      <c r="AL25" s="71">
        <v>321.31404789999999</v>
      </c>
      <c r="AM25" s="71">
        <v>285.55191260000004</v>
      </c>
      <c r="AN25" s="71">
        <v>321.04776379999998</v>
      </c>
      <c r="AO25" s="71">
        <v>288.10343619999998</v>
      </c>
      <c r="AP25" s="71">
        <v>287.56441339999998</v>
      </c>
      <c r="AQ25" s="71">
        <v>213</v>
      </c>
      <c r="AR25" s="71">
        <v>202.05247730000002</v>
      </c>
      <c r="AS25" s="71">
        <v>207.41414599999999</v>
      </c>
      <c r="AT25" s="71">
        <v>297.26297189999997</v>
      </c>
      <c r="AU25" s="71">
        <v>316.71245629999999</v>
      </c>
      <c r="AV25" s="71">
        <v>301.44068049999998</v>
      </c>
      <c r="AW25" s="71">
        <v>350.72729149999998</v>
      </c>
      <c r="AX25" s="71">
        <v>337.15521669999998</v>
      </c>
    </row>
    <row r="26" spans="1:50">
      <c r="A26" s="70" t="s">
        <v>294</v>
      </c>
      <c r="C26" s="97">
        <v>40.798045452724246</v>
      </c>
      <c r="D26" s="97">
        <v>40.424131253152957</v>
      </c>
      <c r="E26" s="97">
        <v>39.035387467559794</v>
      </c>
      <c r="F26" s="97">
        <v>36.873417899531404</v>
      </c>
      <c r="G26" s="97">
        <v>35.343424388484891</v>
      </c>
      <c r="H26" s="97">
        <v>35.323176116171027</v>
      </c>
      <c r="I26" s="97">
        <v>34.086883637929866</v>
      </c>
      <c r="J26" s="97">
        <v>33.65944950854783</v>
      </c>
      <c r="K26" s="97">
        <v>36.046554029325044</v>
      </c>
      <c r="L26" s="97">
        <v>35.814178403968761</v>
      </c>
      <c r="M26" s="97">
        <v>36.68878571373935</v>
      </c>
      <c r="N26" s="97">
        <v>36.737830853034225</v>
      </c>
      <c r="O26" s="97">
        <v>38.438895054517779</v>
      </c>
      <c r="P26" s="97">
        <v>36.226148860563079</v>
      </c>
      <c r="Q26" s="97">
        <v>38.636089665025764</v>
      </c>
      <c r="R26" s="97">
        <v>37.46563832871658</v>
      </c>
      <c r="S26" s="97">
        <v>34.75681201649283</v>
      </c>
      <c r="T26" s="97">
        <v>36.292730943730227</v>
      </c>
      <c r="U26" s="97">
        <v>40.256118924687712</v>
      </c>
      <c r="V26" s="97">
        <v>35.728404332464613</v>
      </c>
      <c r="W26" s="97">
        <v>35.985924883670535</v>
      </c>
      <c r="X26" s="97">
        <v>34.471217781153072</v>
      </c>
      <c r="Y26" s="97">
        <v>33.899091002882962</v>
      </c>
      <c r="Z26" s="70" t="s">
        <v>294</v>
      </c>
      <c r="AB26" s="71">
        <v>22401.676383499998</v>
      </c>
      <c r="AC26" s="71">
        <v>22196.364957399997</v>
      </c>
      <c r="AD26" s="71">
        <v>21433.823798400004</v>
      </c>
      <c r="AE26" s="71">
        <v>20246.7144142</v>
      </c>
      <c r="AF26" s="71">
        <v>19406.614867200002</v>
      </c>
      <c r="AG26" s="71">
        <v>19395.496804100003</v>
      </c>
      <c r="AH26" s="71">
        <v>18716.664676099997</v>
      </c>
      <c r="AI26" s="71">
        <v>18481.966152300003</v>
      </c>
      <c r="AJ26" s="71">
        <v>19792.694212300001</v>
      </c>
      <c r="AK26" s="71">
        <v>19665.099777299998</v>
      </c>
      <c r="AL26" s="71">
        <v>20145.335281199998</v>
      </c>
      <c r="AM26" s="71">
        <v>20172.265329600003</v>
      </c>
      <c r="AN26" s="71">
        <v>21106.297568800004</v>
      </c>
      <c r="AO26" s="71">
        <v>19891.307399400001</v>
      </c>
      <c r="AP26" s="71">
        <v>21214.574565900002</v>
      </c>
      <c r="AQ26" s="71">
        <v>20571.894952999999</v>
      </c>
      <c r="AR26" s="71">
        <v>19084.513639699999</v>
      </c>
      <c r="AS26" s="71">
        <v>19927.866755700001</v>
      </c>
      <c r="AT26" s="71">
        <v>22104.111572000002</v>
      </c>
      <c r="AU26" s="71">
        <v>19618.0023497</v>
      </c>
      <c r="AV26" s="71">
        <v>19759.403536600003</v>
      </c>
      <c r="AW26" s="71">
        <v>18927.697557799998</v>
      </c>
      <c r="AX26" s="71">
        <v>18613.550181499999</v>
      </c>
    </row>
    <row r="28" spans="1:50">
      <c r="A28" s="68" t="s">
        <v>299</v>
      </c>
      <c r="B28" s="56"/>
      <c r="Z28" s="68" t="s">
        <v>299</v>
      </c>
      <c r="AA28" s="56"/>
    </row>
    <row r="29" spans="1:50">
      <c r="AB29" s="54">
        <v>1995</v>
      </c>
      <c r="AC29" s="54">
        <v>1996</v>
      </c>
      <c r="AD29" s="54">
        <v>1997</v>
      </c>
      <c r="AE29" s="54">
        <v>1998</v>
      </c>
      <c r="AF29" s="54">
        <v>1999</v>
      </c>
      <c r="AG29" s="54">
        <v>2000</v>
      </c>
      <c r="AH29" s="54">
        <v>2001</v>
      </c>
      <c r="AI29" s="54">
        <v>2002</v>
      </c>
      <c r="AJ29" s="54">
        <v>2003</v>
      </c>
      <c r="AK29" s="54">
        <v>2004</v>
      </c>
      <c r="AL29" s="54">
        <v>2005</v>
      </c>
      <c r="AM29" s="54">
        <v>2006</v>
      </c>
      <c r="AN29" s="54">
        <v>2007</v>
      </c>
      <c r="AO29" s="54">
        <v>2008</v>
      </c>
      <c r="AP29" s="54">
        <v>2009</v>
      </c>
      <c r="AQ29" s="54">
        <v>2010</v>
      </c>
      <c r="AR29" s="54">
        <v>2011</v>
      </c>
      <c r="AS29" s="54">
        <v>2012</v>
      </c>
      <c r="AT29" s="54">
        <v>2013</v>
      </c>
      <c r="AU29" s="54">
        <v>2014</v>
      </c>
      <c r="AV29" s="54">
        <v>2015</v>
      </c>
      <c r="AW29" s="54">
        <v>2016</v>
      </c>
      <c r="AX29" s="54">
        <v>2017</v>
      </c>
    </row>
    <row r="30" spans="1:50">
      <c r="A30" s="70" t="s">
        <v>284</v>
      </c>
      <c r="B30" s="70" t="s">
        <v>317</v>
      </c>
      <c r="C30" s="97">
        <v>32.273906812461547</v>
      </c>
      <c r="D30" s="97">
        <v>34.931310582247328</v>
      </c>
      <c r="E30" s="97">
        <v>34.182194675317412</v>
      </c>
      <c r="F30" s="97">
        <v>33.770197704010286</v>
      </c>
      <c r="G30" s="97">
        <v>34.581411770792549</v>
      </c>
      <c r="H30" s="97">
        <v>37.296627515521003</v>
      </c>
      <c r="I30" s="97">
        <v>35.567675921472116</v>
      </c>
      <c r="J30" s="97">
        <v>33.703210050897702</v>
      </c>
      <c r="K30" s="97">
        <v>32.371122683035964</v>
      </c>
      <c r="L30" s="97">
        <v>31.783668021142123</v>
      </c>
      <c r="M30" s="97">
        <v>30.083405710610215</v>
      </c>
      <c r="N30" s="97">
        <v>31.550401224900721</v>
      </c>
      <c r="O30" s="97">
        <v>31.35642758543543</v>
      </c>
      <c r="P30" s="97">
        <v>32.715712934168579</v>
      </c>
      <c r="Q30" s="97">
        <v>35.560214421947535</v>
      </c>
      <c r="R30" s="97">
        <v>31.433525364953301</v>
      </c>
      <c r="S30" s="97">
        <v>31.377444409642603</v>
      </c>
      <c r="T30" s="97">
        <v>31.419151580065993</v>
      </c>
      <c r="U30" s="97">
        <v>31.348044885060684</v>
      </c>
      <c r="V30" s="97">
        <v>30.926641389339451</v>
      </c>
      <c r="W30" s="97">
        <v>30.084833351977181</v>
      </c>
      <c r="X30" s="97">
        <v>31.467872330667266</v>
      </c>
      <c r="Y30" s="97">
        <v>33.042451107444485</v>
      </c>
      <c r="Z30" s="70" t="s">
        <v>284</v>
      </c>
      <c r="AA30" s="70" t="s">
        <v>285</v>
      </c>
      <c r="AB30" s="71">
        <v>11540.503597999999</v>
      </c>
      <c r="AC30" s="71">
        <v>12490.738038</v>
      </c>
      <c r="AD30" s="71">
        <v>12222.869172000001</v>
      </c>
      <c r="AE30" s="71">
        <v>12075.547295</v>
      </c>
      <c r="AF30" s="71">
        <v>12365.621220999999</v>
      </c>
      <c r="AG30" s="71">
        <v>13336.528066999999</v>
      </c>
      <c r="AH30" s="71">
        <v>12718.289556</v>
      </c>
      <c r="AI30" s="71">
        <v>12051.593849999999</v>
      </c>
      <c r="AJ30" s="71">
        <v>11575.266049</v>
      </c>
      <c r="AK30" s="71">
        <v>11365.204011</v>
      </c>
      <c r="AL30" s="71">
        <v>10757.224214</v>
      </c>
      <c r="AM30" s="71">
        <v>11281.79247</v>
      </c>
      <c r="AN30" s="71">
        <v>11212.431376</v>
      </c>
      <c r="AO30" s="71">
        <v>11698.484630999999</v>
      </c>
      <c r="AP30" s="71">
        <v>12715.621472999999</v>
      </c>
      <c r="AQ30" s="71">
        <v>11240</v>
      </c>
      <c r="AR30" s="71">
        <v>11219.946572000001</v>
      </c>
      <c r="AS30" s="71">
        <v>11234.860221999999</v>
      </c>
      <c r="AT30" s="71">
        <v>11209.43389</v>
      </c>
      <c r="AU30" s="71">
        <v>11058.748428000001</v>
      </c>
      <c r="AV30" s="71">
        <v>10757.734710000001</v>
      </c>
      <c r="AW30" s="71">
        <v>11252.281788</v>
      </c>
      <c r="AX30" s="71">
        <v>11815.319667</v>
      </c>
    </row>
    <row r="31" spans="1:50">
      <c r="A31" s="70" t="s">
        <v>288</v>
      </c>
      <c r="B31" s="70" t="s">
        <v>317</v>
      </c>
      <c r="C31" s="97">
        <v>18.155652158957434</v>
      </c>
      <c r="D31" s="97">
        <v>16.325976545108787</v>
      </c>
      <c r="E31" s="97">
        <v>14.858420093405673</v>
      </c>
      <c r="F31" s="97">
        <v>13.766413311706472</v>
      </c>
      <c r="G31" s="97">
        <v>22.803999328821522</v>
      </c>
      <c r="H31" s="97">
        <v>16.533685049499415</v>
      </c>
      <c r="I31" s="97">
        <v>16.866796308518374</v>
      </c>
      <c r="J31" s="97">
        <v>22.581150735499747</v>
      </c>
      <c r="K31" s="97">
        <v>21.684752061077241</v>
      </c>
      <c r="L31" s="97">
        <v>19.004912232227753</v>
      </c>
      <c r="M31" s="97">
        <v>10.060244792773645</v>
      </c>
      <c r="N31" s="97">
        <v>11.676294803959955</v>
      </c>
      <c r="O31" s="97">
        <v>11.091125515968454</v>
      </c>
      <c r="P31" s="97">
        <v>10.941556577549079</v>
      </c>
      <c r="Q31" s="97">
        <v>9.6142196207841604</v>
      </c>
      <c r="R31" s="97">
        <v>10.646568600033559</v>
      </c>
      <c r="S31" s="97">
        <v>11.305841081715981</v>
      </c>
      <c r="T31" s="97">
        <v>10.709216452262432</v>
      </c>
      <c r="U31" s="97">
        <v>12.106278203478942</v>
      </c>
      <c r="V31" s="97">
        <v>13.966870303148946</v>
      </c>
      <c r="W31" s="97">
        <v>13.691301406678225</v>
      </c>
      <c r="X31" s="97">
        <v>12.800490441299848</v>
      </c>
      <c r="Y31" s="97">
        <v>13.807292211533083</v>
      </c>
      <c r="Z31" s="70" t="s">
        <v>288</v>
      </c>
      <c r="AA31" s="70" t="s">
        <v>285</v>
      </c>
      <c r="AB31" s="71">
        <v>6492.0980989999998</v>
      </c>
      <c r="AC31" s="71">
        <v>5837.8426929999996</v>
      </c>
      <c r="AD31" s="71">
        <v>5313.0738570000003</v>
      </c>
      <c r="AE31" s="71">
        <v>4922.5940719999999</v>
      </c>
      <c r="AF31" s="71">
        <v>8154.2540799999997</v>
      </c>
      <c r="AG31" s="71">
        <v>5912.1151</v>
      </c>
      <c r="AH31" s="71">
        <v>6031.2290240000002</v>
      </c>
      <c r="AI31" s="71">
        <v>8074.5678799999996</v>
      </c>
      <c r="AJ31" s="71">
        <v>7754.0336420000003</v>
      </c>
      <c r="AK31" s="71">
        <v>6795.7765159999999</v>
      </c>
      <c r="AL31" s="71">
        <v>3597.3423330000001</v>
      </c>
      <c r="AM31" s="71">
        <v>4175.2094960000004</v>
      </c>
      <c r="AN31" s="71">
        <v>3965.9646619999999</v>
      </c>
      <c r="AO31" s="71">
        <v>3912.4818009999999</v>
      </c>
      <c r="AP31" s="71">
        <v>3437.852652</v>
      </c>
      <c r="AQ31" s="71">
        <v>3807</v>
      </c>
      <c r="AR31" s="71">
        <v>4042.7426540000001</v>
      </c>
      <c r="AS31" s="71">
        <v>3829.4016190000002</v>
      </c>
      <c r="AT31" s="71">
        <v>4328.9629599999998</v>
      </c>
      <c r="AU31" s="71">
        <v>4994.2734829999999</v>
      </c>
      <c r="AV31" s="71">
        <v>4895.735557</v>
      </c>
      <c r="AW31" s="71">
        <v>4577.199372</v>
      </c>
      <c r="AX31" s="71">
        <v>4937.2115489999996</v>
      </c>
    </row>
    <row r="32" spans="1:50">
      <c r="A32" s="70" t="s">
        <v>290</v>
      </c>
      <c r="B32" s="70" t="s">
        <v>317</v>
      </c>
      <c r="C32" s="97">
        <v>3.651980840651043</v>
      </c>
      <c r="D32" s="97">
        <v>2.8099517310811568</v>
      </c>
      <c r="E32" s="97">
        <v>3.059362788746574</v>
      </c>
      <c r="F32" s="97">
        <v>3.4703935902455396</v>
      </c>
      <c r="G32" s="97">
        <v>4.076796613345266</v>
      </c>
      <c r="H32" s="97">
        <v>4.3975550618043515</v>
      </c>
      <c r="I32" s="97">
        <v>4.0897595866659211</v>
      </c>
      <c r="J32" s="97">
        <v>3.0666884808993795</v>
      </c>
      <c r="K32" s="97">
        <v>3.3901175736898033</v>
      </c>
      <c r="L32" s="97">
        <v>1.6025378835505339</v>
      </c>
      <c r="M32" s="97">
        <v>2.0645474509200739</v>
      </c>
      <c r="N32" s="97">
        <v>2.1170819086637955</v>
      </c>
      <c r="O32" s="97">
        <v>4.6839476900274066</v>
      </c>
      <c r="P32" s="97">
        <v>3.2687040102914033</v>
      </c>
      <c r="Q32" s="97">
        <v>4.2548275574696577</v>
      </c>
      <c r="R32" s="97">
        <v>4.1389339448515017</v>
      </c>
      <c r="S32" s="97">
        <v>5.0220512864254152</v>
      </c>
      <c r="T32" s="97">
        <v>3.7877381341238325</v>
      </c>
      <c r="U32" s="97">
        <v>2.4853948629677278</v>
      </c>
      <c r="V32" s="97">
        <v>2.0215207019408248</v>
      </c>
      <c r="W32" s="97">
        <v>2.1875199614072374</v>
      </c>
      <c r="X32" s="97">
        <v>2.2858018641982212</v>
      </c>
      <c r="Y32" s="97">
        <v>2.7764663683651212</v>
      </c>
      <c r="Z32" s="70" t="s">
        <v>290</v>
      </c>
      <c r="AA32" s="70" t="s">
        <v>285</v>
      </c>
      <c r="AB32" s="71">
        <v>1305.875309</v>
      </c>
      <c r="AC32" s="71">
        <v>1004.78254</v>
      </c>
      <c r="AD32" s="71">
        <v>1093.966946</v>
      </c>
      <c r="AE32" s="71">
        <v>1240.94334</v>
      </c>
      <c r="AF32" s="71">
        <v>1457.780933</v>
      </c>
      <c r="AG32" s="71">
        <v>1572.4777389999999</v>
      </c>
      <c r="AH32" s="71">
        <v>1462.4162329999999</v>
      </c>
      <c r="AI32" s="71">
        <v>1096.5864670000001</v>
      </c>
      <c r="AJ32" s="71">
        <v>1212.2382419999999</v>
      </c>
      <c r="AK32" s="71">
        <v>573.03549639999994</v>
      </c>
      <c r="AL32" s="71">
        <v>738.24087750000001</v>
      </c>
      <c r="AM32" s="71">
        <v>757.02614889999995</v>
      </c>
      <c r="AN32" s="71">
        <v>1674.886015</v>
      </c>
      <c r="AO32" s="71">
        <v>1168.8231800000001</v>
      </c>
      <c r="AP32" s="71">
        <v>1521.4412380000001</v>
      </c>
      <c r="AQ32" s="71">
        <v>1480</v>
      </c>
      <c r="AR32" s="71">
        <v>1795.7850989999999</v>
      </c>
      <c r="AS32" s="71">
        <v>1354.419402</v>
      </c>
      <c r="AT32" s="71">
        <v>888.72749510000006</v>
      </c>
      <c r="AU32" s="71">
        <v>722.85537260000001</v>
      </c>
      <c r="AV32" s="71">
        <v>782.21338779999996</v>
      </c>
      <c r="AW32" s="71">
        <v>817.35703060000003</v>
      </c>
      <c r="AX32" s="71">
        <v>992.80884400000002</v>
      </c>
    </row>
    <row r="33" spans="1:50">
      <c r="A33" s="70" t="s">
        <v>292</v>
      </c>
      <c r="B33" s="70" t="s">
        <v>317</v>
      </c>
      <c r="C33" s="97">
        <v>1.5985314063985681</v>
      </c>
      <c r="D33" s="97">
        <v>1.5415489389786901</v>
      </c>
      <c r="E33" s="97">
        <v>1.7598381648861792</v>
      </c>
      <c r="F33" s="97">
        <v>1.4006072780916161</v>
      </c>
      <c r="G33" s="97">
        <v>1.2689572414564574</v>
      </c>
      <c r="H33" s="97">
        <v>1.751542129593378</v>
      </c>
      <c r="I33" s="97">
        <v>1.5571244174730132</v>
      </c>
      <c r="J33" s="97">
        <v>3.0970517338777337</v>
      </c>
      <c r="K33" s="97">
        <v>1.3200457813636108</v>
      </c>
      <c r="L33" s="97">
        <v>1.2760949812629341</v>
      </c>
      <c r="M33" s="97">
        <v>1.6811314956093744</v>
      </c>
      <c r="N33" s="97">
        <v>1.7054270932378768</v>
      </c>
      <c r="O33" s="97">
        <v>1.850448469713071</v>
      </c>
      <c r="P33" s="97">
        <v>1.806389057833212</v>
      </c>
      <c r="Q33" s="97">
        <v>1.9301701171765759</v>
      </c>
      <c r="R33" s="97">
        <v>2.6986967951227698</v>
      </c>
      <c r="S33" s="97">
        <v>2.5594476259857935</v>
      </c>
      <c r="T33" s="97">
        <v>2.4252424030986073</v>
      </c>
      <c r="U33" s="97">
        <v>2.084524723977851</v>
      </c>
      <c r="V33" s="97">
        <v>1.181408202360311</v>
      </c>
      <c r="W33" s="97">
        <v>1.1838343321774147</v>
      </c>
      <c r="X33" s="97">
        <v>1.0921053350299232</v>
      </c>
      <c r="Y33" s="97">
        <v>1.0255416315230157</v>
      </c>
      <c r="Z33" s="70" t="s">
        <v>292</v>
      </c>
      <c r="AA33" s="70" t="s">
        <v>285</v>
      </c>
      <c r="AB33" s="71">
        <v>571.60286029999997</v>
      </c>
      <c r="AC33" s="71">
        <v>551.22706960000005</v>
      </c>
      <c r="AD33" s="71">
        <v>629.28293099999996</v>
      </c>
      <c r="AE33" s="71">
        <v>500.82915050000003</v>
      </c>
      <c r="AF33" s="71">
        <v>453.75373039999999</v>
      </c>
      <c r="AG33" s="71">
        <v>626.31643470000006</v>
      </c>
      <c r="AH33" s="71">
        <v>556.79654920000007</v>
      </c>
      <c r="AI33" s="71">
        <v>1107.443759</v>
      </c>
      <c r="AJ33" s="71">
        <v>472.02197050000001</v>
      </c>
      <c r="AK33" s="71">
        <v>456.30604339999996</v>
      </c>
      <c r="AL33" s="71">
        <v>601.13900020000005</v>
      </c>
      <c r="AM33" s="71">
        <v>609.82662000000005</v>
      </c>
      <c r="AN33" s="71">
        <v>661.68336379999994</v>
      </c>
      <c r="AO33" s="71">
        <v>645.92859929999997</v>
      </c>
      <c r="AP33" s="71">
        <v>690.19023049999998</v>
      </c>
      <c r="AQ33" s="71">
        <v>965</v>
      </c>
      <c r="AR33" s="71">
        <v>915.20728210000004</v>
      </c>
      <c r="AS33" s="71">
        <v>867.21817850000002</v>
      </c>
      <c r="AT33" s="71">
        <v>745.38435079999999</v>
      </c>
      <c r="AU33" s="71">
        <v>422.447945</v>
      </c>
      <c r="AV33" s="71">
        <v>423.31548049999998</v>
      </c>
      <c r="AW33" s="71">
        <v>390.51502569999997</v>
      </c>
      <c r="AX33" s="71">
        <v>366.7131766</v>
      </c>
    </row>
    <row r="34" spans="1:50">
      <c r="A34" s="70" t="s">
        <v>294</v>
      </c>
      <c r="C34" s="97">
        <v>55.680071218468591</v>
      </c>
      <c r="D34" s="97">
        <v>55.608787797415957</v>
      </c>
      <c r="E34" s="97">
        <v>53.859815722355847</v>
      </c>
      <c r="F34" s="97">
        <v>52.407611884053928</v>
      </c>
      <c r="G34" s="97">
        <v>62.731164954415803</v>
      </c>
      <c r="H34" s="97">
        <v>59.979409756418129</v>
      </c>
      <c r="I34" s="97">
        <v>58.081356234129423</v>
      </c>
      <c r="J34" s="97">
        <v>62.448101001174564</v>
      </c>
      <c r="K34" s="97">
        <v>58.766038099166629</v>
      </c>
      <c r="L34" s="97">
        <v>53.667213118183341</v>
      </c>
      <c r="M34" s="97">
        <v>43.889329449913312</v>
      </c>
      <c r="N34" s="97">
        <v>47.049205030762344</v>
      </c>
      <c r="O34" s="97">
        <v>48.981949261144365</v>
      </c>
      <c r="P34" s="97">
        <v>48.732362579842281</v>
      </c>
      <c r="Q34" s="97">
        <v>51.35943171737793</v>
      </c>
      <c r="R34" s="97">
        <v>48.917724704961124</v>
      </c>
      <c r="S34" s="97">
        <v>50.264784403769781</v>
      </c>
      <c r="T34" s="97">
        <v>48.341348569550867</v>
      </c>
      <c r="U34" s="97">
        <v>48.024242675485205</v>
      </c>
      <c r="V34" s="97">
        <v>48.096440596789527</v>
      </c>
      <c r="W34" s="97">
        <v>47.147489052240061</v>
      </c>
      <c r="X34" s="97">
        <v>47.646269971195252</v>
      </c>
      <c r="Y34" s="97">
        <v>50.651751318865699</v>
      </c>
      <c r="Z34" s="70" t="s">
        <v>294</v>
      </c>
      <c r="AB34" s="71">
        <v>19910.079866299999</v>
      </c>
      <c r="AC34" s="71">
        <v>19884.5903406</v>
      </c>
      <c r="AD34" s="71">
        <v>19259.192906000004</v>
      </c>
      <c r="AE34" s="71">
        <v>18739.913857500003</v>
      </c>
      <c r="AF34" s="71">
        <v>22431.409964400002</v>
      </c>
      <c r="AG34" s="71">
        <v>21447.437340699995</v>
      </c>
      <c r="AH34" s="71">
        <v>20768.7313622</v>
      </c>
      <c r="AI34" s="71">
        <v>22330.191956000002</v>
      </c>
      <c r="AJ34" s="71">
        <v>21013.559903500001</v>
      </c>
      <c r="AK34" s="71">
        <v>19190.322066799999</v>
      </c>
      <c r="AL34" s="71">
        <v>15693.946424700001</v>
      </c>
      <c r="AM34" s="71">
        <v>16823.8547349</v>
      </c>
      <c r="AN34" s="71">
        <v>17514.965416800002</v>
      </c>
      <c r="AO34" s="71">
        <v>17425.718211300002</v>
      </c>
      <c r="AP34" s="71">
        <v>18365.1055935</v>
      </c>
      <c r="AQ34" s="71">
        <v>17492</v>
      </c>
      <c r="AR34" s="71">
        <v>17973.681607099999</v>
      </c>
      <c r="AS34" s="71">
        <v>17285.899421499998</v>
      </c>
      <c r="AT34" s="71">
        <v>17172.5086959</v>
      </c>
      <c r="AU34" s="71">
        <v>17198.325228599999</v>
      </c>
      <c r="AV34" s="71">
        <v>16858.9991353</v>
      </c>
      <c r="AW34" s="71">
        <v>17037.353216299998</v>
      </c>
      <c r="AX34" s="71">
        <v>18112.053236599997</v>
      </c>
    </row>
    <row r="36" spans="1:50">
      <c r="A36" s="68" t="s">
        <v>300</v>
      </c>
      <c r="B36" s="56"/>
      <c r="Z36" s="68" t="s">
        <v>300</v>
      </c>
      <c r="AA36" s="56"/>
    </row>
    <row r="37" spans="1:50">
      <c r="AB37" s="54">
        <v>1995</v>
      </c>
      <c r="AC37" s="54">
        <v>1996</v>
      </c>
      <c r="AD37" s="54">
        <v>1997</v>
      </c>
      <c r="AE37" s="54">
        <v>1998</v>
      </c>
      <c r="AF37" s="54">
        <v>1999</v>
      </c>
      <c r="AG37" s="54">
        <v>2000</v>
      </c>
      <c r="AH37" s="54">
        <v>2001</v>
      </c>
      <c r="AI37" s="54">
        <v>2002</v>
      </c>
      <c r="AJ37" s="54">
        <v>2003</v>
      </c>
      <c r="AK37" s="54">
        <v>2004</v>
      </c>
      <c r="AL37" s="54">
        <v>2005</v>
      </c>
      <c r="AM37" s="54">
        <v>2006</v>
      </c>
      <c r="AN37" s="54">
        <v>2007</v>
      </c>
      <c r="AO37" s="54">
        <v>2008</v>
      </c>
      <c r="AP37" s="54">
        <v>2009</v>
      </c>
      <c r="AQ37" s="54">
        <v>2010</v>
      </c>
      <c r="AR37" s="54">
        <v>2011</v>
      </c>
      <c r="AS37" s="54">
        <v>2012</v>
      </c>
      <c r="AT37" s="54">
        <v>2013</v>
      </c>
      <c r="AU37" s="54">
        <v>2014</v>
      </c>
      <c r="AV37" s="54">
        <v>2015</v>
      </c>
      <c r="AW37" s="54">
        <v>2016</v>
      </c>
      <c r="AX37" s="54">
        <v>2017</v>
      </c>
    </row>
    <row r="38" spans="1:50">
      <c r="A38" s="70" t="s">
        <v>284</v>
      </c>
      <c r="B38" s="70" t="s">
        <v>317</v>
      </c>
      <c r="C38" s="97">
        <v>23.641255220017257</v>
      </c>
      <c r="D38" s="97">
        <v>22.938574324683081</v>
      </c>
      <c r="E38" s="97">
        <v>22.763897099621691</v>
      </c>
      <c r="F38" s="97">
        <v>27.010430590031191</v>
      </c>
      <c r="G38" s="97">
        <v>27.034147726820201</v>
      </c>
      <c r="H38" s="97">
        <v>28.866756401407049</v>
      </c>
      <c r="I38" s="97">
        <v>18.532793565407843</v>
      </c>
      <c r="J38" s="97">
        <v>19.845005210061725</v>
      </c>
      <c r="K38" s="97">
        <v>26.071411521868985</v>
      </c>
      <c r="L38" s="97">
        <v>28.011864196588569</v>
      </c>
      <c r="M38" s="97">
        <v>33.291126909802884</v>
      </c>
      <c r="N38" s="97">
        <v>50.881882143094188</v>
      </c>
      <c r="O38" s="97">
        <v>47.530035906285264</v>
      </c>
      <c r="P38" s="97">
        <v>44.299081004845021</v>
      </c>
      <c r="Q38" s="97">
        <v>18.779437200504415</v>
      </c>
      <c r="R38" s="97">
        <v>11.24643260104865</v>
      </c>
      <c r="S38" s="97">
        <v>13.503893329793588</v>
      </c>
      <c r="T38" s="97">
        <v>10.023051257715538</v>
      </c>
      <c r="U38" s="97">
        <v>9.0551776498307568</v>
      </c>
      <c r="V38" s="97">
        <v>12.186246472423177</v>
      </c>
      <c r="W38" s="97">
        <v>16.110884419592487</v>
      </c>
      <c r="X38" s="97">
        <v>10.8890569157762</v>
      </c>
      <c r="Y38" s="97" t="e">
        <v>#N/A</v>
      </c>
      <c r="Z38" s="70" t="s">
        <v>284</v>
      </c>
      <c r="AA38" s="70" t="s">
        <v>285</v>
      </c>
      <c r="AB38" s="71">
        <v>7124.055848</v>
      </c>
      <c r="AC38" s="71">
        <v>6912.3099869999996</v>
      </c>
      <c r="AD38" s="71">
        <v>6859.6727520000004</v>
      </c>
      <c r="AE38" s="71">
        <v>8139.3231539999997</v>
      </c>
      <c r="AF38" s="71">
        <v>8146.4700759999996</v>
      </c>
      <c r="AG38" s="71">
        <v>8698.7083739999998</v>
      </c>
      <c r="AH38" s="71">
        <v>5584.6720130000003</v>
      </c>
      <c r="AI38" s="71">
        <v>5980.0938699999997</v>
      </c>
      <c r="AJ38" s="71">
        <v>7856.3591479999995</v>
      </c>
      <c r="AK38" s="71">
        <v>8441.0951569999997</v>
      </c>
      <c r="AL38" s="71">
        <v>10031.948183</v>
      </c>
      <c r="AM38" s="71">
        <v>15332.746365000001</v>
      </c>
      <c r="AN38" s="71">
        <v>14322.70102</v>
      </c>
      <c r="AO38" s="71">
        <v>13349.085069999999</v>
      </c>
      <c r="AP38" s="71">
        <v>5658.9956060000004</v>
      </c>
      <c r="AQ38" s="71">
        <v>3389</v>
      </c>
      <c r="AR38" s="71">
        <v>4069.2632159999998</v>
      </c>
      <c r="AS38" s="71">
        <v>3020.346266</v>
      </c>
      <c r="AT38" s="71">
        <v>2728.6872330000001</v>
      </c>
      <c r="AU38" s="71">
        <v>3672.203512</v>
      </c>
      <c r="AV38" s="71">
        <v>4854.8539110000002</v>
      </c>
      <c r="AW38" s="71">
        <v>3281.308411</v>
      </c>
      <c r="AX38" s="71" t="e">
        <v>#N/A</v>
      </c>
    </row>
    <row r="39" spans="1:50">
      <c r="A39" s="70" t="s">
        <v>288</v>
      </c>
      <c r="B39" s="70" t="s">
        <v>317</v>
      </c>
      <c r="C39" s="97">
        <v>9.2571180062388017</v>
      </c>
      <c r="D39" s="97">
        <v>9.1400138780115476</v>
      </c>
      <c r="E39" s="97">
        <v>9.1958355711156834</v>
      </c>
      <c r="F39" s="97">
        <v>9.366032979358863</v>
      </c>
      <c r="G39" s="97">
        <v>15.634359431207276</v>
      </c>
      <c r="H39" s="97">
        <v>18.948755392579809</v>
      </c>
      <c r="I39" s="97">
        <v>19.641040061060597</v>
      </c>
      <c r="J39" s="97">
        <v>21.621702581801287</v>
      </c>
      <c r="K39" s="97">
        <v>28.077779966151194</v>
      </c>
      <c r="L39" s="97">
        <v>32.588023206344992</v>
      </c>
      <c r="M39" s="97">
        <v>36.943747006703397</v>
      </c>
      <c r="N39" s="97">
        <v>31.96151840446008</v>
      </c>
      <c r="O39" s="97">
        <v>26.79130097564213</v>
      </c>
      <c r="P39" s="97">
        <v>24.130117757350501</v>
      </c>
      <c r="Q39" s="97">
        <v>18.932575671998407</v>
      </c>
      <c r="R39" s="97">
        <v>15.839251343996816</v>
      </c>
      <c r="S39" s="97">
        <v>14.606051735581072</v>
      </c>
      <c r="T39" s="97">
        <v>13.671609663503022</v>
      </c>
      <c r="U39" s="97">
        <v>13.077576173093515</v>
      </c>
      <c r="V39" s="97">
        <v>14.970772220747328</v>
      </c>
      <c r="W39" s="97">
        <v>8.9484061989778994</v>
      </c>
      <c r="X39" s="97">
        <v>10.929375270458619</v>
      </c>
      <c r="Y39" s="97" t="e">
        <v>#N/A</v>
      </c>
      <c r="Z39" s="70" t="s">
        <v>288</v>
      </c>
      <c r="AA39" s="70" t="s">
        <v>285</v>
      </c>
      <c r="AB39" s="71">
        <v>2789.5399400000001</v>
      </c>
      <c r="AC39" s="71">
        <v>2754.2517819999998</v>
      </c>
      <c r="AD39" s="71">
        <v>2771.0730910000002</v>
      </c>
      <c r="AE39" s="71">
        <v>2822.3603779999999</v>
      </c>
      <c r="AF39" s="71">
        <v>4711.2578709999998</v>
      </c>
      <c r="AG39" s="71">
        <v>5710.0179500000004</v>
      </c>
      <c r="AH39" s="71">
        <v>5918.6310119999998</v>
      </c>
      <c r="AI39" s="71">
        <v>6515.4838559999998</v>
      </c>
      <c r="AJ39" s="71">
        <v>8460.9582150000006</v>
      </c>
      <c r="AK39" s="71">
        <v>9820.0749130000004</v>
      </c>
      <c r="AL39" s="71">
        <v>11132.628723</v>
      </c>
      <c r="AM39" s="71">
        <v>9631.2839559999993</v>
      </c>
      <c r="AN39" s="71">
        <v>8073.2906359999997</v>
      </c>
      <c r="AO39" s="71">
        <v>7271.3696849999997</v>
      </c>
      <c r="AP39" s="71">
        <v>5705.1423530000002</v>
      </c>
      <c r="AQ39" s="71">
        <v>4773</v>
      </c>
      <c r="AR39" s="71">
        <v>4401.3876300000002</v>
      </c>
      <c r="AS39" s="71">
        <v>4119.8028560000002</v>
      </c>
      <c r="AT39" s="71">
        <v>3940.7968040000001</v>
      </c>
      <c r="AU39" s="71">
        <v>4511.2925009999999</v>
      </c>
      <c r="AV39" s="71">
        <v>2696.5127240000002</v>
      </c>
      <c r="AW39" s="71">
        <v>3293.4579440000002</v>
      </c>
      <c r="AX39" s="71" t="e">
        <v>#N/A</v>
      </c>
    </row>
    <row r="40" spans="1:50">
      <c r="A40" s="70" t="s">
        <v>290</v>
      </c>
      <c r="B40" s="70" t="s">
        <v>317</v>
      </c>
      <c r="C40" s="97">
        <v>1.3102382411893543</v>
      </c>
      <c r="D40" s="97">
        <v>1.1260424450786486</v>
      </c>
      <c r="E40" s="97">
        <v>1.3187483155239927</v>
      </c>
      <c r="F40" s="97">
        <v>1.2905271245105197</v>
      </c>
      <c r="G40" s="97">
        <v>1.6437101602840645</v>
      </c>
      <c r="H40" s="97">
        <v>1.4787443754562952</v>
      </c>
      <c r="I40" s="97">
        <v>1.6785485225990575</v>
      </c>
      <c r="J40" s="97">
        <v>2.1836941249087412</v>
      </c>
      <c r="K40" s="97">
        <v>1.4640041965885713</v>
      </c>
      <c r="L40" s="97">
        <v>1.1357161000862814</v>
      </c>
      <c r="M40" s="97">
        <v>2.9264530799097366</v>
      </c>
      <c r="N40" s="97">
        <v>0.83377874095705862</v>
      </c>
      <c r="O40" s="97">
        <v>0.4313322930908608</v>
      </c>
      <c r="P40" s="97">
        <v>0.42768249220149995</v>
      </c>
      <c r="Q40" s="97">
        <v>0.38950437014667821</v>
      </c>
      <c r="R40" s="97">
        <v>2.1039357536337691</v>
      </c>
      <c r="S40" s="97">
        <v>0.60177194796575306</v>
      </c>
      <c r="T40" s="97">
        <v>0.31614387611999734</v>
      </c>
      <c r="U40" s="97">
        <v>0.27729688690515697</v>
      </c>
      <c r="V40" s="97">
        <v>0.38831821663237542</v>
      </c>
      <c r="W40" s="97">
        <v>0.46290252273179794</v>
      </c>
      <c r="X40" s="97">
        <v>0.22020023956328399</v>
      </c>
      <c r="Y40" s="97" t="e">
        <v>#N/A</v>
      </c>
      <c r="Z40" s="70" t="s">
        <v>290</v>
      </c>
      <c r="AA40" s="70" t="s">
        <v>285</v>
      </c>
      <c r="AB40" s="71">
        <v>394.82719160000005</v>
      </c>
      <c r="AC40" s="71">
        <v>339.3216304</v>
      </c>
      <c r="AD40" s="71">
        <v>397.39161739999997</v>
      </c>
      <c r="AE40" s="71">
        <v>388.88744370000001</v>
      </c>
      <c r="AF40" s="71">
        <v>495.31561970000001</v>
      </c>
      <c r="AG40" s="71">
        <v>445.60483010000002</v>
      </c>
      <c r="AH40" s="71">
        <v>505.8138118</v>
      </c>
      <c r="AI40" s="71">
        <v>658.03438760000006</v>
      </c>
      <c r="AJ40" s="71">
        <v>441.16302460000003</v>
      </c>
      <c r="AK40" s="71">
        <v>342.23668960000003</v>
      </c>
      <c r="AL40" s="71">
        <v>881.85737110000002</v>
      </c>
      <c r="AM40" s="71">
        <v>251.25088580000002</v>
      </c>
      <c r="AN40" s="71">
        <v>129.9776732</v>
      </c>
      <c r="AO40" s="71">
        <v>128.8778422</v>
      </c>
      <c r="AP40" s="71">
        <v>117.37324690000001</v>
      </c>
      <c r="AQ40" s="71">
        <v>634</v>
      </c>
      <c r="AR40" s="71">
        <v>181.33795880000002</v>
      </c>
      <c r="AS40" s="71">
        <v>95.26679562999999</v>
      </c>
      <c r="AT40" s="71">
        <v>83.560643900000002</v>
      </c>
      <c r="AU40" s="71">
        <v>117.0158114</v>
      </c>
      <c r="AV40" s="71">
        <v>139.4910462</v>
      </c>
      <c r="AW40" s="71">
        <v>66.35514019</v>
      </c>
      <c r="AX40" s="71" t="e">
        <v>#N/A</v>
      </c>
    </row>
    <row r="41" spans="1:50">
      <c r="A41" s="70" t="s">
        <v>292</v>
      </c>
      <c r="B41" s="70" t="s">
        <v>317</v>
      </c>
      <c r="C41" s="97">
        <v>1.0064148808654676</v>
      </c>
      <c r="D41" s="97">
        <v>0.90355825214043928</v>
      </c>
      <c r="E41" s="97">
        <v>0.9779979119930976</v>
      </c>
      <c r="F41" s="97">
        <v>1.0790360572774937</v>
      </c>
      <c r="G41" s="97">
        <v>1.0490863297272184</v>
      </c>
      <c r="H41" s="97">
        <v>0.96222521338023503</v>
      </c>
      <c r="I41" s="97">
        <v>1.1001571039357536</v>
      </c>
      <c r="J41" s="97">
        <v>1.9332345838587641</v>
      </c>
      <c r="K41" s="97">
        <v>6.8914394438176148</v>
      </c>
      <c r="L41" s="97">
        <v>9.0524341906152515</v>
      </c>
      <c r="M41" s="97">
        <v>7.4867819473020507</v>
      </c>
      <c r="N41" s="97">
        <v>3.0215571470763924</v>
      </c>
      <c r="O41" s="97">
        <v>4.1011352691312135</v>
      </c>
      <c r="P41" s="97">
        <v>3.1906471643326477</v>
      </c>
      <c r="Q41" s="97">
        <v>4.2545861983141968</v>
      </c>
      <c r="R41" s="97">
        <v>4.4633968275038161</v>
      </c>
      <c r="S41" s="97">
        <v>4.14699364173359</v>
      </c>
      <c r="T41" s="97">
        <v>4.3324614853653678</v>
      </c>
      <c r="U41" s="97">
        <v>3.5889229275900973</v>
      </c>
      <c r="V41" s="97">
        <v>3.6874445277759342</v>
      </c>
      <c r="W41" s="97">
        <v>3.3122552130483838</v>
      </c>
      <c r="X41" s="97">
        <v>1.9073682720515035</v>
      </c>
      <c r="Y41" s="97" t="e">
        <v>#N/A</v>
      </c>
      <c r="Z41" s="70" t="s">
        <v>292</v>
      </c>
      <c r="AA41" s="70" t="s">
        <v>285</v>
      </c>
      <c r="AB41" s="71">
        <v>303.27306019999997</v>
      </c>
      <c r="AC41" s="71">
        <v>272.27824369999996</v>
      </c>
      <c r="AD41" s="71">
        <v>294.70989080000004</v>
      </c>
      <c r="AE41" s="71">
        <v>325.15672549999999</v>
      </c>
      <c r="AF41" s="71">
        <v>316.1316746</v>
      </c>
      <c r="AG41" s="71">
        <v>289.95694580000003</v>
      </c>
      <c r="AH41" s="71">
        <v>331.52134169999999</v>
      </c>
      <c r="AI41" s="71">
        <v>582.56090949999998</v>
      </c>
      <c r="AJ41" s="71">
        <v>2076.6663619999999</v>
      </c>
      <c r="AK41" s="71">
        <v>2727.8605189999998</v>
      </c>
      <c r="AL41" s="71">
        <v>2256.0668719999999</v>
      </c>
      <c r="AM41" s="71">
        <v>910.5160307000001</v>
      </c>
      <c r="AN41" s="71">
        <v>1235.836102</v>
      </c>
      <c r="AO41" s="71">
        <v>961.46961650000003</v>
      </c>
      <c r="AP41" s="71">
        <v>1282.0770050000001</v>
      </c>
      <c r="AQ41" s="71">
        <v>1345</v>
      </c>
      <c r="AR41" s="71">
        <v>1249.655064</v>
      </c>
      <c r="AS41" s="71">
        <v>1305.543944</v>
      </c>
      <c r="AT41" s="71">
        <v>1081.4860349999999</v>
      </c>
      <c r="AU41" s="71">
        <v>1111.174534</v>
      </c>
      <c r="AV41" s="71">
        <v>998.11498589999997</v>
      </c>
      <c r="AW41" s="71">
        <v>574.76635510000006</v>
      </c>
      <c r="AX41" s="71" t="e">
        <v>#N/A</v>
      </c>
    </row>
    <row r="42" spans="1:50">
      <c r="A42" s="70" t="s">
        <v>294</v>
      </c>
      <c r="C42" s="97">
        <v>35.215026348310879</v>
      </c>
      <c r="D42" s="97">
        <v>34.108188899913721</v>
      </c>
      <c r="E42" s="97">
        <v>34.256478898254471</v>
      </c>
      <c r="F42" s="97">
        <v>38.746026751178064</v>
      </c>
      <c r="G42" s="97">
        <v>45.361303648038763</v>
      </c>
      <c r="H42" s="97">
        <v>50.256481382823381</v>
      </c>
      <c r="I42" s="97">
        <v>40.952539253003252</v>
      </c>
      <c r="J42" s="97">
        <v>45.583636500630519</v>
      </c>
      <c r="K42" s="97">
        <v>62.504635128426372</v>
      </c>
      <c r="L42" s="97">
        <v>70.78803769363509</v>
      </c>
      <c r="M42" s="97">
        <v>80.648108943718057</v>
      </c>
      <c r="N42" s="97">
        <v>86.698736435587705</v>
      </c>
      <c r="O42" s="97">
        <v>78.853804444149461</v>
      </c>
      <c r="P42" s="97">
        <v>72.047528418729655</v>
      </c>
      <c r="Q42" s="97">
        <v>42.3561034409637</v>
      </c>
      <c r="R42" s="97">
        <v>33.653016526183052</v>
      </c>
      <c r="S42" s="97">
        <v>32.858710655074006</v>
      </c>
      <c r="T42" s="97">
        <v>28.343266282703926</v>
      </c>
      <c r="U42" s="97">
        <v>25.998973637419528</v>
      </c>
      <c r="V42" s="97">
        <v>31.232781437578815</v>
      </c>
      <c r="W42" s="97">
        <v>28.834448354350567</v>
      </c>
      <c r="X42" s="97">
        <v>23.946000697849605</v>
      </c>
      <c r="Y42" s="97" t="e">
        <v>#N/A</v>
      </c>
      <c r="Z42" s="70" t="s">
        <v>294</v>
      </c>
      <c r="AB42" s="71">
        <v>10611.696039799999</v>
      </c>
      <c r="AC42" s="71">
        <v>10278.1616431</v>
      </c>
      <c r="AD42" s="71">
        <v>10322.847351200002</v>
      </c>
      <c r="AE42" s="71">
        <v>11675.727701199998</v>
      </c>
      <c r="AF42" s="71">
        <v>13669.175241299999</v>
      </c>
      <c r="AG42" s="71">
        <v>15144.288099899999</v>
      </c>
      <c r="AH42" s="71">
        <v>12340.638178500001</v>
      </c>
      <c r="AI42" s="71">
        <v>13736.1730231</v>
      </c>
      <c r="AJ42" s="71">
        <v>18835.1467496</v>
      </c>
      <c r="AK42" s="71">
        <v>21331.267278599997</v>
      </c>
      <c r="AL42" s="71">
        <v>24302.5011491</v>
      </c>
      <c r="AM42" s="71">
        <v>26125.797237499999</v>
      </c>
      <c r="AN42" s="71">
        <v>23761.805431199999</v>
      </c>
      <c r="AO42" s="71">
        <v>21710.802213699997</v>
      </c>
      <c r="AP42" s="71">
        <v>12763.588210900001</v>
      </c>
      <c r="AQ42" s="71">
        <v>10141</v>
      </c>
      <c r="AR42" s="71">
        <v>9901.6438688000017</v>
      </c>
      <c r="AS42" s="71">
        <v>8540.9598616300009</v>
      </c>
      <c r="AT42" s="71">
        <v>7834.5307159000004</v>
      </c>
      <c r="AU42" s="71">
        <v>9411.6863584000002</v>
      </c>
      <c r="AV42" s="71">
        <v>8688.9726671000008</v>
      </c>
      <c r="AW42" s="71">
        <v>7215.8878502900006</v>
      </c>
      <c r="AX42" s="71" t="e">
        <v>#N/A</v>
      </c>
    </row>
    <row r="44" spans="1:50">
      <c r="A44" s="68" t="s">
        <v>301</v>
      </c>
      <c r="B44" s="56"/>
      <c r="Z44" s="68" t="s">
        <v>301</v>
      </c>
      <c r="AA44" s="56"/>
    </row>
    <row r="45" spans="1:50">
      <c r="AB45" s="54">
        <v>1995</v>
      </c>
      <c r="AC45" s="54">
        <v>1996</v>
      </c>
      <c r="AD45" s="54">
        <v>1997</v>
      </c>
      <c r="AE45" s="54">
        <v>1998</v>
      </c>
      <c r="AF45" s="54">
        <v>1999</v>
      </c>
      <c r="AG45" s="54">
        <v>2000</v>
      </c>
      <c r="AH45" s="54">
        <v>2001</v>
      </c>
      <c r="AI45" s="54">
        <v>2002</v>
      </c>
      <c r="AJ45" s="54">
        <v>2003</v>
      </c>
      <c r="AK45" s="54">
        <v>2004</v>
      </c>
      <c r="AL45" s="54">
        <v>2005</v>
      </c>
      <c r="AM45" s="54">
        <v>2006</v>
      </c>
      <c r="AN45" s="54">
        <v>2007</v>
      </c>
      <c r="AO45" s="54">
        <v>2008</v>
      </c>
      <c r="AP45" s="54">
        <v>2009</v>
      </c>
      <c r="AQ45" s="54">
        <v>2010</v>
      </c>
      <c r="AR45" s="54">
        <v>2011</v>
      </c>
      <c r="AS45" s="54">
        <v>2012</v>
      </c>
      <c r="AT45" s="54">
        <v>2013</v>
      </c>
      <c r="AU45" s="54">
        <v>2014</v>
      </c>
      <c r="AV45" s="54">
        <v>2015</v>
      </c>
      <c r="AW45" s="54">
        <v>2016</v>
      </c>
      <c r="AX45" s="54">
        <v>2017</v>
      </c>
    </row>
    <row r="46" spans="1:50">
      <c r="A46" s="70" t="s">
        <v>284</v>
      </c>
      <c r="B46" s="70" t="s">
        <v>317</v>
      </c>
      <c r="C46" s="97">
        <v>29.861231402651782</v>
      </c>
      <c r="D46" s="97">
        <v>26.763661643610686</v>
      </c>
      <c r="E46" s="97">
        <v>22.402233693198145</v>
      </c>
      <c r="F46" s="97">
        <v>20.662840790607937</v>
      </c>
      <c r="G46" s="97">
        <v>19.806400422806949</v>
      </c>
      <c r="H46" s="97">
        <v>19.226598119945816</v>
      </c>
      <c r="I46" s="97">
        <v>20.147279791469973</v>
      </c>
      <c r="J46" s="97">
        <v>21.291806682812691</v>
      </c>
      <c r="K46" s="97">
        <v>19.794085989901891</v>
      </c>
      <c r="L46" s="97">
        <v>18.349976359755349</v>
      </c>
      <c r="M46" s="97">
        <v>20.220439411354214</v>
      </c>
      <c r="N46" s="97">
        <v>21.136112934608594</v>
      </c>
      <c r="O46" s="97">
        <v>19.455297968063707</v>
      </c>
      <c r="P46" s="97">
        <v>21.8266908870736</v>
      </c>
      <c r="Q46" s="97">
        <v>27.483834604490784</v>
      </c>
      <c r="R46" s="97">
        <v>26.611908612125937</v>
      </c>
      <c r="S46" s="97">
        <v>22.138993637371208</v>
      </c>
      <c r="T46" s="97">
        <v>19.633667058002544</v>
      </c>
      <c r="U46" s="97">
        <v>21.455818677394198</v>
      </c>
      <c r="V46" s="97">
        <v>25.440533910758997</v>
      </c>
      <c r="W46" s="97">
        <v>26.181356500143671</v>
      </c>
      <c r="X46" s="97">
        <v>27.738539895734984</v>
      </c>
      <c r="Y46" s="97">
        <v>30.95181914535528</v>
      </c>
      <c r="Z46" s="70" t="s">
        <v>284</v>
      </c>
      <c r="AA46" s="70" t="s">
        <v>285</v>
      </c>
      <c r="AB46" s="71">
        <v>7274.4945820000003</v>
      </c>
      <c r="AC46" s="71">
        <v>6519.8956129999997</v>
      </c>
      <c r="AD46" s="71">
        <v>5457.4081500000002</v>
      </c>
      <c r="AE46" s="71">
        <v>5033.6746450000001</v>
      </c>
      <c r="AF46" s="71">
        <v>4825.0372070000003</v>
      </c>
      <c r="AG46" s="71">
        <v>4683.7915679999996</v>
      </c>
      <c r="AH46" s="71">
        <v>4908.0788300000004</v>
      </c>
      <c r="AI46" s="71">
        <v>5186.8970259999996</v>
      </c>
      <c r="AJ46" s="71">
        <v>4822.0372880000004</v>
      </c>
      <c r="AK46" s="71">
        <v>4470.2377409999999</v>
      </c>
      <c r="AL46" s="71">
        <v>4925.901245</v>
      </c>
      <c r="AM46" s="71">
        <v>5148.9684719999996</v>
      </c>
      <c r="AN46" s="71">
        <v>4739.5051380000004</v>
      </c>
      <c r="AO46" s="71">
        <v>5317.200167</v>
      </c>
      <c r="AP46" s="71">
        <v>6695.3369480000001</v>
      </c>
      <c r="AQ46" s="71">
        <v>6482.9270569999999</v>
      </c>
      <c r="AR46" s="71">
        <v>5393.28024</v>
      </c>
      <c r="AS46" s="71">
        <v>4782.9576319999996</v>
      </c>
      <c r="AT46" s="71">
        <v>5226.8519880000003</v>
      </c>
      <c r="AU46" s="71">
        <v>6197.5684659999997</v>
      </c>
      <c r="AV46" s="71">
        <v>6378.0402569999997</v>
      </c>
      <c r="AW46" s="71">
        <v>6757.3857040000003</v>
      </c>
      <c r="AX46" s="71">
        <v>7540.1726619999999</v>
      </c>
    </row>
    <row r="47" spans="1:50">
      <c r="A47" s="70" t="s">
        <v>288</v>
      </c>
      <c r="B47" s="70" t="s">
        <v>317</v>
      </c>
      <c r="C47" s="97">
        <v>13.799612942818438</v>
      </c>
      <c r="D47" s="97">
        <v>15.045262041788103</v>
      </c>
      <c r="E47" s="97">
        <v>14.8244457165141</v>
      </c>
      <c r="F47" s="97">
        <v>16.887960141209309</v>
      </c>
      <c r="G47" s="97">
        <v>20.06551414966545</v>
      </c>
      <c r="H47" s="97">
        <v>16.845244181273348</v>
      </c>
      <c r="I47" s="97">
        <v>19.961540228233655</v>
      </c>
      <c r="J47" s="97">
        <v>23.004691330405155</v>
      </c>
      <c r="K47" s="97">
        <v>28.548633065145111</v>
      </c>
      <c r="L47" s="97">
        <v>20.207372004433317</v>
      </c>
      <c r="M47" s="97">
        <v>20.671999470465089</v>
      </c>
      <c r="N47" s="97">
        <v>26.465366483313492</v>
      </c>
      <c r="O47" s="97">
        <v>24.258927207421699</v>
      </c>
      <c r="P47" s="97">
        <v>27.25758080949058</v>
      </c>
      <c r="Q47" s="97">
        <v>26.397788206559667</v>
      </c>
      <c r="R47" s="97">
        <v>26.218506719756988</v>
      </c>
      <c r="S47" s="97">
        <v>29.967035679980299</v>
      </c>
      <c r="T47" s="97">
        <v>30.968179126472641</v>
      </c>
      <c r="U47" s="97">
        <v>29.982714855711997</v>
      </c>
      <c r="V47" s="97">
        <v>32.732314100406391</v>
      </c>
      <c r="W47" s="97">
        <v>41.672737974631588</v>
      </c>
      <c r="X47" s="97">
        <v>42.849117150363284</v>
      </c>
      <c r="Y47" s="97">
        <v>49.351126185296167</v>
      </c>
      <c r="Z47" s="70" t="s">
        <v>288</v>
      </c>
      <c r="AA47" s="70" t="s">
        <v>285</v>
      </c>
      <c r="AB47" s="71">
        <v>3361.7237089999999</v>
      </c>
      <c r="AC47" s="71">
        <v>3665.1762859999999</v>
      </c>
      <c r="AD47" s="71">
        <v>3611.383221</v>
      </c>
      <c r="AE47" s="71">
        <v>4114.0759699999999</v>
      </c>
      <c r="AF47" s="71">
        <v>4888.1599020000003</v>
      </c>
      <c r="AG47" s="71">
        <v>4103.6699349999999</v>
      </c>
      <c r="AH47" s="71">
        <v>4862.8308150000003</v>
      </c>
      <c r="AI47" s="71">
        <v>5604.1728549999998</v>
      </c>
      <c r="AJ47" s="71">
        <v>6954.7325010000004</v>
      </c>
      <c r="AK47" s="71">
        <v>4922.7178940000003</v>
      </c>
      <c r="AL47" s="71">
        <v>5035.9057910000001</v>
      </c>
      <c r="AM47" s="71">
        <v>6447.2279289999997</v>
      </c>
      <c r="AN47" s="71">
        <v>5909.7172570000002</v>
      </c>
      <c r="AO47" s="71">
        <v>6640.2192610000002</v>
      </c>
      <c r="AP47" s="71">
        <v>6430.7651850000002</v>
      </c>
      <c r="AQ47" s="71">
        <v>6387.0904220000002</v>
      </c>
      <c r="AR47" s="71">
        <v>7300.2695620000004</v>
      </c>
      <c r="AS47" s="71">
        <v>7544.1581169999999</v>
      </c>
      <c r="AT47" s="71">
        <v>7304.0891659999998</v>
      </c>
      <c r="AU47" s="71">
        <v>7973.919038</v>
      </c>
      <c r="AV47" s="71">
        <v>10151.895698</v>
      </c>
      <c r="AW47" s="71">
        <v>10438.473429</v>
      </c>
      <c r="AX47" s="71">
        <v>12022.42785</v>
      </c>
    </row>
    <row r="48" spans="1:50">
      <c r="A48" s="70" t="s">
        <v>290</v>
      </c>
      <c r="B48" s="70" t="s">
        <v>317</v>
      </c>
      <c r="C48" s="97">
        <v>4.0205768843643526</v>
      </c>
      <c r="D48" s="97">
        <v>4.2870544435778504</v>
      </c>
      <c r="E48" s="97">
        <v>4.9733213496982875</v>
      </c>
      <c r="F48" s="97">
        <v>4.2794755264562214</v>
      </c>
      <c r="G48" s="97">
        <v>4.2532570132588976</v>
      </c>
      <c r="H48" s="97">
        <v>4.1333500513115222</v>
      </c>
      <c r="I48" s="97">
        <v>3.7530317831780309</v>
      </c>
      <c r="J48" s="97">
        <v>4.6291249743442391</v>
      </c>
      <c r="K48" s="97">
        <v>7.9451644185378267</v>
      </c>
      <c r="L48" s="97">
        <v>8.1670778991010202</v>
      </c>
      <c r="M48" s="97">
        <v>9.3409923935799029</v>
      </c>
      <c r="N48" s="97" t="e">
        <v>#N/A</v>
      </c>
      <c r="O48" s="97" t="e">
        <v>#N/A</v>
      </c>
      <c r="P48" s="97" t="e">
        <v>#N/A</v>
      </c>
      <c r="Q48" s="97" t="e">
        <v>#N/A</v>
      </c>
      <c r="R48" s="97" t="e">
        <v>#N/A</v>
      </c>
      <c r="S48" s="97" t="e">
        <v>#N/A</v>
      </c>
      <c r="T48" s="97" t="e">
        <v>#N/A</v>
      </c>
      <c r="U48" s="97" t="e">
        <v>#N/A</v>
      </c>
      <c r="V48" s="97" t="e">
        <v>#N/A</v>
      </c>
      <c r="W48" s="97" t="e">
        <v>#N/A</v>
      </c>
      <c r="X48" s="97" t="e">
        <v>#N/A</v>
      </c>
      <c r="Y48" s="97" t="e">
        <v>#N/A</v>
      </c>
      <c r="Z48" s="70" t="s">
        <v>290</v>
      </c>
      <c r="AA48" s="70" t="s">
        <v>285</v>
      </c>
      <c r="AB48" s="71">
        <v>979.45273479999992</v>
      </c>
      <c r="AC48" s="71">
        <v>1044.3693330000001</v>
      </c>
      <c r="AD48" s="71">
        <v>1211.5508139999999</v>
      </c>
      <c r="AE48" s="71">
        <v>1042.5230329999999</v>
      </c>
      <c r="AF48" s="71">
        <v>1036.135941</v>
      </c>
      <c r="AG48" s="71">
        <v>1006.925406</v>
      </c>
      <c r="AH48" s="71">
        <v>914.2760727000001</v>
      </c>
      <c r="AI48" s="71">
        <v>1127.701135</v>
      </c>
      <c r="AJ48" s="71">
        <v>1935.521504</v>
      </c>
      <c r="AK48" s="71">
        <v>1989.5818469999999</v>
      </c>
      <c r="AL48" s="71">
        <v>2275.5591570000001</v>
      </c>
      <c r="AM48" s="71" t="e">
        <v>#N/A</v>
      </c>
      <c r="AN48" s="71" t="e">
        <v>#N/A</v>
      </c>
      <c r="AO48" s="71" t="e">
        <v>#N/A</v>
      </c>
      <c r="AP48" s="71" t="e">
        <v>#N/A</v>
      </c>
      <c r="AQ48" s="71" t="e">
        <v>#N/A</v>
      </c>
      <c r="AR48" s="71" t="e">
        <v>#N/A</v>
      </c>
      <c r="AS48" s="71" t="e">
        <v>#N/A</v>
      </c>
      <c r="AT48" s="71" t="e">
        <v>#N/A</v>
      </c>
      <c r="AU48" s="71" t="e">
        <v>#N/A</v>
      </c>
      <c r="AV48" s="71" t="e">
        <v>#N/A</v>
      </c>
      <c r="AW48" s="71" t="e">
        <v>#N/A</v>
      </c>
      <c r="AX48" s="71" t="e">
        <v>#N/A</v>
      </c>
    </row>
    <row r="49" spans="1:50">
      <c r="A49" s="70" t="s">
        <v>292</v>
      </c>
      <c r="B49" s="70" t="s">
        <v>317</v>
      </c>
      <c r="C49" s="97">
        <v>1.1378991182627971</v>
      </c>
      <c r="D49" s="97">
        <v>1.0142873285168916</v>
      </c>
      <c r="E49" s="97">
        <v>1.2735778108452034</v>
      </c>
      <c r="F49" s="97">
        <v>1.5329464574524856</v>
      </c>
      <c r="G49" s="97">
        <v>1.5799617441812732</v>
      </c>
      <c r="H49" s="97">
        <v>1.1623275181642789</v>
      </c>
      <c r="I49" s="97">
        <v>1.2728623077870367</v>
      </c>
      <c r="J49" s="97">
        <v>1.2792429674479702</v>
      </c>
      <c r="K49" s="97">
        <v>1.706861378843233</v>
      </c>
      <c r="L49" s="97">
        <v>1.1035115286728787</v>
      </c>
      <c r="M49" s="97">
        <v>1.2076606243586059</v>
      </c>
      <c r="N49" s="97" t="e">
        <v>#N/A</v>
      </c>
      <c r="O49" s="97" t="e">
        <v>#N/A</v>
      </c>
      <c r="P49" s="97" t="e">
        <v>#N/A</v>
      </c>
      <c r="Q49" s="97" t="e">
        <v>#N/A</v>
      </c>
      <c r="R49" s="97" t="e">
        <v>#N/A</v>
      </c>
      <c r="S49" s="97" t="e">
        <v>#N/A</v>
      </c>
      <c r="T49" s="97" t="e">
        <v>#N/A</v>
      </c>
      <c r="U49" s="97" t="e">
        <v>#N/A</v>
      </c>
      <c r="V49" s="97" t="e">
        <v>#N/A</v>
      </c>
      <c r="W49" s="97" t="e">
        <v>#N/A</v>
      </c>
      <c r="X49" s="97" t="e">
        <v>#N/A</v>
      </c>
      <c r="Y49" s="97" t="e">
        <v>#N/A</v>
      </c>
      <c r="Z49" s="70" t="s">
        <v>292</v>
      </c>
      <c r="AA49" s="70" t="s">
        <v>285</v>
      </c>
      <c r="AB49" s="71">
        <v>277.20360419999997</v>
      </c>
      <c r="AC49" s="71">
        <v>247.09053609999998</v>
      </c>
      <c r="AD49" s="71">
        <v>310.25629049999998</v>
      </c>
      <c r="AE49" s="71">
        <v>373.44108649999998</v>
      </c>
      <c r="AF49" s="71">
        <v>384.89448049999999</v>
      </c>
      <c r="AG49" s="71">
        <v>283.15460669999999</v>
      </c>
      <c r="AH49" s="71">
        <v>310.08198680000004</v>
      </c>
      <c r="AI49" s="71">
        <v>311.63637929999999</v>
      </c>
      <c r="AJ49" s="71">
        <v>415.80850049999998</v>
      </c>
      <c r="AK49" s="71">
        <v>268.82644349999998</v>
      </c>
      <c r="AL49" s="71">
        <v>294.19820469999996</v>
      </c>
      <c r="AM49" s="71" t="e">
        <v>#N/A</v>
      </c>
      <c r="AN49" s="71" t="e">
        <v>#N/A</v>
      </c>
      <c r="AO49" s="71" t="e">
        <v>#N/A</v>
      </c>
      <c r="AP49" s="71" t="e">
        <v>#N/A</v>
      </c>
      <c r="AQ49" s="71" t="e">
        <v>#N/A</v>
      </c>
      <c r="AR49" s="71" t="e">
        <v>#N/A</v>
      </c>
      <c r="AS49" s="71" t="e">
        <v>#N/A</v>
      </c>
      <c r="AT49" s="71" t="e">
        <v>#N/A</v>
      </c>
      <c r="AU49" s="71" t="e">
        <v>#N/A</v>
      </c>
      <c r="AV49" s="71" t="e">
        <v>#N/A</v>
      </c>
      <c r="AW49" s="71" t="e">
        <v>#N/A</v>
      </c>
      <c r="AX49" s="71" t="e">
        <v>#N/A</v>
      </c>
    </row>
    <row r="50" spans="1:50">
      <c r="A50" s="70" t="s">
        <v>294</v>
      </c>
      <c r="C50" s="97">
        <v>48.819320348097371</v>
      </c>
      <c r="D50" s="97">
        <v>47.110265457493533</v>
      </c>
      <c r="E50" s="97">
        <v>43.473578570255732</v>
      </c>
      <c r="F50" s="97">
        <v>43.363222915725963</v>
      </c>
      <c r="G50" s="97">
        <v>45.705133329912563</v>
      </c>
      <c r="H50" s="97">
        <v>41.367519870694956</v>
      </c>
      <c r="I50" s="97">
        <v>45.134714110668689</v>
      </c>
      <c r="J50" s="97">
        <v>50.20486595501005</v>
      </c>
      <c r="K50" s="97">
        <v>57.994744852428063</v>
      </c>
      <c r="L50" s="97">
        <v>47.827937791962562</v>
      </c>
      <c r="M50" s="97">
        <v>51.441091899757808</v>
      </c>
      <c r="N50" s="97" t="e">
        <v>#N/A</v>
      </c>
      <c r="O50" s="97" t="e">
        <v>#N/A</v>
      </c>
      <c r="P50" s="97" t="e">
        <v>#N/A</v>
      </c>
      <c r="Q50" s="97" t="e">
        <v>#N/A</v>
      </c>
      <c r="R50" s="97" t="e">
        <v>#N/A</v>
      </c>
      <c r="S50" s="97" t="e">
        <v>#N/A</v>
      </c>
      <c r="T50" s="97" t="e">
        <v>#N/A</v>
      </c>
      <c r="U50" s="97" t="e">
        <v>#N/A</v>
      </c>
      <c r="V50" s="97" t="e">
        <v>#N/A</v>
      </c>
      <c r="W50" s="97" t="e">
        <v>#N/A</v>
      </c>
      <c r="X50" s="97" t="e">
        <v>#N/A</v>
      </c>
      <c r="Y50" s="97" t="e">
        <v>#N/A</v>
      </c>
      <c r="Z50" s="70" t="s">
        <v>294</v>
      </c>
      <c r="AB50" s="71">
        <v>11892.87463</v>
      </c>
      <c r="AC50" s="71">
        <v>11476.5317681</v>
      </c>
      <c r="AD50" s="71">
        <v>10590.598475499999</v>
      </c>
      <c r="AE50" s="71">
        <v>10563.714734500001</v>
      </c>
      <c r="AF50" s="71">
        <v>11134.2275305</v>
      </c>
      <c r="AG50" s="71">
        <v>10077.541515699999</v>
      </c>
      <c r="AH50" s="71">
        <v>10995.2677045</v>
      </c>
      <c r="AI50" s="71">
        <v>12230.407395299999</v>
      </c>
      <c r="AJ50" s="71">
        <v>14128.099793500001</v>
      </c>
      <c r="AK50" s="71">
        <v>11651.3639255</v>
      </c>
      <c r="AL50" s="71">
        <v>12531.5643977</v>
      </c>
      <c r="AM50" s="71" t="e">
        <v>#N/A</v>
      </c>
      <c r="AN50" s="71" t="e">
        <v>#N/A</v>
      </c>
      <c r="AO50" s="71" t="e">
        <v>#N/A</v>
      </c>
      <c r="AP50" s="71" t="e">
        <v>#N/A</v>
      </c>
      <c r="AQ50" s="71" t="e">
        <v>#N/A</v>
      </c>
      <c r="AR50" s="71" t="e">
        <v>#N/A</v>
      </c>
      <c r="AS50" s="71" t="e">
        <v>#N/A</v>
      </c>
      <c r="AT50" s="71" t="e">
        <v>#N/A</v>
      </c>
      <c r="AU50" s="71" t="e">
        <v>#N/A</v>
      </c>
      <c r="AV50" s="71" t="e">
        <v>#N/A</v>
      </c>
      <c r="AW50" s="71" t="e">
        <v>#N/A</v>
      </c>
      <c r="AX50" s="71" t="e">
        <v>#N/A</v>
      </c>
    </row>
    <row r="52" spans="1:50">
      <c r="A52" s="68" t="s">
        <v>302</v>
      </c>
      <c r="B52" s="56"/>
      <c r="Z52" s="68" t="s">
        <v>302</v>
      </c>
      <c r="AA52" s="56"/>
    </row>
    <row r="53" spans="1:50">
      <c r="AB53" s="54">
        <v>1995</v>
      </c>
      <c r="AC53" s="54">
        <v>1996</v>
      </c>
      <c r="AD53" s="54">
        <v>1997</v>
      </c>
      <c r="AE53" s="54">
        <v>1998</v>
      </c>
      <c r="AF53" s="54">
        <v>1999</v>
      </c>
      <c r="AG53" s="54">
        <v>2000</v>
      </c>
      <c r="AH53" s="54">
        <v>2001</v>
      </c>
      <c r="AI53" s="54">
        <v>2002</v>
      </c>
      <c r="AJ53" s="54">
        <v>2003</v>
      </c>
      <c r="AK53" s="54">
        <v>2004</v>
      </c>
      <c r="AL53" s="54">
        <v>2005</v>
      </c>
      <c r="AM53" s="54">
        <v>2006</v>
      </c>
      <c r="AN53" s="54">
        <v>2007</v>
      </c>
      <c r="AO53" s="54">
        <v>2008</v>
      </c>
      <c r="AP53" s="54">
        <v>2009</v>
      </c>
      <c r="AQ53" s="54">
        <v>2010</v>
      </c>
      <c r="AR53" s="54">
        <v>2011</v>
      </c>
      <c r="AS53" s="54">
        <v>2012</v>
      </c>
      <c r="AT53" s="54">
        <v>2013</v>
      </c>
      <c r="AU53" s="54">
        <v>2014</v>
      </c>
      <c r="AV53" s="54">
        <v>2015</v>
      </c>
      <c r="AW53" s="54">
        <v>2016</v>
      </c>
      <c r="AX53" s="54">
        <v>2017</v>
      </c>
    </row>
    <row r="54" spans="1:50">
      <c r="A54" s="70" t="s">
        <v>284</v>
      </c>
      <c r="B54" s="70" t="s">
        <v>317</v>
      </c>
      <c r="C54" s="97">
        <v>5.5774134620216014</v>
      </c>
      <c r="D54" s="97">
        <v>5.628974288791853</v>
      </c>
      <c r="E54" s="97">
        <v>6.1252105924725706</v>
      </c>
      <c r="F54" s="97">
        <v>6.463342117233263</v>
      </c>
      <c r="G54" s="97">
        <v>6.8978309015603916</v>
      </c>
      <c r="H54" s="97">
        <v>6.8994141707631886</v>
      </c>
      <c r="I54" s="97">
        <v>7.5461946809798288</v>
      </c>
      <c r="J54" s="97">
        <v>7.4981735931713436</v>
      </c>
      <c r="K54" s="97">
        <v>7.3149212070170302</v>
      </c>
      <c r="L54" s="97">
        <v>6.8392146428168212</v>
      </c>
      <c r="M54" s="97">
        <v>6.5654382295293399</v>
      </c>
      <c r="N54" s="97">
        <v>6.6194183847649031</v>
      </c>
      <c r="O54" s="97">
        <v>6.5635704329243421</v>
      </c>
      <c r="P54" s="97">
        <v>6.0765423891141852</v>
      </c>
      <c r="Q54" s="97">
        <v>6.7042375554721501</v>
      </c>
      <c r="R54" s="97">
        <v>6.3168639532482809</v>
      </c>
      <c r="S54" s="97">
        <v>5.8351240168600755</v>
      </c>
      <c r="T54" s="97">
        <v>5.7669221157278994</v>
      </c>
      <c r="U54" s="97">
        <v>5.6192732848768907</v>
      </c>
      <c r="V54" s="97">
        <v>5.7229821765934226</v>
      </c>
      <c r="W54" s="97">
        <v>6.3907366990421615</v>
      </c>
      <c r="X54" s="97">
        <v>6.6138178498521594</v>
      </c>
      <c r="Y54" s="97">
        <v>6.0186304848390533</v>
      </c>
      <c r="Z54" s="70" t="s">
        <v>284</v>
      </c>
      <c r="AA54" s="70" t="s">
        <v>285</v>
      </c>
      <c r="AB54" s="71">
        <v>54834.396225999997</v>
      </c>
      <c r="AC54" s="71">
        <v>55341.317009999999</v>
      </c>
      <c r="AD54" s="71">
        <v>60220.069192000003</v>
      </c>
      <c r="AE54" s="71">
        <v>63544.412659000001</v>
      </c>
      <c r="AF54" s="71">
        <v>67816.093487000006</v>
      </c>
      <c r="AG54" s="71">
        <v>67831.659413999994</v>
      </c>
      <c r="AH54" s="71">
        <v>74190.488467999996</v>
      </c>
      <c r="AI54" s="71">
        <v>73718.368663000001</v>
      </c>
      <c r="AJ54" s="71">
        <v>71916.720996000004</v>
      </c>
      <c r="AK54" s="71">
        <v>67239.807153000002</v>
      </c>
      <c r="AL54" s="71">
        <v>64548.171607999997</v>
      </c>
      <c r="AM54" s="71">
        <v>65078.878043999997</v>
      </c>
      <c r="AN54" s="71">
        <v>64529.808346999998</v>
      </c>
      <c r="AO54" s="71">
        <v>59741.587264000002</v>
      </c>
      <c r="AP54" s="71">
        <v>65912.778569000002</v>
      </c>
      <c r="AQ54" s="71">
        <v>62104.311125</v>
      </c>
      <c r="AR54" s="71">
        <v>57368.080123</v>
      </c>
      <c r="AS54" s="71">
        <v>56697.552450000003</v>
      </c>
      <c r="AT54" s="71">
        <v>55245.941492999998</v>
      </c>
      <c r="AU54" s="71">
        <v>56265.556498999998</v>
      </c>
      <c r="AV54" s="71">
        <v>62830.591763999997</v>
      </c>
      <c r="AW54" s="71">
        <v>65023.816329000001</v>
      </c>
      <c r="AX54" s="71">
        <v>59172.225797999999</v>
      </c>
    </row>
    <row r="55" spans="1:50">
      <c r="A55" s="70" t="s">
        <v>288</v>
      </c>
      <c r="B55" s="70" t="s">
        <v>317</v>
      </c>
      <c r="C55" s="97">
        <v>0.60696787461946333</v>
      </c>
      <c r="D55" s="97">
        <v>0.71166395680826244</v>
      </c>
      <c r="E55" s="97">
        <v>0.78299898581194549</v>
      </c>
      <c r="F55" s="97">
        <v>0.91517183372645705</v>
      </c>
      <c r="G55" s="97">
        <v>0.79416421719552754</v>
      </c>
      <c r="H55" s="97">
        <v>0.79070266317178128</v>
      </c>
      <c r="I55" s="97">
        <v>0.74978450004119412</v>
      </c>
      <c r="J55" s="97">
        <v>0.7177513271104845</v>
      </c>
      <c r="K55" s="97">
        <v>0.83276402363421276</v>
      </c>
      <c r="L55" s="97">
        <v>0.70099142532530601</v>
      </c>
      <c r="M55" s="97">
        <v>0.6375858706343176</v>
      </c>
      <c r="N55" s="97">
        <v>0.76118808423121176</v>
      </c>
      <c r="O55" s="97">
        <v>0.77954104354265008</v>
      </c>
      <c r="P55" s="97">
        <v>0.76488103149973918</v>
      </c>
      <c r="Q55" s="97">
        <v>0.80653518065892227</v>
      </c>
      <c r="R55" s="97">
        <v>0.74905434088964973</v>
      </c>
      <c r="S55" s="97">
        <v>0.81854019006236067</v>
      </c>
      <c r="T55" s="97">
        <v>0.93485207969070871</v>
      </c>
      <c r="U55" s="97">
        <v>0.90370892599407415</v>
      </c>
      <c r="V55" s="97">
        <v>1.0347343913600251</v>
      </c>
      <c r="W55" s="97">
        <v>1.2655694393841841</v>
      </c>
      <c r="X55" s="97">
        <v>1.0234364100733255</v>
      </c>
      <c r="Y55" s="97">
        <v>0.92345022768628626</v>
      </c>
      <c r="Z55" s="70" t="s">
        <v>288</v>
      </c>
      <c r="AA55" s="70" t="s">
        <v>285</v>
      </c>
      <c r="AB55" s="71">
        <v>5967.4107290000002</v>
      </c>
      <c r="AC55" s="71">
        <v>6996.7313080000004</v>
      </c>
      <c r="AD55" s="71">
        <v>7698.0623589999996</v>
      </c>
      <c r="AE55" s="71">
        <v>8997.5210349999998</v>
      </c>
      <c r="AF55" s="71">
        <v>7807.8334430000004</v>
      </c>
      <c r="AG55" s="71">
        <v>7773.8011399999996</v>
      </c>
      <c r="AH55" s="71">
        <v>7371.5138100000004</v>
      </c>
      <c r="AI55" s="71">
        <v>7056.57935</v>
      </c>
      <c r="AJ55" s="71">
        <v>8187.3278259999997</v>
      </c>
      <c r="AK55" s="71">
        <v>6891.8042079999996</v>
      </c>
      <c r="AL55" s="71">
        <v>6268.4318629999998</v>
      </c>
      <c r="AM55" s="71">
        <v>7483.6282620000002</v>
      </c>
      <c r="AN55" s="71">
        <v>7664.0655649999999</v>
      </c>
      <c r="AO55" s="71">
        <v>7519.9355100000002</v>
      </c>
      <c r="AP55" s="71">
        <v>7929.4586939999999</v>
      </c>
      <c r="AQ55" s="71">
        <v>7364.3352430000004</v>
      </c>
      <c r="AR55" s="71">
        <v>8047.4860639999997</v>
      </c>
      <c r="AS55" s="71">
        <v>9191.0075699999998</v>
      </c>
      <c r="AT55" s="71">
        <v>8884.823343</v>
      </c>
      <c r="AU55" s="71">
        <v>10173.001516</v>
      </c>
      <c r="AV55" s="71">
        <v>12442.458599</v>
      </c>
      <c r="AW55" s="71">
        <v>10061.925300000001</v>
      </c>
      <c r="AX55" s="71">
        <v>9078.9101480000008</v>
      </c>
    </row>
    <row r="56" spans="1:50">
      <c r="A56" s="70" t="s">
        <v>290</v>
      </c>
      <c r="B56" s="70" t="s">
        <v>317</v>
      </c>
      <c r="C56" s="97">
        <v>0.87531008685339273</v>
      </c>
      <c r="D56" s="97">
        <v>1.0251723079160779</v>
      </c>
      <c r="E56" s="97">
        <v>1.0265007174889715</v>
      </c>
      <c r="F56" s="97">
        <v>1.3504545642531005</v>
      </c>
      <c r="G56" s="97">
        <v>1.527724278773047</v>
      </c>
      <c r="H56" s="97">
        <v>1.4878865996169459</v>
      </c>
      <c r="I56" s="97">
        <v>1.6372076647432592</v>
      </c>
      <c r="J56" s="97">
        <v>1.6584462245372276</v>
      </c>
      <c r="K56" s="97">
        <v>1.5612345572551929</v>
      </c>
      <c r="L56" s="97" t="e">
        <v>#N/A</v>
      </c>
      <c r="M56" s="97" t="e">
        <v>#N/A</v>
      </c>
      <c r="N56" s="97" t="e">
        <v>#N/A</v>
      </c>
      <c r="O56" s="97" t="e">
        <v>#N/A</v>
      </c>
      <c r="P56" s="97" t="e">
        <v>#N/A</v>
      </c>
      <c r="Q56" s="97" t="e">
        <v>#N/A</v>
      </c>
      <c r="R56" s="97" t="e">
        <v>#N/A</v>
      </c>
      <c r="S56" s="97" t="e">
        <v>#N/A</v>
      </c>
      <c r="T56" s="97" t="e">
        <v>#N/A</v>
      </c>
      <c r="U56" s="97" t="e">
        <v>#N/A</v>
      </c>
      <c r="V56" s="97" t="e">
        <v>#N/A</v>
      </c>
      <c r="W56" s="97" t="e">
        <v>#N/A</v>
      </c>
      <c r="X56" s="97" t="e">
        <v>#N/A</v>
      </c>
      <c r="Y56" s="97" t="e">
        <v>#N/A</v>
      </c>
      <c r="Z56" s="70" t="s">
        <v>290</v>
      </c>
      <c r="AA56" s="70" t="s">
        <v>285</v>
      </c>
      <c r="AB56" s="71">
        <v>8605.6198719999993</v>
      </c>
      <c r="AC56" s="71">
        <v>10078.991797000001</v>
      </c>
      <c r="AD56" s="71">
        <v>10092.052068999999</v>
      </c>
      <c r="AE56" s="71">
        <v>13277.007552999999</v>
      </c>
      <c r="AF56" s="71">
        <v>15019.836524</v>
      </c>
      <c r="AG56" s="71">
        <v>14628.171983</v>
      </c>
      <c r="AH56" s="71">
        <v>16096.223528</v>
      </c>
      <c r="AI56" s="71">
        <v>16305.030640999999</v>
      </c>
      <c r="AJ56" s="71">
        <v>15349.293162</v>
      </c>
      <c r="AK56" s="71" t="e">
        <v>#N/A</v>
      </c>
      <c r="AL56" s="71" t="e">
        <v>#N/A</v>
      </c>
      <c r="AM56" s="71" t="e">
        <v>#N/A</v>
      </c>
      <c r="AN56" s="71" t="e">
        <v>#N/A</v>
      </c>
      <c r="AO56" s="71" t="e">
        <v>#N/A</v>
      </c>
      <c r="AP56" s="71" t="e">
        <v>#N/A</v>
      </c>
      <c r="AQ56" s="71" t="e">
        <v>#N/A</v>
      </c>
      <c r="AR56" s="71" t="e">
        <v>#N/A</v>
      </c>
      <c r="AS56" s="71" t="e">
        <v>#N/A</v>
      </c>
      <c r="AT56" s="71" t="e">
        <v>#N/A</v>
      </c>
      <c r="AU56" s="71" t="e">
        <v>#N/A</v>
      </c>
      <c r="AV56" s="71" t="e">
        <v>#N/A</v>
      </c>
      <c r="AW56" s="71" t="e">
        <v>#N/A</v>
      </c>
      <c r="AX56" s="71" t="e">
        <v>#N/A</v>
      </c>
    </row>
    <row r="57" spans="1:50">
      <c r="A57" s="70" t="s">
        <v>292</v>
      </c>
      <c r="B57" s="70" t="s">
        <v>317</v>
      </c>
      <c r="C57" s="97" t="e">
        <v>#N/A</v>
      </c>
      <c r="D57" s="97" t="e">
        <v>#N/A</v>
      </c>
      <c r="E57" s="97" t="e">
        <v>#N/A</v>
      </c>
      <c r="F57" s="97" t="e">
        <v>#N/A</v>
      </c>
      <c r="G57" s="97" t="e">
        <v>#N/A</v>
      </c>
      <c r="H57" s="97" t="e">
        <v>#N/A</v>
      </c>
      <c r="I57" s="97" t="e">
        <v>#N/A</v>
      </c>
      <c r="J57" s="97" t="e">
        <v>#N/A</v>
      </c>
      <c r="K57" s="97" t="e">
        <v>#N/A</v>
      </c>
      <c r="L57" s="97" t="e">
        <v>#N/A</v>
      </c>
      <c r="M57" s="97" t="e">
        <v>#N/A</v>
      </c>
      <c r="N57" s="97">
        <v>9.7625163662550307E-2</v>
      </c>
      <c r="O57" s="97" t="e">
        <v>#N/A</v>
      </c>
      <c r="P57" s="97" t="e">
        <v>#N/A</v>
      </c>
      <c r="Q57" s="97" t="e">
        <v>#N/A</v>
      </c>
      <c r="R57" s="97" t="e">
        <v>#N/A</v>
      </c>
      <c r="S57" s="97" t="e">
        <v>#N/A</v>
      </c>
      <c r="T57" s="97" t="e">
        <v>#N/A</v>
      </c>
      <c r="U57" s="97" t="e">
        <v>#N/A</v>
      </c>
      <c r="V57" s="97" t="e">
        <v>#N/A</v>
      </c>
      <c r="W57" s="97" t="e">
        <v>#N/A</v>
      </c>
      <c r="X57" s="97" t="e">
        <v>#N/A</v>
      </c>
      <c r="Y57" s="97" t="e">
        <v>#N/A</v>
      </c>
      <c r="Z57" s="70" t="s">
        <v>292</v>
      </c>
      <c r="AA57" s="70" t="s">
        <v>285</v>
      </c>
      <c r="AB57" s="71" t="e">
        <v>#N/A</v>
      </c>
      <c r="AC57" s="71" t="e">
        <v>#N/A</v>
      </c>
      <c r="AD57" s="71" t="e">
        <v>#N/A</v>
      </c>
      <c r="AE57" s="71" t="e">
        <v>#N/A</v>
      </c>
      <c r="AF57" s="71" t="e">
        <v>#N/A</v>
      </c>
      <c r="AG57" s="71" t="e">
        <v>#N/A</v>
      </c>
      <c r="AH57" s="71" t="e">
        <v>#N/A</v>
      </c>
      <c r="AI57" s="71" t="e">
        <v>#N/A</v>
      </c>
      <c r="AJ57" s="71" t="e">
        <v>#N/A</v>
      </c>
      <c r="AK57" s="71" t="e">
        <v>#N/A</v>
      </c>
      <c r="AL57" s="71" t="e">
        <v>#N/A</v>
      </c>
      <c r="AM57" s="71">
        <v>959.80277279999996</v>
      </c>
      <c r="AN57" s="71" t="e">
        <v>#N/A</v>
      </c>
      <c r="AO57" s="71" t="e">
        <v>#N/A</v>
      </c>
      <c r="AP57" s="71" t="e">
        <v>#N/A</v>
      </c>
      <c r="AQ57" s="71" t="e">
        <v>#N/A</v>
      </c>
      <c r="AR57" s="71" t="e">
        <v>#N/A</v>
      </c>
      <c r="AS57" s="71" t="e">
        <v>#N/A</v>
      </c>
      <c r="AT57" s="71" t="e">
        <v>#N/A</v>
      </c>
      <c r="AU57" s="71" t="e">
        <v>#N/A</v>
      </c>
      <c r="AV57" s="71" t="e">
        <v>#N/A</v>
      </c>
      <c r="AW57" s="71" t="e">
        <v>#N/A</v>
      </c>
      <c r="AX57" s="71" t="e">
        <v>#N/A</v>
      </c>
    </row>
    <row r="58" spans="1:50">
      <c r="A58" s="70" t="s">
        <v>294</v>
      </c>
      <c r="C58" s="97" t="e">
        <v>#N/A</v>
      </c>
      <c r="D58" s="97" t="e">
        <v>#N/A</v>
      </c>
      <c r="E58" s="97" t="e">
        <v>#N/A</v>
      </c>
      <c r="F58" s="97" t="e">
        <v>#N/A</v>
      </c>
      <c r="G58" s="97" t="e">
        <v>#N/A</v>
      </c>
      <c r="H58" s="97" t="e">
        <v>#N/A</v>
      </c>
      <c r="I58" s="97" t="e">
        <v>#N/A</v>
      </c>
      <c r="J58" s="97" t="e">
        <v>#N/A</v>
      </c>
      <c r="K58" s="97" t="e">
        <v>#N/A</v>
      </c>
      <c r="L58" s="97" t="e">
        <v>#N/A</v>
      </c>
      <c r="M58" s="97" t="e">
        <v>#N/A</v>
      </c>
      <c r="N58" s="97" t="e">
        <v>#N/A</v>
      </c>
      <c r="O58" s="97" t="e">
        <v>#N/A</v>
      </c>
      <c r="P58" s="97" t="e">
        <v>#N/A</v>
      </c>
      <c r="Q58" s="97" t="e">
        <v>#N/A</v>
      </c>
      <c r="R58" s="97" t="e">
        <v>#N/A</v>
      </c>
      <c r="S58" s="97" t="e">
        <v>#N/A</v>
      </c>
      <c r="T58" s="97" t="e">
        <v>#N/A</v>
      </c>
      <c r="U58" s="97" t="e">
        <v>#N/A</v>
      </c>
      <c r="V58" s="97" t="e">
        <v>#N/A</v>
      </c>
      <c r="W58" s="97" t="e">
        <v>#N/A</v>
      </c>
      <c r="X58" s="97" t="e">
        <v>#N/A</v>
      </c>
      <c r="Y58" s="97" t="e">
        <v>#N/A</v>
      </c>
      <c r="Z58" s="70" t="s">
        <v>294</v>
      </c>
      <c r="AB58" s="71" t="e">
        <v>#N/A</v>
      </c>
      <c r="AC58" s="71" t="e">
        <v>#N/A</v>
      </c>
      <c r="AD58" s="71" t="e">
        <v>#N/A</v>
      </c>
      <c r="AE58" s="71" t="e">
        <v>#N/A</v>
      </c>
      <c r="AF58" s="71" t="e">
        <v>#N/A</v>
      </c>
      <c r="AG58" s="71" t="e">
        <v>#N/A</v>
      </c>
      <c r="AH58" s="71" t="e">
        <v>#N/A</v>
      </c>
      <c r="AI58" s="71" t="e">
        <v>#N/A</v>
      </c>
      <c r="AJ58" s="71" t="e">
        <v>#N/A</v>
      </c>
      <c r="AK58" s="71" t="e">
        <v>#N/A</v>
      </c>
      <c r="AL58" s="71" t="e">
        <v>#N/A</v>
      </c>
      <c r="AM58" s="71" t="e">
        <v>#N/A</v>
      </c>
      <c r="AN58" s="71" t="e">
        <v>#N/A</v>
      </c>
      <c r="AO58" s="71" t="e">
        <v>#N/A</v>
      </c>
      <c r="AP58" s="71" t="e">
        <v>#N/A</v>
      </c>
      <c r="AQ58" s="71" t="e">
        <v>#N/A</v>
      </c>
      <c r="AR58" s="71" t="e">
        <v>#N/A</v>
      </c>
      <c r="AS58" s="71" t="e">
        <v>#N/A</v>
      </c>
      <c r="AT58" s="71" t="e">
        <v>#N/A</v>
      </c>
      <c r="AU58" s="71" t="e">
        <v>#N/A</v>
      </c>
      <c r="AV58" s="71" t="e">
        <v>#N/A</v>
      </c>
      <c r="AW58" s="71" t="e">
        <v>#N/A</v>
      </c>
      <c r="AX58" s="71" t="e">
        <v>#N/A</v>
      </c>
    </row>
    <row r="60" spans="1:50">
      <c r="A60" s="82" t="s">
        <v>374</v>
      </c>
    </row>
  </sheetData>
  <mergeCells count="3">
    <mergeCell ref="A1:Y1"/>
    <mergeCell ref="Z1:AX1"/>
    <mergeCell ref="AY1:BU1"/>
  </mergeCells>
  <hyperlinks>
    <hyperlink ref="A2" location="INDICE!A1" display="Índice (volver)" xr:uid="{7B072E4F-7C1F-4B8A-93AC-8F33D517882A}"/>
  </hyperlink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AD91-FD05-441B-A196-6B4C6E0E0415}">
  <dimension ref="B1:J26"/>
  <sheetViews>
    <sheetView showGridLines="0" workbookViewId="0">
      <selection activeCell="I1" sqref="I1"/>
    </sheetView>
  </sheetViews>
  <sheetFormatPr baseColWidth="10" defaultColWidth="11.5703125" defaultRowHeight="12.75"/>
  <cols>
    <col min="1" max="16384" width="11.5703125" style="31"/>
  </cols>
  <sheetData>
    <row r="1" spans="2:10" ht="34.9" customHeight="1">
      <c r="B1" s="519" t="s">
        <v>381</v>
      </c>
      <c r="C1" s="519"/>
      <c r="D1" s="519"/>
      <c r="E1" s="519"/>
      <c r="F1" s="519"/>
      <c r="G1" s="519"/>
      <c r="H1" s="519"/>
      <c r="I1" s="500" t="s">
        <v>1634</v>
      </c>
      <c r="J1" s="38"/>
    </row>
    <row r="2" spans="2:10" ht="14.25">
      <c r="B2" s="41" t="s">
        <v>137</v>
      </c>
      <c r="C2" s="519"/>
      <c r="D2" s="519"/>
      <c r="E2" s="519"/>
      <c r="F2" s="519"/>
      <c r="G2" s="519"/>
      <c r="H2" s="519"/>
      <c r="I2" s="519"/>
      <c r="J2" s="38"/>
    </row>
    <row r="3" spans="2:10">
      <c r="B3" s="41" t="s">
        <v>316</v>
      </c>
      <c r="C3" s="41"/>
    </row>
    <row r="4" spans="2:10">
      <c r="B4" s="41"/>
    </row>
    <row r="5" spans="2:10">
      <c r="B5" s="42"/>
      <c r="G5" s="42"/>
    </row>
    <row r="25" spans="2:3" ht="13.5">
      <c r="B25" s="82" t="s">
        <v>374</v>
      </c>
    </row>
    <row r="26" spans="2:3" ht="13.5">
      <c r="B26" s="51"/>
      <c r="C26" s="82"/>
    </row>
  </sheetData>
  <mergeCells count="2">
    <mergeCell ref="C2:I2"/>
    <mergeCell ref="B1:H1"/>
  </mergeCells>
  <hyperlinks>
    <hyperlink ref="I1" location="INDICE!A1" display="Índice (volver)" xr:uid="{F924AE07-C914-4C86-AF22-CBC92079677F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5BD7E-28D0-4DB9-8C69-F7C3A1002D5E}">
  <dimension ref="A1:BZ60"/>
  <sheetViews>
    <sheetView showGridLines="0" workbookViewId="0">
      <selection activeCell="A2" sqref="A2"/>
    </sheetView>
  </sheetViews>
  <sheetFormatPr baseColWidth="10" defaultColWidth="11.5703125" defaultRowHeight="13.5"/>
  <cols>
    <col min="1" max="1" width="37.140625" style="54" bestFit="1" customWidth="1"/>
    <col min="2" max="2" width="10.7109375" style="54" bestFit="1" customWidth="1"/>
    <col min="3" max="25" width="5.7109375" style="54" bestFit="1" customWidth="1"/>
    <col min="26" max="26" width="21.5703125" style="54" bestFit="1" customWidth="1"/>
    <col min="27" max="27" width="14.5703125" style="54" bestFit="1" customWidth="1"/>
    <col min="28" max="50" width="6.28515625" style="54" bestFit="1" customWidth="1"/>
    <col min="51" max="51" width="15.140625" style="54" bestFit="1" customWidth="1"/>
    <col min="52" max="52" width="14.5703125" style="54" bestFit="1" customWidth="1"/>
    <col min="53" max="57" width="8.7109375" style="54" bestFit="1" customWidth="1"/>
    <col min="58" max="61" width="9.7109375" style="54" bestFit="1" customWidth="1"/>
    <col min="62" max="62" width="8.7109375" style="54" bestFit="1" customWidth="1"/>
    <col min="63" max="75" width="9.7109375" style="54" bestFit="1" customWidth="1"/>
    <col min="76" max="76" width="8.7109375" style="54" bestFit="1" customWidth="1"/>
    <col min="77" max="16384" width="11.5703125" style="54"/>
  </cols>
  <sheetData>
    <row r="1" spans="1:78">
      <c r="A1" s="537" t="s">
        <v>326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8" t="s">
        <v>327</v>
      </c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 t="s">
        <v>312</v>
      </c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538"/>
      <c r="BX1" s="538"/>
    </row>
    <row r="2" spans="1:78">
      <c r="A2" s="500" t="s">
        <v>1634</v>
      </c>
    </row>
    <row r="4" spans="1:78" s="69" customFormat="1" ht="12.75">
      <c r="A4" s="68" t="s">
        <v>283</v>
      </c>
      <c r="B4" s="68"/>
      <c r="Z4" s="68" t="s">
        <v>283</v>
      </c>
      <c r="AA4" s="68"/>
      <c r="AY4" s="68"/>
      <c r="AZ4" s="68"/>
    </row>
    <row r="5" spans="1:78" s="69" customFormat="1" ht="12.75">
      <c r="C5" s="69">
        <v>1995</v>
      </c>
      <c r="D5" s="69">
        <v>1996</v>
      </c>
      <c r="E5" s="69">
        <v>1997</v>
      </c>
      <c r="F5" s="69">
        <v>1998</v>
      </c>
      <c r="G5" s="69">
        <v>1999</v>
      </c>
      <c r="H5" s="69">
        <v>2000</v>
      </c>
      <c r="I5" s="69">
        <v>2001</v>
      </c>
      <c r="J5" s="69">
        <v>2002</v>
      </c>
      <c r="K5" s="69">
        <v>2003</v>
      </c>
      <c r="L5" s="69">
        <v>2004</v>
      </c>
      <c r="M5" s="69">
        <v>2005</v>
      </c>
      <c r="N5" s="69">
        <v>2006</v>
      </c>
      <c r="O5" s="69">
        <v>2007</v>
      </c>
      <c r="P5" s="69">
        <v>2008</v>
      </c>
      <c r="Q5" s="69">
        <v>2009</v>
      </c>
      <c r="R5" s="69">
        <v>2010</v>
      </c>
      <c r="S5" s="69">
        <v>2011</v>
      </c>
      <c r="T5" s="69">
        <v>2012</v>
      </c>
      <c r="U5" s="69">
        <v>2013</v>
      </c>
      <c r="V5" s="69">
        <v>2014</v>
      </c>
      <c r="W5" s="69">
        <v>2015</v>
      </c>
      <c r="X5" s="69">
        <v>2016</v>
      </c>
      <c r="Y5" s="69">
        <v>2017</v>
      </c>
      <c r="AB5" s="77">
        <v>1995</v>
      </c>
      <c r="AC5" s="77">
        <v>1996</v>
      </c>
      <c r="AD5" s="77">
        <v>1997</v>
      </c>
      <c r="AE5" s="77">
        <v>1998</v>
      </c>
      <c r="AF5" s="77">
        <v>1999</v>
      </c>
      <c r="AG5" s="77">
        <v>2000</v>
      </c>
      <c r="AH5" s="77">
        <v>2001</v>
      </c>
      <c r="AI5" s="77">
        <v>2002</v>
      </c>
      <c r="AJ5" s="77">
        <v>2003</v>
      </c>
      <c r="AK5" s="77">
        <v>2004</v>
      </c>
      <c r="AL5" s="77">
        <v>2005</v>
      </c>
      <c r="AM5" s="77">
        <v>2006</v>
      </c>
      <c r="AN5" s="77">
        <v>2007</v>
      </c>
      <c r="AO5" s="77">
        <v>2008</v>
      </c>
      <c r="AP5" s="77">
        <v>2009</v>
      </c>
      <c r="AQ5" s="77">
        <v>2010</v>
      </c>
      <c r="AR5" s="77">
        <v>2011</v>
      </c>
      <c r="AS5" s="77">
        <v>2012</v>
      </c>
      <c r="AT5" s="77">
        <v>2013</v>
      </c>
      <c r="AU5" s="77">
        <v>2014</v>
      </c>
      <c r="AV5" s="77">
        <v>2015</v>
      </c>
      <c r="AW5" s="77">
        <v>2016</v>
      </c>
      <c r="AX5" s="77">
        <v>2017</v>
      </c>
      <c r="BA5" s="69">
        <v>1995</v>
      </c>
      <c r="BB5" s="69">
        <v>1996</v>
      </c>
      <c r="BC5" s="69">
        <v>1997</v>
      </c>
      <c r="BD5" s="69">
        <v>1998</v>
      </c>
      <c r="BE5" s="69">
        <v>1999</v>
      </c>
      <c r="BF5" s="69">
        <v>2000</v>
      </c>
      <c r="BG5" s="69">
        <v>2001</v>
      </c>
      <c r="BH5" s="69">
        <v>2002</v>
      </c>
      <c r="BI5" s="69">
        <v>2003</v>
      </c>
      <c r="BJ5" s="69">
        <v>2004</v>
      </c>
      <c r="BK5" s="69">
        <v>2005</v>
      </c>
      <c r="BL5" s="69">
        <v>2006</v>
      </c>
      <c r="BM5" s="69">
        <v>2007</v>
      </c>
      <c r="BN5" s="69">
        <v>2008</v>
      </c>
      <c r="BO5" s="69">
        <v>2009</v>
      </c>
      <c r="BP5" s="69">
        <v>2010</v>
      </c>
      <c r="BQ5" s="69">
        <v>2011</v>
      </c>
      <c r="BR5" s="69">
        <v>2012</v>
      </c>
      <c r="BS5" s="69">
        <v>2013</v>
      </c>
      <c r="BT5" s="69">
        <v>2014</v>
      </c>
      <c r="BU5" s="69">
        <v>2015</v>
      </c>
      <c r="BV5" s="69">
        <v>2016</v>
      </c>
      <c r="BW5" s="69">
        <v>2017</v>
      </c>
      <c r="BX5" s="69">
        <v>2018</v>
      </c>
    </row>
    <row r="6" spans="1:78">
      <c r="A6" s="70" t="s">
        <v>284</v>
      </c>
      <c r="B6" s="70" t="s">
        <v>9</v>
      </c>
      <c r="C6" s="95">
        <v>0.91924622955426272</v>
      </c>
      <c r="D6" s="95">
        <v>0.82761466382892201</v>
      </c>
      <c r="E6" s="95">
        <v>0.77178856149020014</v>
      </c>
      <c r="F6" s="95">
        <v>0.86409749193261964</v>
      </c>
      <c r="G6" s="95">
        <v>0.71773921180473443</v>
      </c>
      <c r="H6" s="95">
        <v>0.73503718518894323</v>
      </c>
      <c r="I6" s="95">
        <v>0.7766794278785214</v>
      </c>
      <c r="J6" s="95">
        <v>0.90320208517953049</v>
      </c>
      <c r="K6" s="95">
        <v>0.90858830425951331</v>
      </c>
      <c r="L6" s="95">
        <v>0.83440648231989034</v>
      </c>
      <c r="M6" s="95">
        <v>0.89084448174551811</v>
      </c>
      <c r="N6" s="95">
        <v>0.83253164962588322</v>
      </c>
      <c r="O6" s="95">
        <v>0.72821715625453931</v>
      </c>
      <c r="P6" s="95">
        <v>0.75528070057560093</v>
      </c>
      <c r="Q6" s="95">
        <v>0.86847218351386213</v>
      </c>
      <c r="R6" s="95">
        <v>0.72092672029492977</v>
      </c>
      <c r="S6" s="95">
        <v>0.55372540241711654</v>
      </c>
      <c r="T6" s="95">
        <v>0.50689452527805434</v>
      </c>
      <c r="U6" s="95">
        <v>0.44886978096662444</v>
      </c>
      <c r="V6" s="95">
        <v>0.41593343798442878</v>
      </c>
      <c r="W6" s="95">
        <v>0.39019487442342288</v>
      </c>
      <c r="X6" s="95">
        <v>0.35016553522301369</v>
      </c>
      <c r="Y6" s="95">
        <v>0.31285786779431696</v>
      </c>
      <c r="Z6" s="70" t="s">
        <v>284</v>
      </c>
      <c r="AA6" s="70" t="s">
        <v>306</v>
      </c>
      <c r="AB6" s="71">
        <v>4222.4380534476641</v>
      </c>
      <c r="AC6" s="71">
        <v>4038.6933503120326</v>
      </c>
      <c r="AD6" s="71">
        <v>3998.242924914367</v>
      </c>
      <c r="AE6" s="71">
        <v>4787.4630262533246</v>
      </c>
      <c r="AF6" s="71">
        <v>4265.6389740294253</v>
      </c>
      <c r="AG6" s="71">
        <v>4750.1778092835457</v>
      </c>
      <c r="AH6" s="71">
        <v>5433.0900682500633</v>
      </c>
      <c r="AI6" s="71">
        <v>6767.5848400000004</v>
      </c>
      <c r="AJ6" s="71">
        <v>7300.2526199999975</v>
      </c>
      <c r="AK6" s="71">
        <v>7187.7443199999998</v>
      </c>
      <c r="AL6" s="71">
        <v>8289.8958599999987</v>
      </c>
      <c r="AM6" s="71">
        <v>8391.7025699999995</v>
      </c>
      <c r="AN6" s="71">
        <v>7870.6219999999994</v>
      </c>
      <c r="AO6" s="71">
        <v>8430.6320000000014</v>
      </c>
      <c r="AP6" s="71">
        <v>9371.2664656499983</v>
      </c>
      <c r="AQ6" s="71">
        <v>7792.7492440199985</v>
      </c>
      <c r="AR6" s="71">
        <v>5927.3480329199992</v>
      </c>
      <c r="AS6" s="71">
        <v>5270.7653080200016</v>
      </c>
      <c r="AT6" s="71">
        <v>4604.0259224899992</v>
      </c>
      <c r="AU6" s="71">
        <v>4316.6404060899986</v>
      </c>
      <c r="AV6" s="71">
        <v>4218.65041406</v>
      </c>
      <c r="AW6" s="71">
        <v>3917.4524137200001</v>
      </c>
      <c r="AX6" s="71">
        <v>3648.9207550799997</v>
      </c>
      <c r="AY6" s="70" t="s">
        <v>286</v>
      </c>
      <c r="AZ6" s="70" t="s">
        <v>306</v>
      </c>
      <c r="BA6" s="71">
        <v>459337</v>
      </c>
      <c r="BB6" s="71">
        <v>487992</v>
      </c>
      <c r="BC6" s="71">
        <v>518049</v>
      </c>
      <c r="BD6" s="71">
        <v>554042</v>
      </c>
      <c r="BE6" s="71">
        <v>594316</v>
      </c>
      <c r="BF6" s="71">
        <v>646250</v>
      </c>
      <c r="BG6" s="71">
        <v>699528</v>
      </c>
      <c r="BH6" s="71">
        <v>749288</v>
      </c>
      <c r="BI6" s="71">
        <v>803472</v>
      </c>
      <c r="BJ6" s="71">
        <v>861420</v>
      </c>
      <c r="BK6" s="71">
        <v>930566</v>
      </c>
      <c r="BL6" s="71">
        <v>1007974</v>
      </c>
      <c r="BM6" s="71">
        <v>1080807</v>
      </c>
      <c r="BN6" s="71">
        <v>1116225</v>
      </c>
      <c r="BO6" s="71">
        <v>1079052</v>
      </c>
      <c r="BP6" s="71">
        <v>1080935</v>
      </c>
      <c r="BQ6" s="71">
        <v>1070449</v>
      </c>
      <c r="BR6" s="71">
        <v>1039815</v>
      </c>
      <c r="BS6" s="71">
        <v>1025693</v>
      </c>
      <c r="BT6" s="71">
        <v>1037820</v>
      </c>
      <c r="BU6" s="71">
        <v>1081165</v>
      </c>
      <c r="BV6" s="71">
        <v>1118743</v>
      </c>
      <c r="BW6" s="71">
        <v>1166319</v>
      </c>
      <c r="BX6" s="71">
        <v>1208248</v>
      </c>
      <c r="BY6" s="71"/>
      <c r="BZ6" s="71"/>
    </row>
    <row r="7" spans="1:78">
      <c r="A7" s="70" t="s">
        <v>288</v>
      </c>
      <c r="B7" s="70" t="s">
        <v>9</v>
      </c>
      <c r="C7" s="95">
        <v>0.23157368650585081</v>
      </c>
      <c r="D7" s="95">
        <v>0.20936581382548416</v>
      </c>
      <c r="E7" s="95">
        <v>0.28752970028149449</v>
      </c>
      <c r="F7" s="95">
        <v>0.34427297312862604</v>
      </c>
      <c r="G7" s="95">
        <v>0.33077486801202671</v>
      </c>
      <c r="H7" s="95">
        <v>0.38360176602152601</v>
      </c>
      <c r="I7" s="95">
        <v>0.50187179573660556</v>
      </c>
      <c r="J7" s="95">
        <v>0.57898812453170478</v>
      </c>
      <c r="K7" s="95">
        <v>0.52380282160638147</v>
      </c>
      <c r="L7" s="95">
        <v>0.51547643957566824</v>
      </c>
      <c r="M7" s="95">
        <v>0.70793156890215547</v>
      </c>
      <c r="N7" s="95">
        <v>0.67777271265817141</v>
      </c>
      <c r="O7" s="95">
        <v>0.71424165898386138</v>
      </c>
      <c r="P7" s="95">
        <v>0.91073417189980466</v>
      </c>
      <c r="Q7" s="95">
        <v>1.0154005180544208</v>
      </c>
      <c r="R7" s="95">
        <v>0.79631336764898508</v>
      </c>
      <c r="S7" s="95">
        <v>0.77722281455157349</v>
      </c>
      <c r="T7" s="95">
        <v>0.5115465165751294</v>
      </c>
      <c r="U7" s="95">
        <v>0.33051599851894109</v>
      </c>
      <c r="V7" s="95">
        <v>0.36432278496239717</v>
      </c>
      <c r="W7" s="95">
        <v>0.30581075972701</v>
      </c>
      <c r="X7" s="95">
        <v>0.20955028126663855</v>
      </c>
      <c r="Y7" s="95">
        <v>0.23434924431887205</v>
      </c>
      <c r="Z7" s="70" t="s">
        <v>288</v>
      </c>
      <c r="AA7" s="70" t="s">
        <v>306</v>
      </c>
      <c r="AB7" s="71">
        <v>1063.70362438538</v>
      </c>
      <c r="AC7" s="71">
        <v>1021.6884222032567</v>
      </c>
      <c r="AD7" s="71">
        <v>1489.5447370112795</v>
      </c>
      <c r="AE7" s="71">
        <v>1907.4168657813022</v>
      </c>
      <c r="AF7" s="71">
        <v>1965.8479645743566</v>
      </c>
      <c r="AG7" s="71">
        <v>2479.0264129141119</v>
      </c>
      <c r="AH7" s="71">
        <v>3510.733735280362</v>
      </c>
      <c r="AI7" s="71">
        <v>4338.28853854112</v>
      </c>
      <c r="AJ7" s="71">
        <v>4208.6090068172252</v>
      </c>
      <c r="AK7" s="71">
        <v>4440.4171457927214</v>
      </c>
      <c r="AL7" s="71">
        <v>6587.7704834700316</v>
      </c>
      <c r="AM7" s="71">
        <v>6831.7727226890765</v>
      </c>
      <c r="AN7" s="71">
        <v>7719.5738472137027</v>
      </c>
      <c r="AO7" s="71">
        <v>10165.842510288594</v>
      </c>
      <c r="AP7" s="71">
        <v>10956.699598076588</v>
      </c>
      <c r="AQ7" s="71">
        <v>8607.6299005965575</v>
      </c>
      <c r="AR7" s="71">
        <v>8319.7738461391727</v>
      </c>
      <c r="AS7" s="71">
        <v>5319.1374113256816</v>
      </c>
      <c r="AT7" s="71">
        <v>3390.0794606888826</v>
      </c>
      <c r="AU7" s="71">
        <v>3781.0147268967503</v>
      </c>
      <c r="AV7" s="71">
        <v>3306.318900402528</v>
      </c>
      <c r="AW7" s="71">
        <v>2344.3291031508302</v>
      </c>
      <c r="AX7" s="71">
        <v>2733.2597628474255</v>
      </c>
      <c r="AY7" s="70" t="s">
        <v>289</v>
      </c>
      <c r="AZ7" s="70" t="s">
        <v>306</v>
      </c>
      <c r="BA7" s="71">
        <v>1218273</v>
      </c>
      <c r="BB7" s="71">
        <v>1252266</v>
      </c>
      <c r="BC7" s="71">
        <v>1292777</v>
      </c>
      <c r="BD7" s="71">
        <v>1351896</v>
      </c>
      <c r="BE7" s="71">
        <v>1400999</v>
      </c>
      <c r="BF7" s="71">
        <v>1478585</v>
      </c>
      <c r="BG7" s="71">
        <v>1538200</v>
      </c>
      <c r="BH7" s="71">
        <v>1587829</v>
      </c>
      <c r="BI7" s="71">
        <v>1630666</v>
      </c>
      <c r="BJ7" s="71">
        <v>1704019</v>
      </c>
      <c r="BK7" s="71">
        <v>1765905</v>
      </c>
      <c r="BL7" s="71">
        <v>1848151</v>
      </c>
      <c r="BM7" s="71">
        <v>1941360</v>
      </c>
      <c r="BN7" s="71">
        <v>1992380</v>
      </c>
      <c r="BO7" s="71">
        <v>1936422</v>
      </c>
      <c r="BP7" s="71">
        <v>1995289</v>
      </c>
      <c r="BQ7" s="71">
        <v>2058369</v>
      </c>
      <c r="BR7" s="71">
        <v>2088804</v>
      </c>
      <c r="BS7" s="71">
        <v>2117189</v>
      </c>
      <c r="BT7" s="71">
        <v>2149765</v>
      </c>
      <c r="BU7" s="71">
        <v>2198432</v>
      </c>
      <c r="BV7" s="71">
        <v>2234129</v>
      </c>
      <c r="BW7" s="71">
        <v>2295063</v>
      </c>
      <c r="BX7" s="71">
        <v>2353090</v>
      </c>
      <c r="BY7" s="71"/>
      <c r="BZ7" s="71"/>
    </row>
    <row r="8" spans="1:78">
      <c r="A8" s="70" t="s">
        <v>290</v>
      </c>
      <c r="B8" s="70" t="s">
        <v>9</v>
      </c>
      <c r="C8" s="95">
        <v>0.10375313985156878</v>
      </c>
      <c r="D8" s="95">
        <v>8.0748864735487369E-2</v>
      </c>
      <c r="E8" s="95">
        <v>9.4159625826900462E-2</v>
      </c>
      <c r="F8" s="95">
        <v>9.353262027066532E-2</v>
      </c>
      <c r="G8" s="95">
        <v>8.5136021914267765E-2</v>
      </c>
      <c r="H8" s="95">
        <v>8.603852998065771E-2</v>
      </c>
      <c r="I8" s="95">
        <v>0.14123408927162318</v>
      </c>
      <c r="J8" s="95">
        <v>0.18508837723278646</v>
      </c>
      <c r="K8" s="95">
        <v>0.28607421173061331</v>
      </c>
      <c r="L8" s="95">
        <v>0.24455424653202779</v>
      </c>
      <c r="M8" s="95">
        <v>0.17182179345432674</v>
      </c>
      <c r="N8" s="95">
        <v>0.19001454308109042</v>
      </c>
      <c r="O8" s="95">
        <v>0.208198983766407</v>
      </c>
      <c r="P8" s="95">
        <v>0.22665145382662011</v>
      </c>
      <c r="Q8" s="95">
        <v>0.16599384062518369</v>
      </c>
      <c r="R8" s="95">
        <v>0.16132098599823302</v>
      </c>
      <c r="S8" s="95">
        <v>0.11534393511507789</v>
      </c>
      <c r="T8" s="95">
        <v>9.0666801306001549E-2</v>
      </c>
      <c r="U8" s="95">
        <v>5.7011210956884759E-2</v>
      </c>
      <c r="V8" s="95">
        <v>3.4975236553544932E-2</v>
      </c>
      <c r="W8" s="95">
        <v>2.7101691231218153E-2</v>
      </c>
      <c r="X8" s="95">
        <v>3.3808032765344678E-2</v>
      </c>
      <c r="Y8" s="95">
        <v>3.8117016013629205E-2</v>
      </c>
      <c r="Z8" s="70" t="s">
        <v>290</v>
      </c>
      <c r="AA8" s="70" t="s">
        <v>306</v>
      </c>
      <c r="AB8" s="71">
        <v>476.57656000000048</v>
      </c>
      <c r="AC8" s="71">
        <v>394.04799999999949</v>
      </c>
      <c r="AD8" s="71">
        <v>487.79299999999955</v>
      </c>
      <c r="AE8" s="71">
        <v>518.20999999999958</v>
      </c>
      <c r="AF8" s="71">
        <v>505.97699999999958</v>
      </c>
      <c r="AG8" s="71">
        <v>556.02400000000046</v>
      </c>
      <c r="AH8" s="71">
        <v>987.97200000000021</v>
      </c>
      <c r="AI8" s="71">
        <v>1386.8450000000009</v>
      </c>
      <c r="AJ8" s="71">
        <v>2298.5261904761933</v>
      </c>
      <c r="AK8" s="71">
        <v>2106.6391904761936</v>
      </c>
      <c r="AL8" s="71">
        <v>1598.9151904761902</v>
      </c>
      <c r="AM8" s="71">
        <v>1915.2971904761903</v>
      </c>
      <c r="AN8" s="71">
        <v>2250.2291904761905</v>
      </c>
      <c r="AO8" s="71">
        <v>2529.9401904761903</v>
      </c>
      <c r="AP8" s="71">
        <v>1791.1598571428569</v>
      </c>
      <c r="AQ8" s="71">
        <v>1743.7750000000001</v>
      </c>
      <c r="AR8" s="71">
        <v>1234.6980000000001</v>
      </c>
      <c r="AS8" s="71">
        <v>942.76700000000005</v>
      </c>
      <c r="AT8" s="71">
        <v>584.76</v>
      </c>
      <c r="AU8" s="71">
        <v>362.98</v>
      </c>
      <c r="AV8" s="71">
        <v>293.01399999999973</v>
      </c>
      <c r="AW8" s="71">
        <v>378.22500000000002</v>
      </c>
      <c r="AX8" s="71">
        <v>444.56599999999997</v>
      </c>
      <c r="AY8" s="70" t="s">
        <v>291</v>
      </c>
      <c r="AZ8" s="70" t="s">
        <v>306</v>
      </c>
      <c r="BA8" s="71">
        <v>1898880</v>
      </c>
      <c r="BB8" s="71">
        <v>1926320</v>
      </c>
      <c r="BC8" s="71">
        <v>1967090</v>
      </c>
      <c r="BD8" s="71">
        <v>2018230</v>
      </c>
      <c r="BE8" s="71">
        <v>2064880</v>
      </c>
      <c r="BF8" s="71">
        <v>2116480</v>
      </c>
      <c r="BG8" s="71">
        <v>2179850</v>
      </c>
      <c r="BH8" s="71">
        <v>2209290</v>
      </c>
      <c r="BI8" s="71">
        <v>2220080</v>
      </c>
      <c r="BJ8" s="71">
        <v>2270620</v>
      </c>
      <c r="BK8" s="71">
        <v>2300860</v>
      </c>
      <c r="BL8" s="71">
        <v>2393250</v>
      </c>
      <c r="BM8" s="71">
        <v>2513230</v>
      </c>
      <c r="BN8" s="71">
        <v>2561740</v>
      </c>
      <c r="BO8" s="71">
        <v>2460280</v>
      </c>
      <c r="BP8" s="71">
        <v>2580060</v>
      </c>
      <c r="BQ8" s="71">
        <v>2703120</v>
      </c>
      <c r="BR8" s="71">
        <v>2758260</v>
      </c>
      <c r="BS8" s="71">
        <v>2826240</v>
      </c>
      <c r="BT8" s="71">
        <v>2938590</v>
      </c>
      <c r="BU8" s="71">
        <v>3048860</v>
      </c>
      <c r="BV8" s="71">
        <v>3159750</v>
      </c>
      <c r="BW8" s="71">
        <v>3277340</v>
      </c>
      <c r="BX8" s="71">
        <v>3386000</v>
      </c>
      <c r="BY8" s="71"/>
      <c r="BZ8" s="71"/>
    </row>
    <row r="9" spans="1:78">
      <c r="A9" s="70" t="s">
        <v>292</v>
      </c>
      <c r="B9" s="70" t="s">
        <v>9</v>
      </c>
      <c r="C9" s="95">
        <v>9.985138627343873E-2</v>
      </c>
      <c r="D9" s="95">
        <v>9.2603350177110008E-2</v>
      </c>
      <c r="E9" s="95">
        <v>9.1160174751409695E-2</v>
      </c>
      <c r="F9" s="95">
        <v>9.6115162518869313E-2</v>
      </c>
      <c r="G9" s="95">
        <v>9.6422649778299119E-2</v>
      </c>
      <c r="H9" s="95">
        <v>9.1202013017754657E-2</v>
      </c>
      <c r="I9" s="95">
        <v>0.10563333855525771</v>
      </c>
      <c r="J9" s="95">
        <v>0.11767067917427794</v>
      </c>
      <c r="K9" s="95">
        <v>0.12344932211849108</v>
      </c>
      <c r="L9" s="95">
        <v>0.11854996521344902</v>
      </c>
      <c r="M9" s="95">
        <v>0.1222919260491081</v>
      </c>
      <c r="N9" s="95">
        <v>0.1336319429635697</v>
      </c>
      <c r="O9" s="95">
        <v>0.12552881657185674</v>
      </c>
      <c r="P9" s="95">
        <v>0.14545046019708985</v>
      </c>
      <c r="Q9" s="95">
        <v>0.13818758052449095</v>
      </c>
      <c r="R9" s="95">
        <v>0.11845932249262797</v>
      </c>
      <c r="S9" s="95">
        <v>8.505420774643152E-2</v>
      </c>
      <c r="T9" s="95">
        <v>5.6757300225392611E-2</v>
      </c>
      <c r="U9" s="95">
        <v>4.3045145015719918E-2</v>
      </c>
      <c r="V9" s="95">
        <v>4.5956894546106367E-2</v>
      </c>
      <c r="W9" s="95">
        <v>5.4047171796726641E-2</v>
      </c>
      <c r="X9" s="95">
        <v>3.5091589234562216E-2</v>
      </c>
      <c r="Y9" s="95">
        <v>3.8962635542276011E-2</v>
      </c>
      <c r="Z9" s="70" t="s">
        <v>292</v>
      </c>
      <c r="AA9" s="70" t="s">
        <v>306</v>
      </c>
      <c r="AB9" s="71">
        <v>458.65436216682525</v>
      </c>
      <c r="AC9" s="71">
        <v>451.89694059628266</v>
      </c>
      <c r="AD9" s="71">
        <v>472.25437369793036</v>
      </c>
      <c r="AE9" s="71">
        <v>532.51836872279387</v>
      </c>
      <c r="AF9" s="71">
        <v>573.05523525639626</v>
      </c>
      <c r="AG9" s="71">
        <v>589.39300912723945</v>
      </c>
      <c r="AH9" s="71">
        <v>738.93478052882313</v>
      </c>
      <c r="AI9" s="71">
        <v>881.69227857136366</v>
      </c>
      <c r="AJ9" s="71">
        <v>991.88073741188271</v>
      </c>
      <c r="AK9" s="71">
        <v>1021.2131103416925</v>
      </c>
      <c r="AL9" s="71">
        <v>1138.0070845581433</v>
      </c>
      <c r="AM9" s="71">
        <v>1346.9752407676121</v>
      </c>
      <c r="AN9" s="71">
        <v>1356.7242365257875</v>
      </c>
      <c r="AO9" s="71">
        <v>1623.5543993349661</v>
      </c>
      <c r="AP9" s="71">
        <v>1491.1158514011299</v>
      </c>
      <c r="AQ9" s="71">
        <v>1280.4682775856882</v>
      </c>
      <c r="AR9" s="71">
        <v>910.46191627959877</v>
      </c>
      <c r="AS9" s="71">
        <v>590.17092133866618</v>
      </c>
      <c r="AT9" s="71">
        <v>441.51103926608812</v>
      </c>
      <c r="AU9" s="71">
        <v>476.94984297840108</v>
      </c>
      <c r="AV9" s="71">
        <v>584.33910495607961</v>
      </c>
      <c r="AW9" s="71">
        <v>392.58469815041838</v>
      </c>
      <c r="AX9" s="71">
        <v>454.42862123031819</v>
      </c>
      <c r="AY9" s="70" t="s">
        <v>293</v>
      </c>
      <c r="AZ9" s="70" t="s">
        <v>306</v>
      </c>
      <c r="BA9" s="71">
        <v>984983.4</v>
      </c>
      <c r="BB9" s="71">
        <v>1043085.8</v>
      </c>
      <c r="BC9" s="71">
        <v>1089869.2</v>
      </c>
      <c r="BD9" s="71">
        <v>1135499.5</v>
      </c>
      <c r="BE9" s="71">
        <v>1171901.3999999999</v>
      </c>
      <c r="BF9" s="71">
        <v>1239266.3</v>
      </c>
      <c r="BG9" s="71">
        <v>1298890.2</v>
      </c>
      <c r="BH9" s="71">
        <v>1345794.2</v>
      </c>
      <c r="BI9" s="71">
        <v>1390709.6</v>
      </c>
      <c r="BJ9" s="71">
        <v>1448362.7</v>
      </c>
      <c r="BK9" s="71">
        <v>1489725.5</v>
      </c>
      <c r="BL9" s="71">
        <v>1548473.4</v>
      </c>
      <c r="BM9" s="71">
        <v>1609550.8</v>
      </c>
      <c r="BN9" s="71">
        <v>1632150.8</v>
      </c>
      <c r="BO9" s="71">
        <v>1572878.3</v>
      </c>
      <c r="BP9" s="71">
        <v>1604514.5</v>
      </c>
      <c r="BQ9" s="71">
        <v>1637462.9</v>
      </c>
      <c r="BR9" s="71">
        <v>1613265</v>
      </c>
      <c r="BS9" s="71">
        <v>1604599.1</v>
      </c>
      <c r="BT9" s="71">
        <v>1621827.2</v>
      </c>
      <c r="BU9" s="71">
        <v>1652085.4</v>
      </c>
      <c r="BV9" s="71">
        <v>1689824</v>
      </c>
      <c r="BW9" s="71">
        <v>1727381.5</v>
      </c>
      <c r="BX9" s="71">
        <v>1756981.5</v>
      </c>
      <c r="BY9" s="71"/>
      <c r="BZ9" s="71"/>
    </row>
    <row r="10" spans="1:78">
      <c r="A10" s="70" t="s">
        <v>294</v>
      </c>
      <c r="C10" s="95">
        <v>1.354424442185121</v>
      </c>
      <c r="D10" s="95">
        <v>1.2103326925670035</v>
      </c>
      <c r="E10" s="95">
        <v>1.2446380623500048</v>
      </c>
      <c r="F10" s="95">
        <v>1.3980182478507801</v>
      </c>
      <c r="G10" s="95">
        <v>1.2300727515093279</v>
      </c>
      <c r="H10" s="95">
        <v>1.2958794942088814</v>
      </c>
      <c r="I10" s="95">
        <v>1.5254186514420078</v>
      </c>
      <c r="J10" s="95">
        <v>1.7849492661182995</v>
      </c>
      <c r="K10" s="95">
        <v>1.8419146597149993</v>
      </c>
      <c r="L10" s="95">
        <v>1.7129871336410352</v>
      </c>
      <c r="M10" s="95">
        <v>1.8928897701511085</v>
      </c>
      <c r="N10" s="95">
        <v>1.8339508483287148</v>
      </c>
      <c r="O10" s="95">
        <v>1.7761866155766644</v>
      </c>
      <c r="P10" s="95">
        <v>2.0381167864991152</v>
      </c>
      <c r="Q10" s="95">
        <v>2.1880541227179573</v>
      </c>
      <c r="R10" s="95">
        <v>1.7970203964347762</v>
      </c>
      <c r="S10" s="95">
        <v>1.5313463598301995</v>
      </c>
      <c r="T10" s="95">
        <v>1.1658651433845777</v>
      </c>
      <c r="U10" s="95">
        <v>0.87944213545817029</v>
      </c>
      <c r="V10" s="95">
        <v>0.86118835404647731</v>
      </c>
      <c r="W10" s="95">
        <v>0.77715449717837781</v>
      </c>
      <c r="X10" s="95">
        <v>0.62861543848955914</v>
      </c>
      <c r="Y10" s="95">
        <v>0.6242867636690943</v>
      </c>
      <c r="Z10" s="70" t="s">
        <v>294</v>
      </c>
      <c r="AB10" s="75">
        <v>6221.3725999998696</v>
      </c>
      <c r="AC10" s="75">
        <v>5906.3267131115717</v>
      </c>
      <c r="AD10" s="75">
        <v>6447.8350356235769</v>
      </c>
      <c r="AE10" s="75">
        <v>7745.6082607574199</v>
      </c>
      <c r="AF10" s="75">
        <v>7310.5191738601779</v>
      </c>
      <c r="AG10" s="75">
        <v>8374.6212313248961</v>
      </c>
      <c r="AH10" s="75">
        <v>10670.730584059249</v>
      </c>
      <c r="AI10" s="75">
        <v>13374.410657112485</v>
      </c>
      <c r="AJ10" s="75">
        <v>14799.268554705299</v>
      </c>
      <c r="AK10" s="75">
        <v>14756.013766610606</v>
      </c>
      <c r="AL10" s="75">
        <v>17614.588618504364</v>
      </c>
      <c r="AM10" s="75">
        <v>18485.74772393288</v>
      </c>
      <c r="AN10" s="75">
        <v>19197.149274215681</v>
      </c>
      <c r="AO10" s="75">
        <v>22749.969100099752</v>
      </c>
      <c r="AP10" s="75">
        <v>23610.241772270572</v>
      </c>
      <c r="AQ10" s="75">
        <v>19424.622422202247</v>
      </c>
      <c r="AR10" s="75">
        <v>16392.281795338771</v>
      </c>
      <c r="AS10" s="75">
        <v>12122.840640684348</v>
      </c>
      <c r="AT10" s="75">
        <v>9020.3764224449696</v>
      </c>
      <c r="AU10" s="75">
        <v>8937.5849759651501</v>
      </c>
      <c r="AV10" s="75">
        <v>8402.3224194186078</v>
      </c>
      <c r="AW10" s="75">
        <v>7032.5912150212489</v>
      </c>
      <c r="AX10" s="75">
        <v>7281.1751391577436</v>
      </c>
      <c r="AY10" s="72" t="s">
        <v>295</v>
      </c>
      <c r="AZ10" s="70" t="s">
        <v>306</v>
      </c>
      <c r="BA10" s="71">
        <v>1021411.9378853509</v>
      </c>
      <c r="BB10" s="71">
        <v>1110140.0835586139</v>
      </c>
      <c r="BC10" s="71">
        <v>1370725.1191679907</v>
      </c>
      <c r="BD10" s="71">
        <v>1465396.2716023831</v>
      </c>
      <c r="BE10" s="71">
        <v>1565348.9996053071</v>
      </c>
      <c r="BF10" s="71">
        <v>1787328.5423639824</v>
      </c>
      <c r="BG10" s="71">
        <v>1816204.3513917699</v>
      </c>
      <c r="BH10" s="71">
        <v>1881201.5966159375</v>
      </c>
      <c r="BI10" s="71">
        <v>1809053.5990404487</v>
      </c>
      <c r="BJ10" s="71">
        <v>1934479.7100167978</v>
      </c>
      <c r="BK10" s="71">
        <v>2030934.4837671835</v>
      </c>
      <c r="BL10" s="71">
        <v>2150267.7012893669</v>
      </c>
      <c r="BM10" s="71">
        <v>2252450.5362831345</v>
      </c>
      <c r="BN10" s="71">
        <v>1983970.4626513286</v>
      </c>
      <c r="BO10" s="71">
        <v>1725383.3030282625</v>
      </c>
      <c r="BP10" s="71">
        <v>1850538.5619695981</v>
      </c>
      <c r="BQ10" s="71">
        <v>1894900.2166198092</v>
      </c>
      <c r="BR10" s="71">
        <v>2089628.4237917298</v>
      </c>
      <c r="BS10" s="71">
        <v>2073978.5224783928</v>
      </c>
      <c r="BT10" s="71">
        <v>2287866.5707338857</v>
      </c>
      <c r="BU10" s="71">
        <v>2611924.1155075496</v>
      </c>
      <c r="BV10" s="71">
        <v>2403382.6328891492</v>
      </c>
      <c r="BW10" s="71">
        <v>2337970.9582853299</v>
      </c>
      <c r="BX10" s="71">
        <v>2393692.8485040297</v>
      </c>
      <c r="BY10" s="73"/>
      <c r="BZ10" s="73"/>
    </row>
    <row r="11" spans="1:78"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AB11" s="71">
        <v>0</v>
      </c>
      <c r="AC11" s="71">
        <v>0</v>
      </c>
      <c r="AD11" s="71">
        <v>0</v>
      </c>
      <c r="AE11" s="71">
        <v>0</v>
      </c>
      <c r="AF11" s="71">
        <v>0</v>
      </c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2" t="s">
        <v>296</v>
      </c>
      <c r="AZ11" s="70" t="s">
        <v>306</v>
      </c>
      <c r="BA11" s="71">
        <v>5840786.6972477064</v>
      </c>
      <c r="BB11" s="71">
        <v>6358290.9348665038</v>
      </c>
      <c r="BC11" s="71">
        <v>7563981.0079365084</v>
      </c>
      <c r="BD11" s="71">
        <v>8083862.4663277129</v>
      </c>
      <c r="BE11" s="71">
        <v>9036089.5121035837</v>
      </c>
      <c r="BF11" s="71">
        <v>11100417.349501949</v>
      </c>
      <c r="BG11" s="71">
        <v>11815343.232469853</v>
      </c>
      <c r="BH11" s="71">
        <v>11565586.986040609</v>
      </c>
      <c r="BI11" s="71">
        <v>10129282.070367752</v>
      </c>
      <c r="BJ11" s="71">
        <v>9818899.5473912694</v>
      </c>
      <c r="BK11" s="71">
        <v>10478771.986978538</v>
      </c>
      <c r="BL11" s="71">
        <v>11002398.386428799</v>
      </c>
      <c r="BM11" s="71">
        <v>10544953.411163809</v>
      </c>
      <c r="BN11" s="71">
        <v>10003293.502855588</v>
      </c>
      <c r="BO11" s="71">
        <v>10359143.264267279</v>
      </c>
      <c r="BP11" s="71">
        <v>11308782.324055215</v>
      </c>
      <c r="BQ11" s="71">
        <v>11165647.344827587</v>
      </c>
      <c r="BR11" s="71">
        <v>12606637.102272727</v>
      </c>
      <c r="BS11" s="71">
        <v>12638241.992319856</v>
      </c>
      <c r="BT11" s="71">
        <v>13189120.462175388</v>
      </c>
      <c r="BU11" s="71">
        <v>16421178.534474989</v>
      </c>
      <c r="BV11" s="71">
        <v>16900522.391363267</v>
      </c>
      <c r="BW11" s="71">
        <v>17248290.566522088</v>
      </c>
      <c r="BX11" s="71">
        <v>0</v>
      </c>
      <c r="BY11" s="73"/>
      <c r="BZ11" s="73"/>
    </row>
    <row r="12" spans="1:78" s="69" customFormat="1" ht="12.75">
      <c r="A12" s="68" t="s">
        <v>297</v>
      </c>
      <c r="B12" s="68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68" t="s">
        <v>297</v>
      </c>
      <c r="AA12" s="68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</row>
    <row r="13" spans="1:78"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AB13" s="76">
        <v>1995</v>
      </c>
      <c r="AC13" s="76">
        <v>1996</v>
      </c>
      <c r="AD13" s="76">
        <v>1997</v>
      </c>
      <c r="AE13" s="76">
        <v>1998</v>
      </c>
      <c r="AF13" s="76">
        <v>1999</v>
      </c>
      <c r="AG13" s="76">
        <v>2000</v>
      </c>
      <c r="AH13" s="76">
        <v>2001</v>
      </c>
      <c r="AI13" s="76">
        <v>2002</v>
      </c>
      <c r="AJ13" s="76">
        <v>2003</v>
      </c>
      <c r="AK13" s="76">
        <v>2004</v>
      </c>
      <c r="AL13" s="76">
        <v>2005</v>
      </c>
      <c r="AM13" s="76">
        <v>2006</v>
      </c>
      <c r="AN13" s="76">
        <v>2007</v>
      </c>
      <c r="AO13" s="76">
        <v>2008</v>
      </c>
      <c r="AP13" s="76">
        <v>2009</v>
      </c>
      <c r="AQ13" s="76">
        <v>2010</v>
      </c>
      <c r="AR13" s="76">
        <v>2011</v>
      </c>
      <c r="AS13" s="76">
        <v>2012</v>
      </c>
      <c r="AT13" s="76">
        <v>2013</v>
      </c>
      <c r="AU13" s="76">
        <v>2014</v>
      </c>
      <c r="AV13" s="76">
        <v>2015</v>
      </c>
      <c r="AW13" s="76">
        <v>2016</v>
      </c>
      <c r="AX13" s="76">
        <v>2017</v>
      </c>
    </row>
    <row r="14" spans="1:78">
      <c r="A14" s="70" t="s">
        <v>284</v>
      </c>
      <c r="B14" s="70" t="s">
        <v>9</v>
      </c>
      <c r="C14" s="95">
        <v>0.9280767715206919</v>
      </c>
      <c r="D14" s="95">
        <v>0.82173478253741872</v>
      </c>
      <c r="E14" s="95">
        <v>0.76768799862561266</v>
      </c>
      <c r="F14" s="95">
        <v>0.86401391952234674</v>
      </c>
      <c r="G14" s="95">
        <v>0.72823211894009254</v>
      </c>
      <c r="H14" s="95">
        <v>0.74150870406189551</v>
      </c>
      <c r="I14" s="95">
        <v>0.79453574410173722</v>
      </c>
      <c r="J14" s="95">
        <v>0.91740425577348095</v>
      </c>
      <c r="K14" s="95">
        <v>0.91117051994344544</v>
      </c>
      <c r="L14" s="95">
        <v>0.84093705741682334</v>
      </c>
      <c r="M14" s="95">
        <v>0.92201950210946892</v>
      </c>
      <c r="N14" s="95">
        <v>0.83444612658659845</v>
      </c>
      <c r="O14" s="95">
        <v>0.74731196226523333</v>
      </c>
      <c r="P14" s="95">
        <v>0.76346614705816485</v>
      </c>
      <c r="Q14" s="95">
        <v>0.87317386001786756</v>
      </c>
      <c r="R14" s="95">
        <v>0.7263156434013146</v>
      </c>
      <c r="S14" s="95">
        <v>0.55733622059528298</v>
      </c>
      <c r="T14" s="95">
        <v>0.51124478873645796</v>
      </c>
      <c r="U14" s="95">
        <v>0.45296204614831148</v>
      </c>
      <c r="V14" s="95">
        <v>0.41991867568557167</v>
      </c>
      <c r="W14" s="95">
        <v>0.40632095933553164</v>
      </c>
      <c r="X14" s="95">
        <v>0.35075079799381981</v>
      </c>
      <c r="Y14" s="95">
        <v>0.31637999552438056</v>
      </c>
      <c r="Z14" s="70" t="s">
        <v>284</v>
      </c>
      <c r="AA14" s="70" t="s">
        <v>306</v>
      </c>
      <c r="AB14" s="75">
        <v>4263</v>
      </c>
      <c r="AC14" s="75">
        <v>4010</v>
      </c>
      <c r="AD14" s="75">
        <v>3977</v>
      </c>
      <c r="AE14" s="75">
        <v>4787</v>
      </c>
      <c r="AF14" s="75">
        <v>4328</v>
      </c>
      <c r="AG14" s="75">
        <v>4792</v>
      </c>
      <c r="AH14" s="75">
        <v>5558</v>
      </c>
      <c r="AI14" s="75">
        <v>6874</v>
      </c>
      <c r="AJ14" s="75">
        <v>7321</v>
      </c>
      <c r="AK14" s="75">
        <v>7244</v>
      </c>
      <c r="AL14" s="75">
        <v>8580</v>
      </c>
      <c r="AM14" s="75">
        <v>8411</v>
      </c>
      <c r="AN14" s="75">
        <v>8077</v>
      </c>
      <c r="AO14" s="75">
        <v>8522</v>
      </c>
      <c r="AP14" s="75">
        <v>9422</v>
      </c>
      <c r="AQ14" s="75">
        <v>7851</v>
      </c>
      <c r="AR14" s="75">
        <v>5966</v>
      </c>
      <c r="AS14" s="75">
        <v>5316</v>
      </c>
      <c r="AT14" s="75">
        <v>4646</v>
      </c>
      <c r="AU14" s="75">
        <v>4358</v>
      </c>
      <c r="AV14" s="75">
        <v>4393</v>
      </c>
      <c r="AW14" s="75">
        <v>3924</v>
      </c>
      <c r="AX14" s="75">
        <v>3690</v>
      </c>
    </row>
    <row r="15" spans="1:78">
      <c r="A15" s="70" t="s">
        <v>288</v>
      </c>
      <c r="B15" s="70" t="s">
        <v>9</v>
      </c>
      <c r="C15" s="95">
        <v>0.16697979914528985</v>
      </c>
      <c r="D15" s="95">
        <v>0.1672158559976393</v>
      </c>
      <c r="E15" s="95">
        <v>0.13241990622508681</v>
      </c>
      <c r="F15" s="95">
        <v>0.17038419470004079</v>
      </c>
      <c r="G15" s="95">
        <v>0.23405057242275154</v>
      </c>
      <c r="H15" s="95">
        <v>0.28471953578336556</v>
      </c>
      <c r="I15" s="95">
        <v>0.35109388044510015</v>
      </c>
      <c r="J15" s="95">
        <v>0.48739603463554731</v>
      </c>
      <c r="K15" s="95">
        <v>0.47182726964972016</v>
      </c>
      <c r="L15" s="95">
        <v>0.50706972208678691</v>
      </c>
      <c r="M15" s="95">
        <v>0.61940797321200214</v>
      </c>
      <c r="N15" s="95">
        <v>0.62858764214156315</v>
      </c>
      <c r="O15" s="95">
        <v>0.77210824874376272</v>
      </c>
      <c r="P15" s="95">
        <v>0.80458688884409502</v>
      </c>
      <c r="Q15" s="95">
        <v>0.81293579920152137</v>
      </c>
      <c r="R15" s="95">
        <v>0.70947836826451172</v>
      </c>
      <c r="S15" s="95">
        <v>0.70559176569831905</v>
      </c>
      <c r="T15" s="95">
        <v>0.51451460115501313</v>
      </c>
      <c r="U15" s="95">
        <v>0.26421161107660868</v>
      </c>
      <c r="V15" s="95">
        <v>0.29311441290397178</v>
      </c>
      <c r="W15" s="95">
        <v>0.24334861006414377</v>
      </c>
      <c r="X15" s="95">
        <v>0.15052608150397365</v>
      </c>
      <c r="Y15" s="95">
        <v>0.19154279403833771</v>
      </c>
      <c r="Z15" s="70" t="s">
        <v>288</v>
      </c>
      <c r="AA15" s="70" t="s">
        <v>306</v>
      </c>
      <c r="AB15" s="75">
        <v>767</v>
      </c>
      <c r="AC15" s="75">
        <v>816</v>
      </c>
      <c r="AD15" s="75">
        <v>686</v>
      </c>
      <c r="AE15" s="75">
        <v>944</v>
      </c>
      <c r="AF15" s="75">
        <v>1391</v>
      </c>
      <c r="AG15" s="75">
        <v>1840</v>
      </c>
      <c r="AH15" s="75">
        <v>2456</v>
      </c>
      <c r="AI15" s="75">
        <v>3652</v>
      </c>
      <c r="AJ15" s="75">
        <v>3791</v>
      </c>
      <c r="AK15" s="75">
        <v>4368</v>
      </c>
      <c r="AL15" s="75">
        <v>5764</v>
      </c>
      <c r="AM15" s="75">
        <v>6336</v>
      </c>
      <c r="AN15" s="75">
        <v>8345</v>
      </c>
      <c r="AO15" s="75">
        <v>8981</v>
      </c>
      <c r="AP15" s="75">
        <v>8772</v>
      </c>
      <c r="AQ15" s="75">
        <v>7669</v>
      </c>
      <c r="AR15" s="75">
        <v>7553</v>
      </c>
      <c r="AS15" s="75">
        <v>5350</v>
      </c>
      <c r="AT15" s="75">
        <v>2710</v>
      </c>
      <c r="AU15" s="75">
        <v>3042</v>
      </c>
      <c r="AV15" s="75">
        <v>2631</v>
      </c>
      <c r="AW15" s="75">
        <v>1684</v>
      </c>
      <c r="AX15" s="75">
        <v>2234</v>
      </c>
    </row>
    <row r="16" spans="1:78">
      <c r="A16" s="70" t="s">
        <v>290</v>
      </c>
      <c r="B16" s="70" t="s">
        <v>9</v>
      </c>
      <c r="C16" s="95">
        <v>0.10798172148117829</v>
      </c>
      <c r="D16" s="95">
        <v>8.5042377743897446E-2</v>
      </c>
      <c r="E16" s="95">
        <v>9.9025381768906032E-2</v>
      </c>
      <c r="F16" s="95">
        <v>9.3494717007013908E-2</v>
      </c>
      <c r="G16" s="95">
        <v>8.5139891909354629E-2</v>
      </c>
      <c r="H16" s="95">
        <v>8.6034816247582205E-2</v>
      </c>
      <c r="I16" s="95">
        <v>0.14180990610811864</v>
      </c>
      <c r="J16" s="95">
        <v>0.18510906353765175</v>
      </c>
      <c r="K16" s="95">
        <v>0.27530517553816436</v>
      </c>
      <c r="L16" s="95">
        <v>0.23449652898702142</v>
      </c>
      <c r="M16" s="95">
        <v>0.16248175841369661</v>
      </c>
      <c r="N16" s="95">
        <v>0.18145309303612991</v>
      </c>
      <c r="O16" s="95">
        <v>0.2002207609684245</v>
      </c>
      <c r="P16" s="95">
        <v>0.19100091827364554</v>
      </c>
      <c r="Q16" s="95">
        <v>0.16431089511904892</v>
      </c>
      <c r="R16" s="95">
        <v>0.16134180131090214</v>
      </c>
      <c r="S16" s="95">
        <v>0.11537214757545665</v>
      </c>
      <c r="T16" s="95">
        <v>9.0689209138164001E-2</v>
      </c>
      <c r="U16" s="95">
        <v>5.7034609771149852E-2</v>
      </c>
      <c r="V16" s="95">
        <v>3.4977163670000581E-2</v>
      </c>
      <c r="W16" s="95">
        <v>2.7100396331734753E-2</v>
      </c>
      <c r="X16" s="95">
        <v>3.3698534873514291E-2</v>
      </c>
      <c r="Y16" s="95">
        <v>3.8154227102533696E-2</v>
      </c>
      <c r="Z16" s="70" t="s">
        <v>290</v>
      </c>
      <c r="AA16" s="70" t="s">
        <v>306</v>
      </c>
      <c r="AB16" s="75">
        <v>496</v>
      </c>
      <c r="AC16" s="75">
        <v>415</v>
      </c>
      <c r="AD16" s="75">
        <v>513</v>
      </c>
      <c r="AE16" s="75">
        <v>518</v>
      </c>
      <c r="AF16" s="75">
        <v>506</v>
      </c>
      <c r="AG16" s="75">
        <v>556</v>
      </c>
      <c r="AH16" s="75">
        <v>992</v>
      </c>
      <c r="AI16" s="75">
        <v>1387</v>
      </c>
      <c r="AJ16" s="75">
        <v>2212</v>
      </c>
      <c r="AK16" s="75">
        <v>2020</v>
      </c>
      <c r="AL16" s="75">
        <v>1512</v>
      </c>
      <c r="AM16" s="75">
        <v>1829</v>
      </c>
      <c r="AN16" s="75">
        <v>2164</v>
      </c>
      <c r="AO16" s="75">
        <v>2132</v>
      </c>
      <c r="AP16" s="75">
        <v>1773</v>
      </c>
      <c r="AQ16" s="75">
        <v>1744</v>
      </c>
      <c r="AR16" s="75">
        <v>1235</v>
      </c>
      <c r="AS16" s="75">
        <v>943</v>
      </c>
      <c r="AT16" s="75">
        <v>585</v>
      </c>
      <c r="AU16" s="75">
        <v>363</v>
      </c>
      <c r="AV16" s="75">
        <v>293</v>
      </c>
      <c r="AW16" s="75">
        <v>377</v>
      </c>
      <c r="AX16" s="75">
        <v>445</v>
      </c>
    </row>
    <row r="17" spans="1:50">
      <c r="A17" s="70" t="s">
        <v>292</v>
      </c>
      <c r="B17" s="70" t="s">
        <v>9</v>
      </c>
      <c r="C17" s="95">
        <v>0.10471614522670719</v>
      </c>
      <c r="D17" s="95">
        <v>9.4263840390826081E-2</v>
      </c>
      <c r="E17" s="95">
        <v>9.2462296037633507E-2</v>
      </c>
      <c r="F17" s="95">
        <v>9.6202092982120485E-2</v>
      </c>
      <c r="G17" s="95">
        <v>0.10179769684814138</v>
      </c>
      <c r="H17" s="95">
        <v>0.13787234042553193</v>
      </c>
      <c r="I17" s="95">
        <v>0.16797040290024132</v>
      </c>
      <c r="J17" s="95">
        <v>0.18724442403988853</v>
      </c>
      <c r="K17" s="95">
        <v>0.20909253838341599</v>
      </c>
      <c r="L17" s="95">
        <v>0.22544171252118594</v>
      </c>
      <c r="M17" s="95">
        <v>0.24264802281622153</v>
      </c>
      <c r="N17" s="95">
        <v>0.241276064660398</v>
      </c>
      <c r="O17" s="95">
        <v>0.23806285488528478</v>
      </c>
      <c r="P17" s="95">
        <v>0.25720620842572062</v>
      </c>
      <c r="Q17" s="95">
        <v>0.23242624081137889</v>
      </c>
      <c r="R17" s="95">
        <v>0.20787558918898916</v>
      </c>
      <c r="S17" s="95">
        <v>0.167126131184204</v>
      </c>
      <c r="T17" s="95">
        <v>0.11973283709121334</v>
      </c>
      <c r="U17" s="95">
        <v>8.0920899333426277E-2</v>
      </c>
      <c r="V17" s="95">
        <v>8.4118633289009648E-2</v>
      </c>
      <c r="W17" s="95">
        <v>8.3890987962059446E-2</v>
      </c>
      <c r="X17" s="95">
        <v>7.5263040751986823E-2</v>
      </c>
      <c r="Y17" s="95">
        <v>7.8794909454445991E-2</v>
      </c>
      <c r="Z17" s="70" t="s">
        <v>292</v>
      </c>
      <c r="AA17" s="70" t="s">
        <v>306</v>
      </c>
      <c r="AB17" s="75">
        <v>481</v>
      </c>
      <c r="AC17" s="75">
        <v>460</v>
      </c>
      <c r="AD17" s="75">
        <v>479</v>
      </c>
      <c r="AE17" s="75">
        <v>533</v>
      </c>
      <c r="AF17" s="75">
        <v>605</v>
      </c>
      <c r="AG17" s="75">
        <v>891</v>
      </c>
      <c r="AH17" s="75">
        <v>1175</v>
      </c>
      <c r="AI17" s="75">
        <v>1403</v>
      </c>
      <c r="AJ17" s="75">
        <v>1680</v>
      </c>
      <c r="AK17" s="75">
        <v>1942</v>
      </c>
      <c r="AL17" s="75">
        <v>2258</v>
      </c>
      <c r="AM17" s="75">
        <v>2432</v>
      </c>
      <c r="AN17" s="75">
        <v>2573</v>
      </c>
      <c r="AO17" s="75">
        <v>2871</v>
      </c>
      <c r="AP17" s="75">
        <v>2508</v>
      </c>
      <c r="AQ17" s="75">
        <v>2247</v>
      </c>
      <c r="AR17" s="75">
        <v>1789</v>
      </c>
      <c r="AS17" s="75">
        <v>1245</v>
      </c>
      <c r="AT17" s="75">
        <v>830</v>
      </c>
      <c r="AU17" s="75">
        <v>873</v>
      </c>
      <c r="AV17" s="75">
        <v>907</v>
      </c>
      <c r="AW17" s="75">
        <v>842</v>
      </c>
      <c r="AX17" s="75">
        <v>919</v>
      </c>
    </row>
    <row r="18" spans="1:50">
      <c r="A18" s="70" t="s">
        <v>294</v>
      </c>
      <c r="C18" s="95">
        <v>1.3077544373738672</v>
      </c>
      <c r="D18" s="95">
        <v>1.1682568566697815</v>
      </c>
      <c r="E18" s="95">
        <v>1.091595582657239</v>
      </c>
      <c r="F18" s="95">
        <v>1.224094924211522</v>
      </c>
      <c r="G18" s="95">
        <v>1.1492202801203399</v>
      </c>
      <c r="H18" s="95">
        <v>1.2501353965183752</v>
      </c>
      <c r="I18" s="95">
        <v>1.4554099335551973</v>
      </c>
      <c r="J18" s="95">
        <v>1.7771537779865687</v>
      </c>
      <c r="K18" s="95">
        <v>1.867395503514746</v>
      </c>
      <c r="L18" s="95">
        <v>1.8079450210118178</v>
      </c>
      <c r="M18" s="95">
        <v>1.9465572565513893</v>
      </c>
      <c r="N18" s="95">
        <v>1.8857629264246896</v>
      </c>
      <c r="O18" s="95">
        <v>1.9577038268627052</v>
      </c>
      <c r="P18" s="95">
        <v>2.0162601626016263</v>
      </c>
      <c r="Q18" s="95">
        <v>2.0828467951498166</v>
      </c>
      <c r="R18" s="95">
        <v>1.8050114021657175</v>
      </c>
      <c r="S18" s="95">
        <v>1.5454262650532629</v>
      </c>
      <c r="T18" s="95">
        <v>1.2361814361208483</v>
      </c>
      <c r="U18" s="95">
        <v>0.85512916632949632</v>
      </c>
      <c r="V18" s="95">
        <v>0.83212888554855358</v>
      </c>
      <c r="W18" s="95">
        <v>0.76066095369346953</v>
      </c>
      <c r="X18" s="95">
        <v>0.61023845512329467</v>
      </c>
      <c r="Y18" s="95">
        <v>0.624871926119698</v>
      </c>
      <c r="Z18" s="70" t="s">
        <v>294</v>
      </c>
      <c r="AB18" s="75">
        <v>6007</v>
      </c>
      <c r="AC18" s="75">
        <v>5701</v>
      </c>
      <c r="AD18" s="75">
        <v>5655</v>
      </c>
      <c r="AE18" s="75">
        <v>6782</v>
      </c>
      <c r="AF18" s="75">
        <v>6830</v>
      </c>
      <c r="AG18" s="75">
        <v>8079</v>
      </c>
      <c r="AH18" s="75">
        <v>10181</v>
      </c>
      <c r="AI18" s="75">
        <v>13316</v>
      </c>
      <c r="AJ18" s="75">
        <v>15004</v>
      </c>
      <c r="AK18" s="75">
        <v>15574</v>
      </c>
      <c r="AL18" s="75">
        <v>18114</v>
      </c>
      <c r="AM18" s="75">
        <v>19008</v>
      </c>
      <c r="AN18" s="75">
        <v>21159</v>
      </c>
      <c r="AO18" s="75">
        <v>22506</v>
      </c>
      <c r="AP18" s="75">
        <v>22475</v>
      </c>
      <c r="AQ18" s="75">
        <v>19511</v>
      </c>
      <c r="AR18" s="75">
        <v>16543</v>
      </c>
      <c r="AS18" s="75">
        <v>12854</v>
      </c>
      <c r="AT18" s="75">
        <v>8771</v>
      </c>
      <c r="AU18" s="75">
        <v>8636</v>
      </c>
      <c r="AV18" s="75">
        <v>8224</v>
      </c>
      <c r="AW18" s="75">
        <v>6827</v>
      </c>
      <c r="AX18" s="75">
        <v>7288</v>
      </c>
    </row>
    <row r="19" spans="1:50"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spans="1:50" s="69" customFormat="1" ht="12.75">
      <c r="A20" s="68" t="s">
        <v>298</v>
      </c>
      <c r="B20" s="68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68" t="s">
        <v>298</v>
      </c>
      <c r="AA20" s="68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</row>
    <row r="21" spans="1:50"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AB21" s="76">
        <v>1995</v>
      </c>
      <c r="AC21" s="76">
        <v>1996</v>
      </c>
      <c r="AD21" s="76">
        <v>1997</v>
      </c>
      <c r="AE21" s="76">
        <v>1998</v>
      </c>
      <c r="AF21" s="76">
        <v>1999</v>
      </c>
      <c r="AG21" s="76">
        <v>2000</v>
      </c>
      <c r="AH21" s="76">
        <v>2001</v>
      </c>
      <c r="AI21" s="76">
        <v>2002</v>
      </c>
      <c r="AJ21" s="76">
        <v>2003</v>
      </c>
      <c r="AK21" s="76">
        <v>2004</v>
      </c>
      <c r="AL21" s="76">
        <v>2005</v>
      </c>
      <c r="AM21" s="76">
        <v>2006</v>
      </c>
      <c r="AN21" s="76">
        <v>2007</v>
      </c>
      <c r="AO21" s="76">
        <v>2008</v>
      </c>
      <c r="AP21" s="76">
        <v>2009</v>
      </c>
      <c r="AQ21" s="76">
        <v>2010</v>
      </c>
      <c r="AR21" s="76">
        <v>2011</v>
      </c>
      <c r="AS21" s="76">
        <v>2012</v>
      </c>
      <c r="AT21" s="76">
        <v>2013</v>
      </c>
      <c r="AU21" s="76">
        <v>2014</v>
      </c>
      <c r="AV21" s="76">
        <v>2015</v>
      </c>
      <c r="AW21" s="76">
        <v>2016</v>
      </c>
      <c r="AX21" s="76">
        <v>2017</v>
      </c>
    </row>
    <row r="22" spans="1:50">
      <c r="A22" s="70" t="s">
        <v>284</v>
      </c>
      <c r="B22" s="70" t="s">
        <v>9</v>
      </c>
      <c r="C22" s="95">
        <v>0.8869331434744101</v>
      </c>
      <c r="D22" s="95">
        <v>0.87422817668131214</v>
      </c>
      <c r="E22" s="95">
        <v>0.83692120837545836</v>
      </c>
      <c r="F22" s="95">
        <v>0.77906006556717378</v>
      </c>
      <c r="G22" s="95">
        <v>0.73342600894076304</v>
      </c>
      <c r="H22" s="95">
        <v>0.73992123611425786</v>
      </c>
      <c r="I22" s="95">
        <v>0.7099475984917436</v>
      </c>
      <c r="J22" s="95">
        <v>0.65152971440879337</v>
      </c>
      <c r="K22" s="95">
        <v>0.67401466664540743</v>
      </c>
      <c r="L22" s="95">
        <v>0.67642224188814792</v>
      </c>
      <c r="M22" s="95">
        <v>0.70230608401924222</v>
      </c>
      <c r="N22" s="95">
        <v>0.69882400177258241</v>
      </c>
      <c r="O22" s="95">
        <v>0.71512803230724853</v>
      </c>
      <c r="P22" s="95">
        <v>0.7045001019383853</v>
      </c>
      <c r="Q22" s="95">
        <v>0.73732693545105354</v>
      </c>
      <c r="R22" s="95">
        <v>0.72656612415544819</v>
      </c>
      <c r="S22" s="95">
        <v>0.61234362128461894</v>
      </c>
      <c r="T22" s="95">
        <v>0.63068155418124439</v>
      </c>
      <c r="U22" s="95">
        <v>0.60770004718520643</v>
      </c>
      <c r="V22" s="95">
        <v>0.50271555374657229</v>
      </c>
      <c r="W22" s="95">
        <v>0.45538030387112272</v>
      </c>
      <c r="X22" s="95">
        <v>0.41436532259327907</v>
      </c>
      <c r="Y22" s="95">
        <v>0.40638237163859986</v>
      </c>
      <c r="Z22" s="70" t="s">
        <v>284</v>
      </c>
      <c r="AA22" s="70" t="s">
        <v>306</v>
      </c>
      <c r="AB22" s="75">
        <v>10805.267014999999</v>
      </c>
      <c r="AC22" s="75">
        <v>10947.662219</v>
      </c>
      <c r="AD22" s="75">
        <v>10819.524890000001</v>
      </c>
      <c r="AE22" s="75">
        <v>10532.081864</v>
      </c>
      <c r="AF22" s="75">
        <v>10275.291051</v>
      </c>
      <c r="AG22" s="75">
        <v>10940.364409</v>
      </c>
      <c r="AH22" s="75">
        <v>10920.41396</v>
      </c>
      <c r="AI22" s="75">
        <v>10345.177749</v>
      </c>
      <c r="AJ22" s="75">
        <v>10990.928003999999</v>
      </c>
      <c r="AK22" s="75">
        <v>11526.363522</v>
      </c>
      <c r="AL22" s="75">
        <v>12402.058252999999</v>
      </c>
      <c r="AM22" s="75">
        <v>12915.322776999999</v>
      </c>
      <c r="AN22" s="75">
        <v>13883.209568</v>
      </c>
      <c r="AO22" s="75">
        <v>14036.319131</v>
      </c>
      <c r="AP22" s="75">
        <v>14277.760990000001</v>
      </c>
      <c r="AQ22" s="75">
        <v>14497.093953</v>
      </c>
      <c r="AR22" s="75">
        <v>12604.291273999999</v>
      </c>
      <c r="AS22" s="75">
        <v>13173.701531000001</v>
      </c>
      <c r="AT22" s="75">
        <v>12866.158552000001</v>
      </c>
      <c r="AU22" s="75">
        <v>10807.203024</v>
      </c>
      <c r="AV22" s="75">
        <v>10011.226322</v>
      </c>
      <c r="AW22" s="75">
        <v>9257.4558379999999</v>
      </c>
      <c r="AX22" s="75">
        <v>9326.7314499999993</v>
      </c>
    </row>
    <row r="23" spans="1:50">
      <c r="A23" s="70" t="s">
        <v>288</v>
      </c>
      <c r="B23" s="70" t="s">
        <v>9</v>
      </c>
      <c r="C23" s="95">
        <v>0.2270076147956985</v>
      </c>
      <c r="D23" s="95">
        <v>0.23661107144967602</v>
      </c>
      <c r="E23" s="95">
        <v>0.23391505263475448</v>
      </c>
      <c r="F23" s="95">
        <v>0.21296016853367419</v>
      </c>
      <c r="G23" s="95">
        <v>0.20635275257155786</v>
      </c>
      <c r="H23" s="95">
        <v>0.19983633000470047</v>
      </c>
      <c r="I23" s="95">
        <v>0.15886347679105448</v>
      </c>
      <c r="J23" s="95">
        <v>0.19174873364827066</v>
      </c>
      <c r="K23" s="95">
        <v>0.22282699216148494</v>
      </c>
      <c r="L23" s="95">
        <v>0.21598925833573451</v>
      </c>
      <c r="M23" s="95">
        <v>0.23621783165006044</v>
      </c>
      <c r="N23" s="95">
        <v>0.23282837820069899</v>
      </c>
      <c r="O23" s="95">
        <v>0.2377929904809</v>
      </c>
      <c r="P23" s="95">
        <v>0.2357237726738875</v>
      </c>
      <c r="Q23" s="95">
        <v>0.25659541639167494</v>
      </c>
      <c r="R23" s="95">
        <v>0.25576074443351315</v>
      </c>
      <c r="S23" s="95">
        <v>0.31768871373402924</v>
      </c>
      <c r="T23" s="95">
        <v>0.37763265485895281</v>
      </c>
      <c r="U23" s="95">
        <v>0.491110004822432</v>
      </c>
      <c r="V23" s="95">
        <v>0.44319062781280744</v>
      </c>
      <c r="W23" s="95">
        <v>0.42426618812862982</v>
      </c>
      <c r="X23" s="95">
        <v>0.38942516703377467</v>
      </c>
      <c r="Y23" s="95">
        <v>0.3940085634250563</v>
      </c>
      <c r="Z23" s="70" t="s">
        <v>288</v>
      </c>
      <c r="AA23" s="70" t="s">
        <v>306</v>
      </c>
      <c r="AB23" s="75">
        <v>2765.5724789999999</v>
      </c>
      <c r="AC23" s="75">
        <v>2963</v>
      </c>
      <c r="AD23" s="75">
        <v>3024</v>
      </c>
      <c r="AE23" s="75">
        <v>2879</v>
      </c>
      <c r="AF23" s="75">
        <v>2891</v>
      </c>
      <c r="AG23" s="75">
        <v>2954.75</v>
      </c>
      <c r="AH23" s="75">
        <v>2443.6379999999999</v>
      </c>
      <c r="AI23" s="75">
        <v>3044.6419999999998</v>
      </c>
      <c r="AJ23" s="75">
        <v>3633.5639999999999</v>
      </c>
      <c r="AK23" s="75">
        <v>3680.498</v>
      </c>
      <c r="AL23" s="75">
        <v>4171.3824999999997</v>
      </c>
      <c r="AM23" s="75">
        <v>4303.0200000000004</v>
      </c>
      <c r="AN23" s="75">
        <v>4616.4179999999997</v>
      </c>
      <c r="AO23" s="75">
        <v>4696.5133020000003</v>
      </c>
      <c r="AP23" s="75">
        <v>4968.7700940000004</v>
      </c>
      <c r="AQ23" s="75">
        <v>5103.1660000000002</v>
      </c>
      <c r="AR23" s="75">
        <v>6539.2060000000001</v>
      </c>
      <c r="AS23" s="75">
        <v>7888.0060000000003</v>
      </c>
      <c r="AT23" s="75">
        <v>10397.727000000001</v>
      </c>
      <c r="AU23" s="75">
        <v>9527.5570000000007</v>
      </c>
      <c r="AV23" s="75">
        <v>9327.2036449999996</v>
      </c>
      <c r="AW23" s="75">
        <v>8700.2605899999999</v>
      </c>
      <c r="AX23" s="75">
        <v>9042.7447560000001</v>
      </c>
    </row>
    <row r="24" spans="1:50">
      <c r="A24" s="70" t="s">
        <v>290</v>
      </c>
      <c r="B24" s="70" t="s">
        <v>9</v>
      </c>
      <c r="C24" s="95">
        <v>4.6787542693632708E-2</v>
      </c>
      <c r="D24" s="95">
        <v>4.5677196378405227E-2</v>
      </c>
      <c r="E24" s="95">
        <v>4.9737889829413733E-2</v>
      </c>
      <c r="F24" s="95">
        <v>5.4072206737796398E-2</v>
      </c>
      <c r="G24" s="95">
        <v>4.482515690589358E-2</v>
      </c>
      <c r="H24" s="95">
        <v>5.2967533148246461E-2</v>
      </c>
      <c r="I24" s="95">
        <v>5.3370172929398003E-2</v>
      </c>
      <c r="J24" s="95">
        <v>5.9871680136840938E-2</v>
      </c>
      <c r="K24" s="95">
        <v>5.130704877638953E-2</v>
      </c>
      <c r="L24" s="95">
        <v>4.915438149457254E-2</v>
      </c>
      <c r="M24" s="95">
        <v>4.8711567156783632E-2</v>
      </c>
      <c r="N24" s="95">
        <v>5.2917754014688193E-2</v>
      </c>
      <c r="O24" s="95">
        <v>5.4211138840812627E-2</v>
      </c>
      <c r="P24" s="95">
        <v>3.9916645409008321E-2</v>
      </c>
      <c r="Q24" s="95">
        <v>3.5805831580099791E-2</v>
      </c>
      <c r="R24" s="95">
        <v>3.8021309193806009E-2</v>
      </c>
      <c r="S24" s="95">
        <v>4.6102132319326611E-2</v>
      </c>
      <c r="T24" s="95">
        <v>2.9490560148295385E-2</v>
      </c>
      <c r="U24" s="95">
        <v>2.035718114915579E-2</v>
      </c>
      <c r="V24" s="95">
        <v>1.8141517793805371E-2</v>
      </c>
      <c r="W24" s="95">
        <v>2.3289326210681065E-2</v>
      </c>
      <c r="X24" s="95">
        <v>3.4644373713424784E-2</v>
      </c>
      <c r="Y24" s="95">
        <v>3.490100271757246E-2</v>
      </c>
      <c r="Z24" s="70" t="s">
        <v>290</v>
      </c>
      <c r="AA24" s="70" t="s">
        <v>306</v>
      </c>
      <c r="AB24" s="75">
        <v>570</v>
      </c>
      <c r="AC24" s="75">
        <v>572</v>
      </c>
      <c r="AD24" s="75">
        <v>643</v>
      </c>
      <c r="AE24" s="75">
        <v>731</v>
      </c>
      <c r="AF24" s="75">
        <v>628</v>
      </c>
      <c r="AG24" s="75">
        <v>783.17</v>
      </c>
      <c r="AH24" s="75">
        <v>820.94</v>
      </c>
      <c r="AI24" s="75">
        <v>950.65989999999999</v>
      </c>
      <c r="AJ24" s="75">
        <v>836.64660000000003</v>
      </c>
      <c r="AK24" s="75">
        <v>837.6</v>
      </c>
      <c r="AL24" s="75">
        <v>860.2</v>
      </c>
      <c r="AM24" s="75">
        <v>978</v>
      </c>
      <c r="AN24" s="75">
        <v>1052.4333650000001</v>
      </c>
      <c r="AO24" s="75">
        <v>795.29125979999992</v>
      </c>
      <c r="AP24" s="75">
        <v>693.35199999999998</v>
      </c>
      <c r="AQ24" s="75">
        <v>758.63499999999999</v>
      </c>
      <c r="AR24" s="75">
        <v>948.952</v>
      </c>
      <c r="AS24" s="75">
        <v>616</v>
      </c>
      <c r="AT24" s="75">
        <v>431</v>
      </c>
      <c r="AU24" s="75">
        <v>390</v>
      </c>
      <c r="AV24" s="75">
        <v>512</v>
      </c>
      <c r="AW24" s="75">
        <v>774</v>
      </c>
      <c r="AX24" s="75">
        <v>801</v>
      </c>
    </row>
    <row r="25" spans="1:50">
      <c r="A25" s="70" t="s">
        <v>292</v>
      </c>
      <c r="B25" s="70" t="s">
        <v>9</v>
      </c>
      <c r="C25" s="95">
        <v>1.4581296638766514E-2</v>
      </c>
      <c r="D25" s="95">
        <v>1.5599720826086469E-2</v>
      </c>
      <c r="E25" s="95">
        <v>1.3740962285065404E-2</v>
      </c>
      <c r="F25" s="95">
        <v>1.3991460881606277E-2</v>
      </c>
      <c r="G25" s="95">
        <v>1.23925855764351E-2</v>
      </c>
      <c r="H25" s="95">
        <v>1.3290409411701051E-2</v>
      </c>
      <c r="I25" s="95">
        <v>1.9212716161747495E-2</v>
      </c>
      <c r="J25" s="95">
        <v>2.0174716546932949E-2</v>
      </c>
      <c r="K25" s="95">
        <v>2.9648008850371565E-2</v>
      </c>
      <c r="L25" s="95">
        <v>2.2151748307970745E-2</v>
      </c>
      <c r="M25" s="95">
        <v>1.6001427030332888E-2</v>
      </c>
      <c r="N25" s="95">
        <v>1.4137372974394408E-2</v>
      </c>
      <c r="O25" s="95">
        <v>1.5556104998557712E-2</v>
      </c>
      <c r="P25" s="95">
        <v>1.440488260271635E-2</v>
      </c>
      <c r="Q25" s="95">
        <v>1.4149808254605659E-2</v>
      </c>
      <c r="R25" s="95">
        <v>1.0675145304765375E-2</v>
      </c>
      <c r="S25" s="95">
        <v>1.0445163136444438E-2</v>
      </c>
      <c r="T25" s="95">
        <v>1.0915337197745695E-2</v>
      </c>
      <c r="U25" s="95">
        <v>1.5256077752151556E-2</v>
      </c>
      <c r="V25" s="95">
        <v>1.5818938349075364E-2</v>
      </c>
      <c r="W25" s="95">
        <v>1.3988185170157638E-2</v>
      </c>
      <c r="X25" s="95">
        <v>1.5829383616613003E-2</v>
      </c>
      <c r="Y25" s="95">
        <v>1.5409112948097718E-2</v>
      </c>
      <c r="Z25" s="70" t="s">
        <v>292</v>
      </c>
      <c r="AA25" s="70" t="s">
        <v>306</v>
      </c>
      <c r="AB25" s="75">
        <v>177.64</v>
      </c>
      <c r="AC25" s="75">
        <v>195.35</v>
      </c>
      <c r="AD25" s="75">
        <v>177.64</v>
      </c>
      <c r="AE25" s="75">
        <v>189.15</v>
      </c>
      <c r="AF25" s="75">
        <v>173.62</v>
      </c>
      <c r="AG25" s="75">
        <v>196.51</v>
      </c>
      <c r="AH25" s="75">
        <v>295.52999999999997</v>
      </c>
      <c r="AI25" s="75">
        <v>320.33999999999997</v>
      </c>
      <c r="AJ25" s="75">
        <v>483.46</v>
      </c>
      <c r="AK25" s="75">
        <v>377.47</v>
      </c>
      <c r="AL25" s="75">
        <v>282.57</v>
      </c>
      <c r="AM25" s="75">
        <v>261.27999999999997</v>
      </c>
      <c r="AN25" s="75">
        <v>302</v>
      </c>
      <c r="AO25" s="75">
        <v>287</v>
      </c>
      <c r="AP25" s="75">
        <v>274</v>
      </c>
      <c r="AQ25" s="75">
        <v>213</v>
      </c>
      <c r="AR25" s="75">
        <v>215</v>
      </c>
      <c r="AS25" s="75">
        <v>228</v>
      </c>
      <c r="AT25" s="75">
        <v>323</v>
      </c>
      <c r="AU25" s="75">
        <v>340.07</v>
      </c>
      <c r="AV25" s="75">
        <v>307.52073899999999</v>
      </c>
      <c r="AW25" s="75">
        <v>353.64884989999996</v>
      </c>
      <c r="AX25" s="75">
        <v>353.64884989999996</v>
      </c>
    </row>
    <row r="26" spans="1:50">
      <c r="A26" s="70" t="s">
        <v>294</v>
      </c>
      <c r="C26" s="95">
        <v>1.1753095976025079</v>
      </c>
      <c r="D26" s="95">
        <v>1.1721161653354799</v>
      </c>
      <c r="E26" s="95">
        <v>1.134315113124692</v>
      </c>
      <c r="F26" s="95">
        <v>1.0600839017202506</v>
      </c>
      <c r="G26" s="95">
        <v>0.99699650399464967</v>
      </c>
      <c r="H26" s="95">
        <v>1.0060155086789058</v>
      </c>
      <c r="I26" s="95">
        <v>0.94139396437394363</v>
      </c>
      <c r="J26" s="95">
        <v>0.92332484474083809</v>
      </c>
      <c r="K26" s="95">
        <v>0.9777967164336534</v>
      </c>
      <c r="L26" s="95">
        <v>0.96371763002642574</v>
      </c>
      <c r="M26" s="95">
        <v>1.0032369098564193</v>
      </c>
      <c r="N26" s="95">
        <v>0.99870750696236388</v>
      </c>
      <c r="O26" s="95">
        <v>1.022688266627519</v>
      </c>
      <c r="P26" s="95">
        <v>0.99454540262399749</v>
      </c>
      <c r="Q26" s="95">
        <v>1.0438779916774339</v>
      </c>
      <c r="R26" s="95">
        <v>1.0310233230875325</v>
      </c>
      <c r="S26" s="95">
        <v>0.98657963047441943</v>
      </c>
      <c r="T26" s="95">
        <v>1.0487201063862381</v>
      </c>
      <c r="U26" s="95">
        <v>1.1344233109089459</v>
      </c>
      <c r="V26" s="95">
        <v>0.97986663770226068</v>
      </c>
      <c r="W26" s="95">
        <v>0.91692400338059121</v>
      </c>
      <c r="X26" s="95">
        <v>0.85426424695709169</v>
      </c>
      <c r="Y26" s="95">
        <v>0.85070105072932634</v>
      </c>
      <c r="Z26" s="70" t="s">
        <v>294</v>
      </c>
      <c r="AB26" s="75">
        <v>14318.479493999999</v>
      </c>
      <c r="AC26" s="75">
        <v>14678.012219</v>
      </c>
      <c r="AD26" s="75">
        <v>14664.16489</v>
      </c>
      <c r="AE26" s="75">
        <v>14331.231863999999</v>
      </c>
      <c r="AF26" s="75">
        <v>13967.911051000001</v>
      </c>
      <c r="AG26" s="75">
        <v>14874.794409</v>
      </c>
      <c r="AH26" s="75">
        <v>14480.521960000002</v>
      </c>
      <c r="AI26" s="75">
        <v>14660.819649000001</v>
      </c>
      <c r="AJ26" s="75">
        <v>15944.598603999999</v>
      </c>
      <c r="AK26" s="75">
        <v>16421.931521999999</v>
      </c>
      <c r="AL26" s="75">
        <v>17716.210752999999</v>
      </c>
      <c r="AM26" s="75">
        <v>18457.622776999997</v>
      </c>
      <c r="AN26" s="75">
        <v>19854.060933000001</v>
      </c>
      <c r="AO26" s="75">
        <v>19815.1236928</v>
      </c>
      <c r="AP26" s="75">
        <v>20213.883084000001</v>
      </c>
      <c r="AQ26" s="75">
        <v>20571.894952999999</v>
      </c>
      <c r="AR26" s="75">
        <v>20307.449274000002</v>
      </c>
      <c r="AS26" s="75">
        <v>21905.707531</v>
      </c>
      <c r="AT26" s="75">
        <v>24017.885552</v>
      </c>
      <c r="AU26" s="75">
        <v>21064.830024000003</v>
      </c>
      <c r="AV26" s="75">
        <v>20157.950706</v>
      </c>
      <c r="AW26" s="75">
        <v>19085.3652779</v>
      </c>
      <c r="AX26" s="75">
        <v>19524.1250559</v>
      </c>
    </row>
    <row r="27" spans="1:50"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</row>
    <row r="28" spans="1:50" s="69" customFormat="1" ht="12.75">
      <c r="A28" s="68" t="s">
        <v>299</v>
      </c>
      <c r="B28" s="68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68" t="s">
        <v>299</v>
      </c>
      <c r="AA28" s="68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</row>
    <row r="29" spans="1:50"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AB29" s="76">
        <v>1995</v>
      </c>
      <c r="AC29" s="76">
        <v>1996</v>
      </c>
      <c r="AD29" s="76">
        <v>1997</v>
      </c>
      <c r="AE29" s="76">
        <v>1998</v>
      </c>
      <c r="AF29" s="76">
        <v>1999</v>
      </c>
      <c r="AG29" s="76">
        <v>2000</v>
      </c>
      <c r="AH29" s="76">
        <v>2001</v>
      </c>
      <c r="AI29" s="76">
        <v>2002</v>
      </c>
      <c r="AJ29" s="76">
        <v>2003</v>
      </c>
      <c r="AK29" s="76">
        <v>2004</v>
      </c>
      <c r="AL29" s="76">
        <v>2005</v>
      </c>
      <c r="AM29" s="76">
        <v>2006</v>
      </c>
      <c r="AN29" s="76">
        <v>2007</v>
      </c>
      <c r="AO29" s="76">
        <v>2008</v>
      </c>
      <c r="AP29" s="76">
        <v>2009</v>
      </c>
      <c r="AQ29" s="76">
        <v>2010</v>
      </c>
      <c r="AR29" s="76">
        <v>2011</v>
      </c>
      <c r="AS29" s="76">
        <v>2012</v>
      </c>
      <c r="AT29" s="76">
        <v>2013</v>
      </c>
      <c r="AU29" s="76">
        <v>2014</v>
      </c>
      <c r="AV29" s="76">
        <v>2015</v>
      </c>
      <c r="AW29" s="76">
        <v>2016</v>
      </c>
      <c r="AX29" s="76">
        <v>2017</v>
      </c>
    </row>
    <row r="30" spans="1:50">
      <c r="A30" s="70" t="s">
        <v>284</v>
      </c>
      <c r="B30" s="70" t="s">
        <v>9</v>
      </c>
      <c r="C30" s="95">
        <v>0.53800134816312772</v>
      </c>
      <c r="D30" s="95">
        <v>0.57757797250716392</v>
      </c>
      <c r="E30" s="95">
        <v>0.55493139612320741</v>
      </c>
      <c r="F30" s="95">
        <v>0.53759977802331749</v>
      </c>
      <c r="G30" s="95">
        <v>0.53978923714695282</v>
      </c>
      <c r="H30" s="95">
        <v>0.56541994254611427</v>
      </c>
      <c r="I30" s="95">
        <v>0.53021996926394022</v>
      </c>
      <c r="J30" s="95">
        <v>0.50242385562782621</v>
      </c>
      <c r="K30" s="95">
        <v>0.48601852185506833</v>
      </c>
      <c r="L30" s="95">
        <v>0.47167733922893307</v>
      </c>
      <c r="M30" s="95">
        <v>0.44331250054327509</v>
      </c>
      <c r="N30" s="95">
        <v>0.4483443016818135</v>
      </c>
      <c r="O30" s="95">
        <v>0.4315164151311261</v>
      </c>
      <c r="P30" s="95">
        <v>0.44540039192111608</v>
      </c>
      <c r="Q30" s="95">
        <v>0.51294974555741624</v>
      </c>
      <c r="R30" s="95">
        <v>0.43564878336162727</v>
      </c>
      <c r="S30" s="95">
        <v>0.41951522684897447</v>
      </c>
      <c r="T30" s="95">
        <v>0.41801715574311343</v>
      </c>
      <c r="U30" s="95">
        <v>0.4150390625</v>
      </c>
      <c r="V30" s="95">
        <v>0.40087252730050804</v>
      </c>
      <c r="W30" s="95">
        <v>0.38342200035423074</v>
      </c>
      <c r="X30" s="95">
        <v>0.39211962971754094</v>
      </c>
      <c r="Y30" s="95">
        <v>0.40307078301305327</v>
      </c>
      <c r="Z30" s="70" t="s">
        <v>284</v>
      </c>
      <c r="AA30" s="70" t="s">
        <v>306</v>
      </c>
      <c r="AB30" s="75">
        <v>10216</v>
      </c>
      <c r="AC30" s="75">
        <v>11126</v>
      </c>
      <c r="AD30" s="75">
        <v>10916</v>
      </c>
      <c r="AE30" s="75">
        <v>10850</v>
      </c>
      <c r="AF30" s="75">
        <v>11146</v>
      </c>
      <c r="AG30" s="75">
        <v>11967</v>
      </c>
      <c r="AH30" s="75">
        <v>11558</v>
      </c>
      <c r="AI30" s="75">
        <v>11100</v>
      </c>
      <c r="AJ30" s="75">
        <v>10790</v>
      </c>
      <c r="AK30" s="75">
        <v>10710</v>
      </c>
      <c r="AL30" s="75">
        <v>10200</v>
      </c>
      <c r="AM30" s="75">
        <v>10730</v>
      </c>
      <c r="AN30" s="75">
        <v>10845</v>
      </c>
      <c r="AO30" s="75">
        <v>11410</v>
      </c>
      <c r="AP30" s="75">
        <v>12620</v>
      </c>
      <c r="AQ30" s="75">
        <v>11240</v>
      </c>
      <c r="AR30" s="75">
        <v>11340</v>
      </c>
      <c r="AS30" s="75">
        <v>11530</v>
      </c>
      <c r="AT30" s="75">
        <v>11730</v>
      </c>
      <c r="AU30" s="75">
        <v>11780</v>
      </c>
      <c r="AV30" s="75">
        <v>11690</v>
      </c>
      <c r="AW30" s="75">
        <v>12390</v>
      </c>
      <c r="AX30" s="75">
        <v>13210</v>
      </c>
    </row>
    <row r="31" spans="1:50">
      <c r="A31" s="70" t="s">
        <v>288</v>
      </c>
      <c r="B31" s="70" t="s">
        <v>9</v>
      </c>
      <c r="C31" s="95">
        <v>0.30265208965284801</v>
      </c>
      <c r="D31" s="95">
        <v>0.26994476514805432</v>
      </c>
      <c r="E31" s="95">
        <v>0.24121926297220767</v>
      </c>
      <c r="F31" s="95">
        <v>0.21915242564028878</v>
      </c>
      <c r="G31" s="95">
        <v>0.35595288830343652</v>
      </c>
      <c r="H31" s="95">
        <v>0.25065202600544301</v>
      </c>
      <c r="I31" s="95">
        <v>0.25143931921921236</v>
      </c>
      <c r="J31" s="95">
        <v>0.33662398327064352</v>
      </c>
      <c r="K31" s="95">
        <v>0.32557385319447951</v>
      </c>
      <c r="L31" s="95">
        <v>0.28203750517479809</v>
      </c>
      <c r="M31" s="95">
        <v>0.14824891562285405</v>
      </c>
      <c r="N31" s="95">
        <v>0.16592499738848845</v>
      </c>
      <c r="O31" s="95">
        <v>0.15263227002701704</v>
      </c>
      <c r="P31" s="95">
        <v>0.1489612528984206</v>
      </c>
      <c r="Q31" s="95">
        <v>0.13868340188921585</v>
      </c>
      <c r="R31" s="95">
        <v>0.14755470803004581</v>
      </c>
      <c r="S31" s="95">
        <v>0.15115866110272574</v>
      </c>
      <c r="T31" s="95">
        <v>0.14248112940767005</v>
      </c>
      <c r="U31" s="95">
        <v>0.1602836277173913</v>
      </c>
      <c r="V31" s="95">
        <v>0.18103920587764882</v>
      </c>
      <c r="W31" s="95">
        <v>0.17449144926300322</v>
      </c>
      <c r="X31" s="95">
        <v>0.15950629005459294</v>
      </c>
      <c r="Y31" s="95">
        <v>0.16842927496079138</v>
      </c>
      <c r="Z31" s="70" t="s">
        <v>288</v>
      </c>
      <c r="AA31" s="70" t="s">
        <v>306</v>
      </c>
      <c r="AB31" s="75">
        <v>5747</v>
      </c>
      <c r="AC31" s="75">
        <v>5200</v>
      </c>
      <c r="AD31" s="75">
        <v>4745</v>
      </c>
      <c r="AE31" s="75">
        <v>4423</v>
      </c>
      <c r="AF31" s="75">
        <v>7350</v>
      </c>
      <c r="AG31" s="75">
        <v>5305</v>
      </c>
      <c r="AH31" s="75">
        <v>5481</v>
      </c>
      <c r="AI31" s="75">
        <v>7437</v>
      </c>
      <c r="AJ31" s="75">
        <v>7228</v>
      </c>
      <c r="AK31" s="75">
        <v>6404</v>
      </c>
      <c r="AL31" s="75">
        <v>3411</v>
      </c>
      <c r="AM31" s="75">
        <v>3971</v>
      </c>
      <c r="AN31" s="75">
        <v>3836</v>
      </c>
      <c r="AO31" s="75">
        <v>3816</v>
      </c>
      <c r="AP31" s="75">
        <v>3412</v>
      </c>
      <c r="AQ31" s="75">
        <v>3807</v>
      </c>
      <c r="AR31" s="75">
        <v>4086</v>
      </c>
      <c r="AS31" s="75">
        <v>3930</v>
      </c>
      <c r="AT31" s="75">
        <v>4530</v>
      </c>
      <c r="AU31" s="75">
        <v>5320</v>
      </c>
      <c r="AV31" s="75">
        <v>5320</v>
      </c>
      <c r="AW31" s="75">
        <v>5040</v>
      </c>
      <c r="AX31" s="75">
        <v>5520</v>
      </c>
    </row>
    <row r="32" spans="1:50">
      <c r="A32" s="70" t="s">
        <v>290</v>
      </c>
      <c r="B32" s="70" t="s">
        <v>9</v>
      </c>
      <c r="C32" s="95">
        <v>6.0877991236939669E-2</v>
      </c>
      <c r="D32" s="95">
        <v>4.6461647078367037E-2</v>
      </c>
      <c r="E32" s="95">
        <v>4.9667275010294394E-2</v>
      </c>
      <c r="F32" s="95">
        <v>5.5246428801474567E-2</v>
      </c>
      <c r="G32" s="95">
        <v>6.3635659215063339E-2</v>
      </c>
      <c r="H32" s="95">
        <v>6.6667296643483531E-2</v>
      </c>
      <c r="I32" s="95">
        <v>6.0967497763607589E-2</v>
      </c>
      <c r="J32" s="95">
        <v>4.5716044521090481E-2</v>
      </c>
      <c r="K32" s="95">
        <v>5.0899066700299089E-2</v>
      </c>
      <c r="L32" s="95">
        <v>2.3782050717425198E-2</v>
      </c>
      <c r="M32" s="95">
        <v>3.0423406900028684E-2</v>
      </c>
      <c r="N32" s="95">
        <v>3.0084612973989344E-2</v>
      </c>
      <c r="O32" s="95">
        <v>6.4458883588052032E-2</v>
      </c>
      <c r="P32" s="95">
        <v>4.4501003224370936E-2</v>
      </c>
      <c r="Q32" s="95">
        <v>6.1375128034207492E-2</v>
      </c>
      <c r="R32" s="95">
        <v>5.7363007061851275E-2</v>
      </c>
      <c r="S32" s="95">
        <v>6.7144632868685078E-2</v>
      </c>
      <c r="T32" s="95">
        <v>5.0394089027140293E-2</v>
      </c>
      <c r="U32" s="95">
        <v>3.290591032608696E-2</v>
      </c>
      <c r="V32" s="95">
        <v>2.6203042955975486E-2</v>
      </c>
      <c r="W32" s="95">
        <v>2.7879272908562545E-2</v>
      </c>
      <c r="X32" s="95">
        <v>2.8483266081177308E-2</v>
      </c>
      <c r="Y32" s="95">
        <v>3.38689302910287E-2</v>
      </c>
      <c r="Z32" s="70" t="s">
        <v>290</v>
      </c>
      <c r="AA32" s="70" t="s">
        <v>306</v>
      </c>
      <c r="AB32" s="75">
        <v>1156</v>
      </c>
      <c r="AC32" s="75">
        <v>895</v>
      </c>
      <c r="AD32" s="75">
        <v>977</v>
      </c>
      <c r="AE32" s="75">
        <v>1115</v>
      </c>
      <c r="AF32" s="75">
        <v>1314</v>
      </c>
      <c r="AG32" s="75">
        <v>1411</v>
      </c>
      <c r="AH32" s="75">
        <v>1329</v>
      </c>
      <c r="AI32" s="75">
        <v>1010</v>
      </c>
      <c r="AJ32" s="75">
        <v>1130</v>
      </c>
      <c r="AK32" s="75">
        <v>540</v>
      </c>
      <c r="AL32" s="75">
        <v>700</v>
      </c>
      <c r="AM32" s="75">
        <v>720</v>
      </c>
      <c r="AN32" s="75">
        <v>1620</v>
      </c>
      <c r="AO32" s="75">
        <v>1140</v>
      </c>
      <c r="AP32" s="75">
        <v>1510</v>
      </c>
      <c r="AQ32" s="75">
        <v>1480</v>
      </c>
      <c r="AR32" s="75">
        <v>1815</v>
      </c>
      <c r="AS32" s="75">
        <v>1390</v>
      </c>
      <c r="AT32" s="75">
        <v>930</v>
      </c>
      <c r="AU32" s="75">
        <v>770</v>
      </c>
      <c r="AV32" s="75">
        <v>850</v>
      </c>
      <c r="AW32" s="75">
        <v>900</v>
      </c>
      <c r="AX32" s="75">
        <v>1110</v>
      </c>
    </row>
    <row r="33" spans="1:50">
      <c r="A33" s="70" t="s">
        <v>292</v>
      </c>
      <c r="B33" s="70" t="s">
        <v>9</v>
      </c>
      <c r="C33" s="95">
        <v>2.6647286821705425E-2</v>
      </c>
      <c r="D33" s="95">
        <v>2.548901532455667E-2</v>
      </c>
      <c r="E33" s="95">
        <v>2.857012134676095E-2</v>
      </c>
      <c r="F33" s="95">
        <v>2.2296764987142198E-2</v>
      </c>
      <c r="G33" s="95">
        <v>1.9807446437565379E-2</v>
      </c>
      <c r="H33" s="95">
        <v>2.6553522830359843E-2</v>
      </c>
      <c r="I33" s="95">
        <v>2.3212606371998075E-2</v>
      </c>
      <c r="J33" s="95">
        <v>4.6168678625259696E-2</v>
      </c>
      <c r="K33" s="95">
        <v>1.9819105617815577E-2</v>
      </c>
      <c r="L33" s="95">
        <v>1.8937558904616361E-2</v>
      </c>
      <c r="M33" s="95">
        <v>2.4773345618594789E-2</v>
      </c>
      <c r="N33" s="95">
        <v>2.4234827117935863E-2</v>
      </c>
      <c r="O33" s="95">
        <v>2.5465237960711914E-2</v>
      </c>
      <c r="P33" s="95">
        <v>2.4592659676626043E-2</v>
      </c>
      <c r="Q33" s="95">
        <v>2.7842359406246443E-2</v>
      </c>
      <c r="R33" s="95">
        <v>3.7402230955869246E-2</v>
      </c>
      <c r="S33" s="95">
        <v>3.4219716475776138E-2</v>
      </c>
      <c r="T33" s="95">
        <v>3.2266718873492709E-2</v>
      </c>
      <c r="U33" s="95">
        <v>2.7598505434782608E-2</v>
      </c>
      <c r="V33" s="95">
        <v>1.5313466662583076E-2</v>
      </c>
      <c r="W33" s="95">
        <v>1.5087606515222084E-2</v>
      </c>
      <c r="X33" s="95">
        <v>1.3608671572118048E-2</v>
      </c>
      <c r="Y33" s="95">
        <v>1.2510145422812402E-2</v>
      </c>
      <c r="Z33" s="70" t="s">
        <v>292</v>
      </c>
      <c r="AA33" s="70" t="s">
        <v>306</v>
      </c>
      <c r="AB33" s="75">
        <v>506</v>
      </c>
      <c r="AC33" s="75">
        <v>491</v>
      </c>
      <c r="AD33" s="75">
        <v>562</v>
      </c>
      <c r="AE33" s="75">
        <v>450</v>
      </c>
      <c r="AF33" s="75">
        <v>409</v>
      </c>
      <c r="AG33" s="75">
        <v>562</v>
      </c>
      <c r="AH33" s="75">
        <v>506</v>
      </c>
      <c r="AI33" s="75">
        <v>1020</v>
      </c>
      <c r="AJ33" s="75">
        <v>440</v>
      </c>
      <c r="AK33" s="75">
        <v>430</v>
      </c>
      <c r="AL33" s="75">
        <v>570</v>
      </c>
      <c r="AM33" s="75">
        <v>580</v>
      </c>
      <c r="AN33" s="75">
        <v>640</v>
      </c>
      <c r="AO33" s="75">
        <v>630</v>
      </c>
      <c r="AP33" s="75">
        <v>685</v>
      </c>
      <c r="AQ33" s="75">
        <v>965</v>
      </c>
      <c r="AR33" s="75">
        <v>925</v>
      </c>
      <c r="AS33" s="75">
        <v>890</v>
      </c>
      <c r="AT33" s="75">
        <v>780</v>
      </c>
      <c r="AU33" s="75">
        <v>450</v>
      </c>
      <c r="AV33" s="75">
        <v>460</v>
      </c>
      <c r="AW33" s="75">
        <v>430</v>
      </c>
      <c r="AX33" s="75">
        <v>410</v>
      </c>
    </row>
    <row r="34" spans="1:50">
      <c r="A34" s="70" t="s">
        <v>294</v>
      </c>
      <c r="C34" s="95">
        <v>0.92817871587462086</v>
      </c>
      <c r="D34" s="95">
        <v>0.91947340005814193</v>
      </c>
      <c r="E34" s="95">
        <v>0.87438805545247045</v>
      </c>
      <c r="F34" s="95">
        <v>0.83429539745222303</v>
      </c>
      <c r="G34" s="95">
        <v>0.97918523110301814</v>
      </c>
      <c r="H34" s="95">
        <v>0.9092927880254007</v>
      </c>
      <c r="I34" s="95">
        <v>0.8658393926187582</v>
      </c>
      <c r="J34" s="95">
        <v>0.93093256204481978</v>
      </c>
      <c r="K34" s="95">
        <v>0.88231054736766235</v>
      </c>
      <c r="L34" s="95">
        <v>0.79643445402577273</v>
      </c>
      <c r="M34" s="95">
        <v>0.64675816868475267</v>
      </c>
      <c r="N34" s="95">
        <v>0.66858873916222705</v>
      </c>
      <c r="O34" s="95">
        <v>0.67407280670690706</v>
      </c>
      <c r="P34" s="95">
        <v>0.66345530772053374</v>
      </c>
      <c r="Q34" s="95">
        <v>0.74085063488708602</v>
      </c>
      <c r="R34" s="95">
        <v>0.67796872940939368</v>
      </c>
      <c r="S34" s="95">
        <v>0.67203823729616152</v>
      </c>
      <c r="T34" s="95">
        <v>0.6431590930514165</v>
      </c>
      <c r="U34" s="95">
        <v>0.63582710597826086</v>
      </c>
      <c r="V34" s="95">
        <v>0.62342824279671549</v>
      </c>
      <c r="W34" s="95">
        <v>0.60088032904101862</v>
      </c>
      <c r="X34" s="95">
        <v>0.59371785742542926</v>
      </c>
      <c r="Y34" s="95">
        <v>0.61787913368768577</v>
      </c>
      <c r="Z34" s="70" t="s">
        <v>294</v>
      </c>
      <c r="AB34" s="75">
        <v>17625</v>
      </c>
      <c r="AC34" s="75">
        <v>17712</v>
      </c>
      <c r="AD34" s="75">
        <v>17200</v>
      </c>
      <c r="AE34" s="75">
        <v>16838</v>
      </c>
      <c r="AF34" s="75">
        <v>20219</v>
      </c>
      <c r="AG34" s="75">
        <v>19245</v>
      </c>
      <c r="AH34" s="75">
        <v>18874</v>
      </c>
      <c r="AI34" s="75">
        <v>20567</v>
      </c>
      <c r="AJ34" s="75">
        <v>19588</v>
      </c>
      <c r="AK34" s="75">
        <v>18084</v>
      </c>
      <c r="AL34" s="75">
        <v>14881</v>
      </c>
      <c r="AM34" s="75">
        <v>16001</v>
      </c>
      <c r="AN34" s="75">
        <v>16941</v>
      </c>
      <c r="AO34" s="75">
        <v>16996</v>
      </c>
      <c r="AP34" s="75">
        <v>18227</v>
      </c>
      <c r="AQ34" s="75">
        <v>17492</v>
      </c>
      <c r="AR34" s="75">
        <v>18166</v>
      </c>
      <c r="AS34" s="75">
        <v>17740</v>
      </c>
      <c r="AT34" s="75">
        <v>17970</v>
      </c>
      <c r="AU34" s="75">
        <v>18320</v>
      </c>
      <c r="AV34" s="75">
        <v>18320</v>
      </c>
      <c r="AW34" s="75">
        <v>18760</v>
      </c>
      <c r="AX34" s="75">
        <v>20250</v>
      </c>
    </row>
    <row r="35" spans="1:50"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</row>
    <row r="36" spans="1:50" s="69" customFormat="1" ht="12.75">
      <c r="A36" s="68" t="s">
        <v>300</v>
      </c>
      <c r="B36" s="68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68" t="s">
        <v>300</v>
      </c>
      <c r="AA36" s="68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</row>
    <row r="37" spans="1:50"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AB37" s="76">
        <v>1995</v>
      </c>
      <c r="AC37" s="76">
        <v>1996</v>
      </c>
      <c r="AD37" s="76">
        <v>1997</v>
      </c>
      <c r="AE37" s="76">
        <v>1998</v>
      </c>
      <c r="AF37" s="76">
        <v>1999</v>
      </c>
      <c r="AG37" s="76">
        <v>2000</v>
      </c>
      <c r="AH37" s="76">
        <v>2001</v>
      </c>
      <c r="AI37" s="76">
        <v>2002</v>
      </c>
      <c r="AJ37" s="76">
        <v>2003</v>
      </c>
      <c r="AK37" s="76">
        <v>2004</v>
      </c>
      <c r="AL37" s="76">
        <v>2005</v>
      </c>
      <c r="AM37" s="76">
        <v>2006</v>
      </c>
      <c r="AN37" s="76">
        <v>2007</v>
      </c>
      <c r="AO37" s="76">
        <v>2008</v>
      </c>
      <c r="AP37" s="76">
        <v>2009</v>
      </c>
      <c r="AQ37" s="76">
        <v>2010</v>
      </c>
      <c r="AR37" s="76">
        <v>2011</v>
      </c>
      <c r="AS37" s="76">
        <v>2012</v>
      </c>
      <c r="AT37" s="76">
        <v>2013</v>
      </c>
      <c r="AU37" s="76">
        <v>2014</v>
      </c>
      <c r="AV37" s="76">
        <v>2015</v>
      </c>
      <c r="AW37" s="76">
        <v>2016</v>
      </c>
      <c r="AX37" s="76">
        <v>2017</v>
      </c>
    </row>
    <row r="38" spans="1:50">
      <c r="A38" s="70" t="s">
        <v>284</v>
      </c>
      <c r="B38" s="70" t="s">
        <v>9</v>
      </c>
      <c r="C38" s="95">
        <v>0.50559227698659692</v>
      </c>
      <c r="D38" s="95">
        <v>0.48433216136198953</v>
      </c>
      <c r="E38" s="95">
        <v>0.47198324349380638</v>
      </c>
      <c r="F38" s="95">
        <v>0.55112309604715815</v>
      </c>
      <c r="G38" s="95">
        <v>0.54313443093420666</v>
      </c>
      <c r="H38" s="95">
        <v>0.55920184386519667</v>
      </c>
      <c r="I38" s="95">
        <v>0.35276268925579701</v>
      </c>
      <c r="J38" s="95">
        <v>0.37680352612606</v>
      </c>
      <c r="K38" s="95">
        <v>0.49428004236110828</v>
      </c>
      <c r="L38" s="95">
        <v>0.52279722475592616</v>
      </c>
      <c r="M38" s="95">
        <v>0.61548251674553467</v>
      </c>
      <c r="N38" s="95">
        <v>0.92219859895559075</v>
      </c>
      <c r="O38" s="95">
        <v>0.84893250961696887</v>
      </c>
      <c r="P38" s="95">
        <v>0.79961974101902833</v>
      </c>
      <c r="Q38" s="95">
        <v>0.35864186059404596</v>
      </c>
      <c r="R38" s="95">
        <v>0.21121653933323759</v>
      </c>
      <c r="S38" s="95">
        <v>0.25215838477928265</v>
      </c>
      <c r="T38" s="95">
        <v>0.19259080188313762</v>
      </c>
      <c r="U38" s="95">
        <v>0.17705357057722393</v>
      </c>
      <c r="V38" s="95">
        <v>0.2380031608792848</v>
      </c>
      <c r="W38" s="95">
        <v>0.31178775625037303</v>
      </c>
      <c r="X38" s="95">
        <v>0.20777311720037117</v>
      </c>
      <c r="Y38" s="95" t="e">
        <v>#N/A</v>
      </c>
      <c r="Z38" s="70" t="s">
        <v>284</v>
      </c>
      <c r="AA38" s="70" t="s">
        <v>306</v>
      </c>
      <c r="AB38" s="75">
        <v>4980</v>
      </c>
      <c r="AC38" s="75">
        <v>5052</v>
      </c>
      <c r="AD38" s="75">
        <v>5144</v>
      </c>
      <c r="AE38" s="75">
        <v>6258</v>
      </c>
      <c r="AF38" s="75">
        <v>6365</v>
      </c>
      <c r="AG38" s="75">
        <v>6930</v>
      </c>
      <c r="AH38" s="75">
        <v>4582</v>
      </c>
      <c r="AI38" s="75">
        <v>5071</v>
      </c>
      <c r="AJ38" s="75">
        <v>6874</v>
      </c>
      <c r="AK38" s="75">
        <v>7572</v>
      </c>
      <c r="AL38" s="75">
        <v>9169</v>
      </c>
      <c r="AM38" s="75">
        <v>14280</v>
      </c>
      <c r="AN38" s="75">
        <v>13664</v>
      </c>
      <c r="AO38" s="75">
        <v>13051</v>
      </c>
      <c r="AP38" s="75">
        <v>5641</v>
      </c>
      <c r="AQ38" s="75">
        <v>3389</v>
      </c>
      <c r="AR38" s="75">
        <v>4129</v>
      </c>
      <c r="AS38" s="75">
        <v>3107</v>
      </c>
      <c r="AT38" s="75">
        <v>2841</v>
      </c>
      <c r="AU38" s="75">
        <v>3860</v>
      </c>
      <c r="AV38" s="75">
        <v>5151</v>
      </c>
      <c r="AW38" s="75">
        <v>3511</v>
      </c>
      <c r="AX38" s="75" t="e">
        <v>#N/A</v>
      </c>
    </row>
    <row r="39" spans="1:50">
      <c r="A39" s="70" t="s">
        <v>288</v>
      </c>
      <c r="B39" s="70" t="s">
        <v>9</v>
      </c>
      <c r="C39" s="95">
        <v>0.1979728795429446</v>
      </c>
      <c r="D39" s="95">
        <v>0.1929850832980374</v>
      </c>
      <c r="E39" s="95">
        <v>0.19066508164465976</v>
      </c>
      <c r="F39" s="95">
        <v>0.19110532413268347</v>
      </c>
      <c r="G39" s="95">
        <v>0.31410492384427569</v>
      </c>
      <c r="H39" s="95">
        <v>0.36707203286331597</v>
      </c>
      <c r="I39" s="95">
        <v>0.37385762091360764</v>
      </c>
      <c r="J39" s="95">
        <v>0.41053825317422232</v>
      </c>
      <c r="K39" s="95">
        <v>0.53231817771301781</v>
      </c>
      <c r="L39" s="95">
        <v>0.60820400856774337</v>
      </c>
      <c r="M39" s="95">
        <v>0.68301173605472953</v>
      </c>
      <c r="N39" s="95">
        <v>0.57928021236916316</v>
      </c>
      <c r="O39" s="95">
        <v>0.47851860283005671</v>
      </c>
      <c r="P39" s="95">
        <v>0.43556024357553236</v>
      </c>
      <c r="Q39" s="95">
        <v>0.36156643524168397</v>
      </c>
      <c r="R39" s="95">
        <v>0.29747316088449183</v>
      </c>
      <c r="S39" s="95">
        <v>0.27273900373559606</v>
      </c>
      <c r="T39" s="95">
        <v>0.26269707704561868</v>
      </c>
      <c r="U39" s="95">
        <v>0.2557024991476064</v>
      </c>
      <c r="V39" s="95">
        <v>0.29238626655170169</v>
      </c>
      <c r="W39" s="95">
        <v>0.17317506710004216</v>
      </c>
      <c r="X39" s="95">
        <v>0.20854242808718543</v>
      </c>
      <c r="Y39" s="95" t="e">
        <v>#N/A</v>
      </c>
      <c r="Z39" s="70" t="s">
        <v>288</v>
      </c>
      <c r="AA39" s="70" t="s">
        <v>306</v>
      </c>
      <c r="AB39" s="75">
        <v>1950</v>
      </c>
      <c r="AC39" s="75">
        <v>2013</v>
      </c>
      <c r="AD39" s="75">
        <v>2078</v>
      </c>
      <c r="AE39" s="75">
        <v>2170</v>
      </c>
      <c r="AF39" s="75">
        <v>3681</v>
      </c>
      <c r="AG39" s="75">
        <v>4549</v>
      </c>
      <c r="AH39" s="75">
        <v>4856</v>
      </c>
      <c r="AI39" s="75">
        <v>5525</v>
      </c>
      <c r="AJ39" s="75">
        <v>7403</v>
      </c>
      <c r="AK39" s="75">
        <v>8809</v>
      </c>
      <c r="AL39" s="75">
        <v>10175</v>
      </c>
      <c r="AM39" s="75">
        <v>8970</v>
      </c>
      <c r="AN39" s="75">
        <v>7702</v>
      </c>
      <c r="AO39" s="75">
        <v>7109</v>
      </c>
      <c r="AP39" s="75">
        <v>5687</v>
      </c>
      <c r="AQ39" s="75">
        <v>4773</v>
      </c>
      <c r="AR39" s="75">
        <v>4466</v>
      </c>
      <c r="AS39" s="75">
        <v>4238</v>
      </c>
      <c r="AT39" s="75">
        <v>4103</v>
      </c>
      <c r="AU39" s="75">
        <v>4742</v>
      </c>
      <c r="AV39" s="75">
        <v>2861</v>
      </c>
      <c r="AW39" s="75">
        <v>3524</v>
      </c>
      <c r="AX39" s="75" t="e">
        <v>#N/A</v>
      </c>
    </row>
    <row r="40" spans="1:50">
      <c r="A40" s="70" t="s">
        <v>290</v>
      </c>
      <c r="B40" s="70" t="s">
        <v>9</v>
      </c>
      <c r="C40" s="95">
        <v>2.802077679684754E-2</v>
      </c>
      <c r="D40" s="95">
        <v>2.3775608871293232E-2</v>
      </c>
      <c r="E40" s="95">
        <v>2.7342730668964678E-2</v>
      </c>
      <c r="F40" s="95">
        <v>2.6332023924272974E-2</v>
      </c>
      <c r="G40" s="95">
        <v>3.3023256052087661E-2</v>
      </c>
      <c r="H40" s="95">
        <v>2.8645981900742398E-2</v>
      </c>
      <c r="I40" s="95">
        <v>3.1950352693399332E-2</v>
      </c>
      <c r="J40" s="95">
        <v>4.1462505931441823E-2</v>
      </c>
      <c r="K40" s="95">
        <v>2.7755614831450073E-2</v>
      </c>
      <c r="L40" s="95">
        <v>2.119634812467899E-2</v>
      </c>
      <c r="M40" s="95">
        <v>5.4103927200011004E-2</v>
      </c>
      <c r="N40" s="95">
        <v>1.5111657713978169E-2</v>
      </c>
      <c r="O40" s="95">
        <v>7.7040128214654665E-3</v>
      </c>
      <c r="P40" s="95">
        <v>7.7198749037160046E-3</v>
      </c>
      <c r="Q40" s="95">
        <v>7.4385920385575911E-3</v>
      </c>
      <c r="R40" s="95">
        <v>3.9513510161484987E-2</v>
      </c>
      <c r="S40" s="95">
        <v>1.1236895809975299E-2</v>
      </c>
      <c r="T40" s="95">
        <v>6.074637458817987E-3</v>
      </c>
      <c r="U40" s="95">
        <v>5.4219150440754952E-3</v>
      </c>
      <c r="V40" s="95">
        <v>7.5840385461533764E-3</v>
      </c>
      <c r="W40" s="95">
        <v>8.9583746699777155E-3</v>
      </c>
      <c r="X40" s="95">
        <v>4.201620997216278E-3</v>
      </c>
      <c r="Y40" s="95" t="e">
        <v>#N/A</v>
      </c>
      <c r="Z40" s="70" t="s">
        <v>290</v>
      </c>
      <c r="AA40" s="70" t="s">
        <v>306</v>
      </c>
      <c r="AB40" s="75">
        <v>276</v>
      </c>
      <c r="AC40" s="75">
        <v>248</v>
      </c>
      <c r="AD40" s="75">
        <v>298</v>
      </c>
      <c r="AE40" s="75">
        <v>299</v>
      </c>
      <c r="AF40" s="75">
        <v>387</v>
      </c>
      <c r="AG40" s="75">
        <v>355</v>
      </c>
      <c r="AH40" s="75">
        <v>415</v>
      </c>
      <c r="AI40" s="75">
        <v>558</v>
      </c>
      <c r="AJ40" s="75">
        <v>386</v>
      </c>
      <c r="AK40" s="75">
        <v>307</v>
      </c>
      <c r="AL40" s="75">
        <v>806</v>
      </c>
      <c r="AM40" s="75">
        <v>234</v>
      </c>
      <c r="AN40" s="75">
        <v>124</v>
      </c>
      <c r="AO40" s="75">
        <v>126</v>
      </c>
      <c r="AP40" s="75">
        <v>117</v>
      </c>
      <c r="AQ40" s="75">
        <v>634</v>
      </c>
      <c r="AR40" s="75">
        <v>184</v>
      </c>
      <c r="AS40" s="75">
        <v>98</v>
      </c>
      <c r="AT40" s="75">
        <v>87</v>
      </c>
      <c r="AU40" s="75">
        <v>123</v>
      </c>
      <c r="AV40" s="75">
        <v>148</v>
      </c>
      <c r="AW40" s="75">
        <v>71</v>
      </c>
      <c r="AX40" s="75" t="e">
        <v>#N/A</v>
      </c>
    </row>
    <row r="41" spans="1:50">
      <c r="A41" s="70" t="s">
        <v>292</v>
      </c>
      <c r="B41" s="70" t="s">
        <v>9</v>
      </c>
      <c r="C41" s="95">
        <v>2.1523205365694485E-2</v>
      </c>
      <c r="D41" s="95">
        <v>1.9078008731400618E-2</v>
      </c>
      <c r="E41" s="95">
        <v>2.0277662677319442E-2</v>
      </c>
      <c r="F41" s="95">
        <v>2.2016742411599476E-2</v>
      </c>
      <c r="G41" s="95">
        <v>2.1076858513864736E-2</v>
      </c>
      <c r="H41" s="95">
        <v>1.8640061462173223E-2</v>
      </c>
      <c r="I41" s="95">
        <v>2.0940954054468962E-2</v>
      </c>
      <c r="J41" s="95">
        <v>3.6706949695577529E-2</v>
      </c>
      <c r="K41" s="95">
        <v>0.13065272577395021</v>
      </c>
      <c r="L41" s="95">
        <v>0.1689493936843306</v>
      </c>
      <c r="M41" s="95">
        <v>0.13841476164568575</v>
      </c>
      <c r="N41" s="95">
        <v>5.4763614279715753E-2</v>
      </c>
      <c r="O41" s="95">
        <v>7.3250250939578918E-2</v>
      </c>
      <c r="P41" s="95">
        <v>5.7592717535659088E-2</v>
      </c>
      <c r="Q41" s="95">
        <v>8.1252313036552157E-2</v>
      </c>
      <c r="R41" s="95">
        <v>8.3825979758986285E-2</v>
      </c>
      <c r="S41" s="95">
        <v>7.7436868951351517E-2</v>
      </c>
      <c r="T41" s="95">
        <v>8.324732762441385E-2</v>
      </c>
      <c r="U41" s="95">
        <v>7.0173291260103535E-2</v>
      </c>
      <c r="V41" s="95">
        <v>7.2017536763472709E-2</v>
      </c>
      <c r="W41" s="95">
        <v>6.4100802537205404E-2</v>
      </c>
      <c r="X41" s="95">
        <v>3.6394322722366354E-2</v>
      </c>
      <c r="Y41" s="95" t="e">
        <v>#N/A</v>
      </c>
      <c r="Z41" s="70" t="s">
        <v>292</v>
      </c>
      <c r="AA41" s="70" t="s">
        <v>306</v>
      </c>
      <c r="AB41" s="75">
        <v>212</v>
      </c>
      <c r="AC41" s="75">
        <v>199</v>
      </c>
      <c r="AD41" s="75">
        <v>221</v>
      </c>
      <c r="AE41" s="75">
        <v>250</v>
      </c>
      <c r="AF41" s="75">
        <v>247</v>
      </c>
      <c r="AG41" s="75">
        <v>231</v>
      </c>
      <c r="AH41" s="75">
        <v>272</v>
      </c>
      <c r="AI41" s="75">
        <v>494</v>
      </c>
      <c r="AJ41" s="75">
        <v>1817</v>
      </c>
      <c r="AK41" s="75">
        <v>2447</v>
      </c>
      <c r="AL41" s="75">
        <v>2062</v>
      </c>
      <c r="AM41" s="75">
        <v>848</v>
      </c>
      <c r="AN41" s="75">
        <v>1179</v>
      </c>
      <c r="AO41" s="75">
        <v>940</v>
      </c>
      <c r="AP41" s="75">
        <v>1278</v>
      </c>
      <c r="AQ41" s="75">
        <v>1345</v>
      </c>
      <c r="AR41" s="75">
        <v>1268</v>
      </c>
      <c r="AS41" s="75">
        <v>1343</v>
      </c>
      <c r="AT41" s="75">
        <v>1126</v>
      </c>
      <c r="AU41" s="75">
        <v>1168</v>
      </c>
      <c r="AV41" s="75">
        <v>1059</v>
      </c>
      <c r="AW41" s="75">
        <v>615</v>
      </c>
      <c r="AX41" s="75" t="e">
        <v>#N/A</v>
      </c>
    </row>
    <row r="42" spans="1:50">
      <c r="A42" s="70" t="s">
        <v>294</v>
      </c>
      <c r="C42" s="95">
        <v>0.75310913869208351</v>
      </c>
      <c r="D42" s="95">
        <v>0.72017086226272087</v>
      </c>
      <c r="E42" s="95">
        <v>0.71026871848475037</v>
      </c>
      <c r="F42" s="95">
        <v>0.79057718651571396</v>
      </c>
      <c r="G42" s="95">
        <v>0.91133946934443477</v>
      </c>
      <c r="H42" s="95">
        <v>0.97355992009142822</v>
      </c>
      <c r="I42" s="95">
        <v>0.77951161691727289</v>
      </c>
      <c r="J42" s="95">
        <v>0.86551123492730164</v>
      </c>
      <c r="K42" s="95">
        <v>1.1850065606795264</v>
      </c>
      <c r="L42" s="95">
        <v>1.3211469751326792</v>
      </c>
      <c r="M42" s="95">
        <v>1.491012941645961</v>
      </c>
      <c r="N42" s="95">
        <v>1.5713540833184478</v>
      </c>
      <c r="O42" s="95">
        <v>1.4084053762080699</v>
      </c>
      <c r="P42" s="95">
        <v>1.3004925770339359</v>
      </c>
      <c r="Q42" s="95">
        <v>0.80889920091083956</v>
      </c>
      <c r="R42" s="95">
        <v>0.63202919013820069</v>
      </c>
      <c r="S42" s="95">
        <v>0.61357115327620548</v>
      </c>
      <c r="T42" s="95">
        <v>0.5446098440119882</v>
      </c>
      <c r="U42" s="95">
        <v>0.50835127602900931</v>
      </c>
      <c r="V42" s="95">
        <v>0.60999100274061258</v>
      </c>
      <c r="W42" s="95">
        <v>0.55802200055759832</v>
      </c>
      <c r="X42" s="95">
        <v>0.45691148900713924</v>
      </c>
      <c r="Y42" s="95" t="e">
        <v>#N/A</v>
      </c>
      <c r="Z42" s="70" t="s">
        <v>294</v>
      </c>
      <c r="AB42" s="75">
        <v>7418</v>
      </c>
      <c r="AC42" s="75">
        <v>7512</v>
      </c>
      <c r="AD42" s="75">
        <v>7741</v>
      </c>
      <c r="AE42" s="75">
        <v>8977</v>
      </c>
      <c r="AF42" s="75">
        <v>10680</v>
      </c>
      <c r="AG42" s="75">
        <v>12065</v>
      </c>
      <c r="AH42" s="75">
        <v>10125</v>
      </c>
      <c r="AI42" s="75">
        <v>11648</v>
      </c>
      <c r="AJ42" s="75">
        <v>16480</v>
      </c>
      <c r="AK42" s="75">
        <v>19135</v>
      </c>
      <c r="AL42" s="75">
        <v>22212</v>
      </c>
      <c r="AM42" s="75">
        <v>24332</v>
      </c>
      <c r="AN42" s="75">
        <v>22669</v>
      </c>
      <c r="AO42" s="75">
        <v>21226</v>
      </c>
      <c r="AP42" s="75">
        <v>12723</v>
      </c>
      <c r="AQ42" s="75">
        <v>10141</v>
      </c>
      <c r="AR42" s="75">
        <v>10047</v>
      </c>
      <c r="AS42" s="75">
        <v>8786</v>
      </c>
      <c r="AT42" s="75">
        <v>8157</v>
      </c>
      <c r="AU42" s="75">
        <v>9893</v>
      </c>
      <c r="AV42" s="75">
        <v>9219</v>
      </c>
      <c r="AW42" s="75">
        <v>7721</v>
      </c>
      <c r="AX42" s="75" t="e">
        <v>#N/A</v>
      </c>
    </row>
    <row r="43" spans="1:50"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</row>
    <row r="44" spans="1:50" s="69" customFormat="1" ht="12.75">
      <c r="A44" s="68" t="s">
        <v>301</v>
      </c>
      <c r="B44" s="68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68" t="s">
        <v>301</v>
      </c>
      <c r="AA44" s="68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</row>
    <row r="45" spans="1:50"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AB45" s="76">
        <v>1995</v>
      </c>
      <c r="AC45" s="76">
        <v>1996</v>
      </c>
      <c r="AD45" s="76">
        <v>1997</v>
      </c>
      <c r="AE45" s="76">
        <v>1998</v>
      </c>
      <c r="AF45" s="76">
        <v>1999</v>
      </c>
      <c r="AG45" s="76">
        <v>2000</v>
      </c>
      <c r="AH45" s="76">
        <v>2001</v>
      </c>
      <c r="AI45" s="76">
        <v>2002</v>
      </c>
      <c r="AJ45" s="76">
        <v>2003</v>
      </c>
      <c r="AK45" s="76">
        <v>2004</v>
      </c>
      <c r="AL45" s="76">
        <v>2005</v>
      </c>
      <c r="AM45" s="76">
        <v>2006</v>
      </c>
      <c r="AN45" s="76">
        <v>2007</v>
      </c>
      <c r="AO45" s="76">
        <v>2008</v>
      </c>
      <c r="AP45" s="76">
        <v>2009</v>
      </c>
      <c r="AQ45" s="76">
        <v>2010</v>
      </c>
      <c r="AR45" s="76">
        <v>2011</v>
      </c>
      <c r="AS45" s="76">
        <v>2012</v>
      </c>
      <c r="AT45" s="76">
        <v>2013</v>
      </c>
      <c r="AU45" s="76">
        <v>2014</v>
      </c>
      <c r="AV45" s="76">
        <v>2015</v>
      </c>
      <c r="AW45" s="76">
        <v>2016</v>
      </c>
      <c r="AX45" s="76">
        <v>2017</v>
      </c>
    </row>
    <row r="46" spans="1:50">
      <c r="A46" s="70" t="s">
        <v>284</v>
      </c>
      <c r="B46" s="70" t="s">
        <v>9</v>
      </c>
      <c r="C46" s="95">
        <v>0.51136669156360282</v>
      </c>
      <c r="D46" s="95">
        <v>0.43816097058738235</v>
      </c>
      <c r="E46" s="95">
        <v>0.37056378729552464</v>
      </c>
      <c r="F46" s="95">
        <v>0.32647056913613487</v>
      </c>
      <c r="G46" s="95">
        <v>0.30371805739159463</v>
      </c>
      <c r="H46" s="95">
        <v>0.31127890424898724</v>
      </c>
      <c r="I46" s="95">
        <v>0.32651688431732018</v>
      </c>
      <c r="J46" s="95">
        <v>0.33206538572140809</v>
      </c>
      <c r="K46" s="95">
        <v>0.2872130240782228</v>
      </c>
      <c r="L46" s="95">
        <v>0.25587742380389289</v>
      </c>
      <c r="M46" s="95">
        <v>0.27725858421366506</v>
      </c>
      <c r="N46" s="95">
        <v>0.29487347450729035</v>
      </c>
      <c r="O46" s="95">
        <v>0.275214846858718</v>
      </c>
      <c r="P46" s="95">
        <v>0.30426143496778824</v>
      </c>
      <c r="Q46" s="95">
        <v>0.38058909225994964</v>
      </c>
      <c r="R46" s="95">
        <v>0.35032650441501612</v>
      </c>
      <c r="S46" s="95">
        <v>0.29368246307592005</v>
      </c>
      <c r="T46" s="95">
        <v>0.26595683192879022</v>
      </c>
      <c r="U46" s="95">
        <v>0.29074309587325153</v>
      </c>
      <c r="V46" s="95">
        <v>0.34292020768865716</v>
      </c>
      <c r="W46" s="95">
        <v>0.3471736331144491</v>
      </c>
      <c r="X46" s="95">
        <v>0.35616096824790555</v>
      </c>
      <c r="Y46" s="95">
        <v>0.39132008798389228</v>
      </c>
      <c r="Z46" s="70" t="s">
        <v>284</v>
      </c>
      <c r="AA46" s="70" t="s">
        <v>306</v>
      </c>
      <c r="AB46" s="75">
        <v>5223.1604340000004</v>
      </c>
      <c r="AC46" s="75">
        <v>4864.2005650000001</v>
      </c>
      <c r="AD46" s="75">
        <v>5079.4109150000004</v>
      </c>
      <c r="AE46" s="75">
        <v>4784.0875480000004</v>
      </c>
      <c r="AF46" s="75">
        <v>4754.2475729999996</v>
      </c>
      <c r="AG46" s="75">
        <v>5563.5767020000003</v>
      </c>
      <c r="AH46" s="75">
        <v>5930.2138610000002</v>
      </c>
      <c r="AI46" s="75">
        <v>6246.8193380000002</v>
      </c>
      <c r="AJ46" s="75">
        <v>5195.8375489999999</v>
      </c>
      <c r="AK46" s="75">
        <v>4949.8968459999996</v>
      </c>
      <c r="AL46" s="75">
        <v>5630.9401959999996</v>
      </c>
      <c r="AM46" s="75">
        <v>6340.569082</v>
      </c>
      <c r="AN46" s="75">
        <v>6199.0782939999999</v>
      </c>
      <c r="AO46" s="75">
        <v>6036.456999</v>
      </c>
      <c r="AP46" s="75">
        <v>6566.6206510000002</v>
      </c>
      <c r="AQ46" s="75">
        <v>6482.9270569999999</v>
      </c>
      <c r="AR46" s="75">
        <v>5564.9896289999997</v>
      </c>
      <c r="AS46" s="75">
        <v>5557.5095549999996</v>
      </c>
      <c r="AT46" s="75">
        <v>6029.9493640000001</v>
      </c>
      <c r="AU46" s="75">
        <v>7845.5567959999998</v>
      </c>
      <c r="AV46" s="75">
        <v>9067.9118460000009</v>
      </c>
      <c r="AW46" s="75">
        <v>8559.9108560000004</v>
      </c>
      <c r="AX46" s="75">
        <v>9148.9500110000008</v>
      </c>
    </row>
    <row r="47" spans="1:50">
      <c r="A47" s="70" t="s">
        <v>288</v>
      </c>
      <c r="B47" s="70" t="s">
        <v>9</v>
      </c>
      <c r="C47" s="95">
        <v>0.23631518474291935</v>
      </c>
      <c r="D47" s="95">
        <v>0.24631332986686325</v>
      </c>
      <c r="E47" s="95">
        <v>0.24521674156232184</v>
      </c>
      <c r="F47" s="95">
        <v>0.26682787780839612</v>
      </c>
      <c r="G47" s="95">
        <v>0.30769139509556243</v>
      </c>
      <c r="H47" s="95">
        <v>0.27272474922561435</v>
      </c>
      <c r="I47" s="95">
        <v>0.32350669612136601</v>
      </c>
      <c r="J47" s="95">
        <v>0.35877940355469184</v>
      </c>
      <c r="K47" s="95">
        <v>0.41424187199178969</v>
      </c>
      <c r="L47" s="95">
        <v>0.28177749054564483</v>
      </c>
      <c r="M47" s="95">
        <v>0.28345028458633031</v>
      </c>
      <c r="N47" s="95">
        <v>0.36922278915501372</v>
      </c>
      <c r="O47" s="95">
        <v>0.34316703592324194</v>
      </c>
      <c r="P47" s="95">
        <v>0.37996738459129153</v>
      </c>
      <c r="Q47" s="95">
        <v>0.36554980026352363</v>
      </c>
      <c r="R47" s="95">
        <v>0.34514765340539455</v>
      </c>
      <c r="S47" s="95">
        <v>0.39752452139337907</v>
      </c>
      <c r="T47" s="95">
        <v>0.41949365782907633</v>
      </c>
      <c r="U47" s="95">
        <v>0.40628919690694576</v>
      </c>
      <c r="V47" s="95">
        <v>0.44120819112112974</v>
      </c>
      <c r="W47" s="95">
        <v>0.55259458551288387</v>
      </c>
      <c r="X47" s="95">
        <v>0.55017975390395857</v>
      </c>
      <c r="Y47" s="95">
        <v>0.62394029088789527</v>
      </c>
      <c r="Z47" s="70" t="s">
        <v>288</v>
      </c>
      <c r="AA47" s="70" t="s">
        <v>306</v>
      </c>
      <c r="AB47" s="75">
        <v>2413.7515079999998</v>
      </c>
      <c r="AC47" s="75">
        <v>2734.423006</v>
      </c>
      <c r="AD47" s="75">
        <v>3361.2474729999999</v>
      </c>
      <c r="AE47" s="75">
        <v>3910.0857729999998</v>
      </c>
      <c r="AF47" s="75">
        <v>4816.4441749999996</v>
      </c>
      <c r="AG47" s="75">
        <v>4874.4872850000002</v>
      </c>
      <c r="AH47" s="75">
        <v>5875.542692</v>
      </c>
      <c r="AI47" s="75">
        <v>6749.3638680000004</v>
      </c>
      <c r="AJ47" s="75">
        <v>7493.8574939999999</v>
      </c>
      <c r="AK47" s="75">
        <v>5450.9283820000001</v>
      </c>
      <c r="AL47" s="75">
        <v>5756.689574</v>
      </c>
      <c r="AM47" s="75">
        <v>7939.2783810000001</v>
      </c>
      <c r="AN47" s="75">
        <v>7729.6677410000002</v>
      </c>
      <c r="AO47" s="75">
        <v>7538.4406779999999</v>
      </c>
      <c r="AP47" s="75">
        <v>6307.1352180000004</v>
      </c>
      <c r="AQ47" s="75">
        <v>6387.0904220000002</v>
      </c>
      <c r="AR47" s="75">
        <v>7532.6930169999996</v>
      </c>
      <c r="AS47" s="75">
        <v>8765.8587100000004</v>
      </c>
      <c r="AT47" s="75">
        <v>8426.3506830000006</v>
      </c>
      <c r="AU47" s="75">
        <v>10094.254712</v>
      </c>
      <c r="AV47" s="75">
        <v>14433.35124</v>
      </c>
      <c r="AW47" s="75">
        <v>13222.924655000001</v>
      </c>
      <c r="AX47" s="75">
        <v>14587.542798</v>
      </c>
    </row>
    <row r="48" spans="1:50">
      <c r="A48" s="70" t="s">
        <v>290</v>
      </c>
      <c r="B48" s="70" t="s">
        <v>9</v>
      </c>
      <c r="C48" s="95">
        <v>6.8851450625882313E-2</v>
      </c>
      <c r="D48" s="95">
        <v>7.018546118093226E-2</v>
      </c>
      <c r="E48" s="95">
        <v>8.2265582152930658E-2</v>
      </c>
      <c r="F48" s="95">
        <v>6.7615233797240729E-2</v>
      </c>
      <c r="G48" s="95">
        <v>6.522088468817E-2</v>
      </c>
      <c r="H48" s="95">
        <v>6.6918997691272061E-2</v>
      </c>
      <c r="I48" s="95">
        <v>6.0823508552519244E-2</v>
      </c>
      <c r="J48" s="95">
        <v>7.2195478487958972E-2</v>
      </c>
      <c r="K48" s="95">
        <v>0.11528467139427022</v>
      </c>
      <c r="L48" s="95">
        <v>0.11388411688127088</v>
      </c>
      <c r="M48" s="95">
        <v>0.12808180248015305</v>
      </c>
      <c r="N48" s="95" t="e">
        <v>#N/A</v>
      </c>
      <c r="O48" s="95" t="e">
        <v>#N/A</v>
      </c>
      <c r="P48" s="95" t="e">
        <v>#N/A</v>
      </c>
      <c r="Q48" s="95" t="e">
        <v>#N/A</v>
      </c>
      <c r="R48" s="95" t="e">
        <v>#N/A</v>
      </c>
      <c r="S48" s="95" t="e">
        <v>#N/A</v>
      </c>
      <c r="T48" s="95" t="e">
        <v>#N/A</v>
      </c>
      <c r="U48" s="95" t="e">
        <v>#N/A</v>
      </c>
      <c r="V48" s="95" t="e">
        <v>#N/A</v>
      </c>
      <c r="W48" s="95" t="e">
        <v>#N/A</v>
      </c>
      <c r="X48" s="95" t="e">
        <v>#N/A</v>
      </c>
      <c r="Y48" s="95" t="e">
        <v>#N/A</v>
      </c>
      <c r="Z48" s="70" t="s">
        <v>290</v>
      </c>
      <c r="AA48" s="70" t="s">
        <v>306</v>
      </c>
      <c r="AB48" s="75">
        <v>703.25693610000008</v>
      </c>
      <c r="AC48" s="75">
        <v>779.15693739999995</v>
      </c>
      <c r="AD48" s="75">
        <v>1127.6349990000001</v>
      </c>
      <c r="AE48" s="75">
        <v>990.83111510000003</v>
      </c>
      <c r="AF48" s="75">
        <v>1020.934466</v>
      </c>
      <c r="AG48" s="75">
        <v>1196.0623459999999</v>
      </c>
      <c r="AH48" s="75">
        <v>1104.6792089999999</v>
      </c>
      <c r="AI48" s="75">
        <v>1358.1424939999999</v>
      </c>
      <c r="AJ48" s="75">
        <v>2085.5614970000001</v>
      </c>
      <c r="AK48" s="75">
        <v>2203.0651339999999</v>
      </c>
      <c r="AL48" s="75">
        <v>2601.257494</v>
      </c>
      <c r="AM48" s="75" t="e">
        <v>#N/A</v>
      </c>
      <c r="AN48" s="75" t="e">
        <v>#N/A</v>
      </c>
      <c r="AO48" s="75" t="e">
        <v>#N/A</v>
      </c>
      <c r="AP48" s="75" t="e">
        <v>#N/A</v>
      </c>
      <c r="AQ48" s="75" t="e">
        <v>#N/A</v>
      </c>
      <c r="AR48" s="75" t="e">
        <v>#N/A</v>
      </c>
      <c r="AS48" s="75" t="e">
        <v>#N/A</v>
      </c>
      <c r="AT48" s="75" t="e">
        <v>#N/A</v>
      </c>
      <c r="AU48" s="75" t="e">
        <v>#N/A</v>
      </c>
      <c r="AV48" s="75" t="e">
        <v>#N/A</v>
      </c>
      <c r="AW48" s="75" t="e">
        <v>#N/A</v>
      </c>
      <c r="AX48" s="75" t="e">
        <v>#N/A</v>
      </c>
    </row>
    <row r="49" spans="1:50">
      <c r="A49" s="70" t="s">
        <v>292</v>
      </c>
      <c r="B49" s="70" t="s">
        <v>9</v>
      </c>
      <c r="C49" s="95">
        <v>1.9486259609620978E-2</v>
      </c>
      <c r="D49" s="95">
        <v>1.6605393024732351E-2</v>
      </c>
      <c r="E49" s="95">
        <v>2.1066730379558318E-2</v>
      </c>
      <c r="F49" s="95">
        <v>2.4220382252774307E-2</v>
      </c>
      <c r="G49" s="95">
        <v>2.4227668902949112E-2</v>
      </c>
      <c r="H49" s="95">
        <v>1.8818099489148397E-2</v>
      </c>
      <c r="I49" s="95">
        <v>2.0628642636655765E-2</v>
      </c>
      <c r="J49" s="95">
        <v>1.9950975316795044E-2</v>
      </c>
      <c r="K49" s="95">
        <v>2.4766630725460457E-2</v>
      </c>
      <c r="L49" s="95">
        <v>1.5387686697288502E-2</v>
      </c>
      <c r="M49" s="95">
        <v>1.6559198747572824E-2</v>
      </c>
      <c r="N49" s="95" t="e">
        <v>#N/A</v>
      </c>
      <c r="O49" s="95" t="e">
        <v>#N/A</v>
      </c>
      <c r="P49" s="95" t="e">
        <v>#N/A</v>
      </c>
      <c r="Q49" s="95" t="e">
        <v>#N/A</v>
      </c>
      <c r="R49" s="95" t="e">
        <v>#N/A</v>
      </c>
      <c r="S49" s="95" t="e">
        <v>#N/A</v>
      </c>
      <c r="T49" s="95" t="e">
        <v>#N/A</v>
      </c>
      <c r="U49" s="95" t="e">
        <v>#N/A</v>
      </c>
      <c r="V49" s="95" t="e">
        <v>#N/A</v>
      </c>
      <c r="W49" s="95" t="e">
        <v>#N/A</v>
      </c>
      <c r="X49" s="95" t="e">
        <v>#N/A</v>
      </c>
      <c r="Y49" s="95" t="e">
        <v>#N/A</v>
      </c>
      <c r="Z49" s="70" t="s">
        <v>292</v>
      </c>
      <c r="AA49" s="70" t="s">
        <v>306</v>
      </c>
      <c r="AB49" s="75">
        <v>199.03498190000002</v>
      </c>
      <c r="AC49" s="75">
        <v>184.34312399999999</v>
      </c>
      <c r="AD49" s="75">
        <v>288.76696510000005</v>
      </c>
      <c r="AE49" s="75">
        <v>354.9245785</v>
      </c>
      <c r="AF49" s="75">
        <v>379.2475728</v>
      </c>
      <c r="AG49" s="75">
        <v>336.34126330000004</v>
      </c>
      <c r="AH49" s="75">
        <v>374.65830519999997</v>
      </c>
      <c r="AI49" s="75">
        <v>375.31806619999998</v>
      </c>
      <c r="AJ49" s="75">
        <v>448.04162450000001</v>
      </c>
      <c r="AK49" s="75">
        <v>297.67167699999999</v>
      </c>
      <c r="AL49" s="75">
        <v>336.30647760000005</v>
      </c>
      <c r="AM49" s="75" t="e">
        <v>#N/A</v>
      </c>
      <c r="AN49" s="75" t="e">
        <v>#N/A</v>
      </c>
      <c r="AO49" s="75" t="e">
        <v>#N/A</v>
      </c>
      <c r="AP49" s="75" t="e">
        <v>#N/A</v>
      </c>
      <c r="AQ49" s="75" t="e">
        <v>#N/A</v>
      </c>
      <c r="AR49" s="75" t="e">
        <v>#N/A</v>
      </c>
      <c r="AS49" s="75" t="e">
        <v>#N/A</v>
      </c>
      <c r="AT49" s="75" t="e">
        <v>#N/A</v>
      </c>
      <c r="AU49" s="75" t="e">
        <v>#N/A</v>
      </c>
      <c r="AV49" s="75" t="e">
        <v>#N/A</v>
      </c>
      <c r="AW49" s="75" t="e">
        <v>#N/A</v>
      </c>
      <c r="AX49" s="75" t="e">
        <v>#N/A</v>
      </c>
    </row>
    <row r="50" spans="1:50">
      <c r="A50" s="70" t="s">
        <v>294</v>
      </c>
      <c r="C50" s="95">
        <v>0.83601958654202557</v>
      </c>
      <c r="D50" s="95">
        <v>0.77126515465991008</v>
      </c>
      <c r="E50" s="95">
        <v>0.71911284139033538</v>
      </c>
      <c r="F50" s="95">
        <v>0.68513406299454604</v>
      </c>
      <c r="G50" s="95">
        <v>0.70085800607827631</v>
      </c>
      <c r="H50" s="95">
        <v>0.66974075065502225</v>
      </c>
      <c r="I50" s="95">
        <v>0.73147573162786117</v>
      </c>
      <c r="J50" s="95">
        <v>0.78299124308085399</v>
      </c>
      <c r="K50" s="95">
        <v>0.84150619818974315</v>
      </c>
      <c r="L50" s="95">
        <v>0.6669267179280971</v>
      </c>
      <c r="M50" s="95">
        <v>0.70534987002772109</v>
      </c>
      <c r="N50" s="95" t="e">
        <v>#N/A</v>
      </c>
      <c r="O50" s="95" t="e">
        <v>#N/A</v>
      </c>
      <c r="P50" s="95" t="e">
        <v>#N/A</v>
      </c>
      <c r="Q50" s="95" t="e">
        <v>#N/A</v>
      </c>
      <c r="R50" s="95" t="e">
        <v>#N/A</v>
      </c>
      <c r="S50" s="95" t="e">
        <v>#N/A</v>
      </c>
      <c r="T50" s="95" t="e">
        <v>#N/A</v>
      </c>
      <c r="U50" s="95" t="e">
        <v>#N/A</v>
      </c>
      <c r="V50" s="95" t="e">
        <v>#N/A</v>
      </c>
      <c r="W50" s="95" t="e">
        <v>#N/A</v>
      </c>
      <c r="X50" s="95" t="e">
        <v>#N/A</v>
      </c>
      <c r="Y50" s="95" t="e">
        <v>#N/A</v>
      </c>
      <c r="Z50" s="70" t="s">
        <v>294</v>
      </c>
      <c r="AB50" s="75">
        <v>8539.2038600000014</v>
      </c>
      <c r="AC50" s="75">
        <v>8562.1236323999983</v>
      </c>
      <c r="AD50" s="75">
        <v>9857.0603520999994</v>
      </c>
      <c r="AE50" s="75">
        <v>10039.9290146</v>
      </c>
      <c r="AF50" s="75">
        <v>10970.873786800001</v>
      </c>
      <c r="AG50" s="75">
        <v>11970.467596300003</v>
      </c>
      <c r="AH50" s="75">
        <v>13285.0940672</v>
      </c>
      <c r="AI50" s="75">
        <v>14729.643766200001</v>
      </c>
      <c r="AJ50" s="75">
        <v>15223.2981645</v>
      </c>
      <c r="AK50" s="75">
        <v>12901.562039</v>
      </c>
      <c r="AL50" s="75">
        <v>14325.193741599998</v>
      </c>
      <c r="AM50" s="75" t="e">
        <v>#N/A</v>
      </c>
      <c r="AN50" s="75" t="e">
        <v>#N/A</v>
      </c>
      <c r="AO50" s="75" t="e">
        <v>#N/A</v>
      </c>
      <c r="AP50" s="75" t="e">
        <v>#N/A</v>
      </c>
      <c r="AQ50" s="75" t="e">
        <v>#N/A</v>
      </c>
      <c r="AR50" s="75" t="e">
        <v>#N/A</v>
      </c>
      <c r="AS50" s="75" t="e">
        <v>#N/A</v>
      </c>
      <c r="AT50" s="75" t="e">
        <v>#N/A</v>
      </c>
      <c r="AU50" s="75" t="e">
        <v>#N/A</v>
      </c>
      <c r="AV50" s="75" t="e">
        <v>#N/A</v>
      </c>
      <c r="AW50" s="75" t="e">
        <v>#N/A</v>
      </c>
      <c r="AX50" s="75" t="e">
        <v>#N/A</v>
      </c>
    </row>
    <row r="51" spans="1:50"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</row>
    <row r="52" spans="1:50" s="69" customFormat="1" ht="12.75">
      <c r="A52" s="68" t="s">
        <v>302</v>
      </c>
      <c r="B52" s="68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68" t="s">
        <v>302</v>
      </c>
      <c r="AA52" s="68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</row>
    <row r="53" spans="1:50"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AB53" s="76">
        <v>1995</v>
      </c>
      <c r="AC53" s="76">
        <v>1996</v>
      </c>
      <c r="AD53" s="76">
        <v>1997</v>
      </c>
      <c r="AE53" s="76">
        <v>1998</v>
      </c>
      <c r="AF53" s="76">
        <v>1999</v>
      </c>
      <c r="AG53" s="76">
        <v>2000</v>
      </c>
      <c r="AH53" s="76">
        <v>2001</v>
      </c>
      <c r="AI53" s="76">
        <v>2002</v>
      </c>
      <c r="AJ53" s="76">
        <v>2003</v>
      </c>
      <c r="AK53" s="76">
        <v>2004</v>
      </c>
      <c r="AL53" s="76">
        <v>2005</v>
      </c>
      <c r="AM53" s="76">
        <v>2006</v>
      </c>
      <c r="AN53" s="76">
        <v>2007</v>
      </c>
      <c r="AO53" s="76">
        <v>2008</v>
      </c>
      <c r="AP53" s="76">
        <v>2009</v>
      </c>
      <c r="AQ53" s="76">
        <v>2010</v>
      </c>
      <c r="AR53" s="76">
        <v>2011</v>
      </c>
      <c r="AS53" s="76">
        <v>2012</v>
      </c>
      <c r="AT53" s="76">
        <v>2013</v>
      </c>
      <c r="AU53" s="76">
        <v>2014</v>
      </c>
      <c r="AV53" s="76">
        <v>2015</v>
      </c>
      <c r="AW53" s="76">
        <v>2016</v>
      </c>
      <c r="AX53" s="76">
        <v>2017</v>
      </c>
    </row>
    <row r="54" spans="1:50">
      <c r="A54" s="70" t="s">
        <v>284</v>
      </c>
      <c r="B54" s="70" t="s">
        <v>9</v>
      </c>
      <c r="C54" s="95">
        <v>0.51924352000889029</v>
      </c>
      <c r="D54" s="95">
        <v>0.51160512461959207</v>
      </c>
      <c r="E54" s="95">
        <v>0.53447485439983733</v>
      </c>
      <c r="F54" s="95">
        <v>0.52948962243347486</v>
      </c>
      <c r="G54" s="95">
        <v>0.54431152850045139</v>
      </c>
      <c r="H54" s="95">
        <v>0.55169330856508481</v>
      </c>
      <c r="I54" s="95">
        <v>0.58702559472325488</v>
      </c>
      <c r="J54" s="95">
        <v>0.55119160745531548</v>
      </c>
      <c r="K54" s="95">
        <v>0.52411108758937519</v>
      </c>
      <c r="L54" s="95">
        <v>0.49885983874856843</v>
      </c>
      <c r="M54" s="95">
        <v>0.50444744133841668</v>
      </c>
      <c r="N54" s="95">
        <v>0.53200299660298789</v>
      </c>
      <c r="O54" s="95">
        <v>0.53345646808117653</v>
      </c>
      <c r="P54" s="95">
        <v>0.55197379003463121</v>
      </c>
      <c r="Q54" s="95">
        <v>0.57297679411134517</v>
      </c>
      <c r="R54" s="95">
        <v>0.54916886138038257</v>
      </c>
      <c r="S54" s="95">
        <v>0.53220135423252157</v>
      </c>
      <c r="T54" s="95">
        <v>0.51273847660251004</v>
      </c>
      <c r="U54" s="95">
        <v>0.48492465129440404</v>
      </c>
      <c r="V54" s="95">
        <v>0.47587248691068462</v>
      </c>
      <c r="W54" s="95">
        <v>0.48241200200514539</v>
      </c>
      <c r="X54" s="95">
        <v>0.47695132512112759</v>
      </c>
      <c r="Y54" s="95">
        <v>0.43381176014758888</v>
      </c>
      <c r="Z54" s="70" t="s">
        <v>284</v>
      </c>
      <c r="AA54" s="70" t="s">
        <v>306</v>
      </c>
      <c r="AB54" s="75">
        <v>30327.906443</v>
      </c>
      <c r="AC54" s="75">
        <v>32529.342261000002</v>
      </c>
      <c r="AD54" s="75">
        <v>40427.576479000003</v>
      </c>
      <c r="AE54" s="75">
        <v>42803.212850999997</v>
      </c>
      <c r="AF54" s="75">
        <v>49184.47694</v>
      </c>
      <c r="AG54" s="75">
        <v>61240.259740000001</v>
      </c>
      <c r="AH54" s="75">
        <v>69359.088879000003</v>
      </c>
      <c r="AI54" s="75">
        <v>63748.544820000003</v>
      </c>
      <c r="AJ54" s="75">
        <v>53088.690424</v>
      </c>
      <c r="AK54" s="75">
        <v>48982.546449000001</v>
      </c>
      <c r="AL54" s="75">
        <v>52859.897171999997</v>
      </c>
      <c r="AM54" s="75">
        <v>58533.089114000002</v>
      </c>
      <c r="AN54" s="75">
        <v>56252.736027999999</v>
      </c>
      <c r="AO54" s="75">
        <v>55215.558276000003</v>
      </c>
      <c r="AP54" s="75">
        <v>59355.486972999999</v>
      </c>
      <c r="AQ54" s="75">
        <v>62104.311125</v>
      </c>
      <c r="AR54" s="75">
        <v>59423.726377999999</v>
      </c>
      <c r="AS54" s="75">
        <v>64639.079029</v>
      </c>
      <c r="AT54" s="75">
        <v>61285.950911</v>
      </c>
      <c r="AU54" s="75">
        <v>62763.395544999999</v>
      </c>
      <c r="AV54" s="75">
        <v>79217.736120999994</v>
      </c>
      <c r="AW54" s="75">
        <v>80607.265497999993</v>
      </c>
      <c r="AX54" s="75">
        <v>74825.112901999993</v>
      </c>
    </row>
    <row r="55" spans="1:50">
      <c r="A55" s="70" t="s">
        <v>288</v>
      </c>
      <c r="B55" s="70" t="s">
        <v>9</v>
      </c>
      <c r="C55" s="95">
        <v>5.6507221117238278E-2</v>
      </c>
      <c r="D55" s="95">
        <v>6.4681575837428187E-2</v>
      </c>
      <c r="E55" s="95">
        <v>6.8323082548429628E-2</v>
      </c>
      <c r="F55" s="95">
        <v>7.4972665829546342E-2</v>
      </c>
      <c r="G55" s="95">
        <v>6.2667923457541394E-2</v>
      </c>
      <c r="H55" s="95">
        <v>6.3226435971030406E-2</v>
      </c>
      <c r="I55" s="95">
        <v>5.8326442748285891E-2</v>
      </c>
      <c r="J55" s="95">
        <v>5.2761983013618341E-2</v>
      </c>
      <c r="K55" s="95">
        <v>5.966719883021851E-2</v>
      </c>
      <c r="L55" s="95">
        <v>5.113108560453572E-2</v>
      </c>
      <c r="M55" s="95">
        <v>4.8988132983320672E-2</v>
      </c>
      <c r="N55" s="95">
        <v>6.1176725542881775E-2</v>
      </c>
      <c r="O55" s="95">
        <v>6.3357469241418302E-2</v>
      </c>
      <c r="P55" s="95">
        <v>6.9479360932636403E-2</v>
      </c>
      <c r="Q55" s="95">
        <v>6.893042472566932E-2</v>
      </c>
      <c r="R55" s="95">
        <v>6.5120496902085781E-2</v>
      </c>
      <c r="S55" s="95">
        <v>7.4656202059449131E-2</v>
      </c>
      <c r="T55" s="95">
        <v>8.3117930428178638E-2</v>
      </c>
      <c r="U55" s="95">
        <v>7.7987083662344192E-2</v>
      </c>
      <c r="V55" s="95">
        <v>8.6039343287098238E-2</v>
      </c>
      <c r="W55" s="95">
        <v>9.5532943333299911E-2</v>
      </c>
      <c r="X55" s="95">
        <v>7.3804474673364512E-2</v>
      </c>
      <c r="Y55" s="95">
        <v>6.6560585448873957E-2</v>
      </c>
      <c r="Z55" s="70" t="s">
        <v>288</v>
      </c>
      <c r="AA55" s="70" t="s">
        <v>306</v>
      </c>
      <c r="AB55" s="75">
        <v>3300.4662539999999</v>
      </c>
      <c r="AC55" s="75">
        <v>4112.6427729999996</v>
      </c>
      <c r="AD55" s="75">
        <v>5167.9449880000002</v>
      </c>
      <c r="AE55" s="75">
        <v>6060.6871929999998</v>
      </c>
      <c r="AF55" s="75">
        <v>5662.7296589999996</v>
      </c>
      <c r="AG55" s="75">
        <v>7018.3982679999999</v>
      </c>
      <c r="AH55" s="75">
        <v>6891.4694060000002</v>
      </c>
      <c r="AI55" s="75">
        <v>6102.2330410000004</v>
      </c>
      <c r="AJ55" s="75">
        <v>6043.8588730000001</v>
      </c>
      <c r="AK55" s="75">
        <v>5020.5099330000003</v>
      </c>
      <c r="AL55" s="75">
        <v>5133.3547559999997</v>
      </c>
      <c r="AM55" s="75">
        <v>6730.907064</v>
      </c>
      <c r="AN55" s="75">
        <v>6681.0156139999999</v>
      </c>
      <c r="AO55" s="75">
        <v>6950.2243980000003</v>
      </c>
      <c r="AP55" s="75">
        <v>7140.6014500000001</v>
      </c>
      <c r="AQ55" s="75">
        <v>7364.3352430000004</v>
      </c>
      <c r="AR55" s="75">
        <v>8335.8482430000004</v>
      </c>
      <c r="AS55" s="75">
        <v>10478.375856000001</v>
      </c>
      <c r="AT55" s="75">
        <v>9856.1963560000004</v>
      </c>
      <c r="AU55" s="75">
        <v>11347.832630999999</v>
      </c>
      <c r="AV55" s="75">
        <v>15687.635184000001</v>
      </c>
      <c r="AW55" s="75">
        <v>12473.341768</v>
      </c>
      <c r="AX55" s="75">
        <v>11480.563181</v>
      </c>
    </row>
    <row r="56" spans="1:50">
      <c r="A56" s="70" t="s">
        <v>290</v>
      </c>
      <c r="B56" s="70" t="s">
        <v>9</v>
      </c>
      <c r="C56" s="95">
        <v>8.1489223228145335E-2</v>
      </c>
      <c r="D56" s="95">
        <v>9.3175662103048854E-2</v>
      </c>
      <c r="E56" s="95">
        <v>8.9570605490564045E-2</v>
      </c>
      <c r="F56" s="95">
        <v>0.11063187811831637</v>
      </c>
      <c r="G56" s="95">
        <v>0.12055354054880379</v>
      </c>
      <c r="H56" s="95">
        <v>0.1189748956384289</v>
      </c>
      <c r="I56" s="95">
        <v>0.1273599269181315</v>
      </c>
      <c r="J56" s="95">
        <v>0.12191257364644141</v>
      </c>
      <c r="K56" s="95">
        <v>0.11186181212336035</v>
      </c>
      <c r="L56" s="95" t="e">
        <v>#N/A</v>
      </c>
      <c r="M56" s="95" t="e">
        <v>#N/A</v>
      </c>
      <c r="N56" s="95" t="e">
        <v>#N/A</v>
      </c>
      <c r="O56" s="95" t="e">
        <v>#N/A</v>
      </c>
      <c r="P56" s="95" t="e">
        <v>#N/A</v>
      </c>
      <c r="Q56" s="95" t="e">
        <v>#N/A</v>
      </c>
      <c r="R56" s="95" t="e">
        <v>#N/A</v>
      </c>
      <c r="S56" s="95" t="e">
        <v>#N/A</v>
      </c>
      <c r="T56" s="95" t="e">
        <v>#N/A</v>
      </c>
      <c r="U56" s="95" t="e">
        <v>#N/A</v>
      </c>
      <c r="V56" s="95" t="e">
        <v>#N/A</v>
      </c>
      <c r="W56" s="95" t="e">
        <v>#N/A</v>
      </c>
      <c r="X56" s="95" t="e">
        <v>#N/A</v>
      </c>
      <c r="Y56" s="95" t="e">
        <v>#N/A</v>
      </c>
      <c r="Z56" s="70" t="s">
        <v>290</v>
      </c>
      <c r="AA56" s="70" t="s">
        <v>306</v>
      </c>
      <c r="AB56" s="75">
        <v>4759.6117100000001</v>
      </c>
      <c r="AC56" s="75">
        <v>5924.3796769999999</v>
      </c>
      <c r="AD56" s="75">
        <v>6775.1035879999999</v>
      </c>
      <c r="AE56" s="75">
        <v>8943.3288709999997</v>
      </c>
      <c r="AF56" s="75">
        <v>10893.325833999999</v>
      </c>
      <c r="AG56" s="75">
        <v>13206.709956999999</v>
      </c>
      <c r="AH56" s="75">
        <v>15048.012505999999</v>
      </c>
      <c r="AI56" s="75">
        <v>14099.904752</v>
      </c>
      <c r="AJ56" s="75">
        <v>11330.798478999999</v>
      </c>
      <c r="AK56" s="75" t="e">
        <v>#N/A</v>
      </c>
      <c r="AL56" s="75" t="e">
        <v>#N/A</v>
      </c>
      <c r="AM56" s="75" t="e">
        <v>#N/A</v>
      </c>
      <c r="AN56" s="75" t="e">
        <v>#N/A</v>
      </c>
      <c r="AO56" s="75" t="e">
        <v>#N/A</v>
      </c>
      <c r="AP56" s="75" t="e">
        <v>#N/A</v>
      </c>
      <c r="AQ56" s="75" t="e">
        <v>#N/A</v>
      </c>
      <c r="AR56" s="75" t="e">
        <v>#N/A</v>
      </c>
      <c r="AS56" s="75" t="e">
        <v>#N/A</v>
      </c>
      <c r="AT56" s="75" t="e">
        <v>#N/A</v>
      </c>
      <c r="AU56" s="75" t="e">
        <v>#N/A</v>
      </c>
      <c r="AV56" s="75" t="e">
        <v>#N/A</v>
      </c>
      <c r="AW56" s="75" t="e">
        <v>#N/A</v>
      </c>
      <c r="AX56" s="75" t="e">
        <v>#N/A</v>
      </c>
    </row>
    <row r="57" spans="1:50">
      <c r="A57" s="70" t="s">
        <v>292</v>
      </c>
      <c r="B57" s="70" t="s">
        <v>9</v>
      </c>
      <c r="C57" s="95" t="e">
        <v>#N/A</v>
      </c>
      <c r="D57" s="95" t="e">
        <v>#N/A</v>
      </c>
      <c r="E57" s="95" t="e">
        <v>#N/A</v>
      </c>
      <c r="F57" s="95" t="e">
        <v>#N/A</v>
      </c>
      <c r="G57" s="95" t="e">
        <v>#N/A</v>
      </c>
      <c r="H57" s="95" t="e">
        <v>#N/A</v>
      </c>
      <c r="I57" s="95" t="e">
        <v>#N/A</v>
      </c>
      <c r="J57" s="95" t="e">
        <v>#N/A</v>
      </c>
      <c r="K57" s="95" t="e">
        <v>#N/A</v>
      </c>
      <c r="L57" s="95" t="e">
        <v>#N/A</v>
      </c>
      <c r="M57" s="95" t="e">
        <v>#N/A</v>
      </c>
      <c r="N57" s="95">
        <v>7.8461394332422583E-3</v>
      </c>
      <c r="O57" s="95" t="e">
        <v>#N/A</v>
      </c>
      <c r="P57" s="95" t="e">
        <v>#N/A</v>
      </c>
      <c r="Q57" s="95" t="e">
        <v>#N/A</v>
      </c>
      <c r="R57" s="95" t="e">
        <v>#N/A</v>
      </c>
      <c r="S57" s="95" t="e">
        <v>#N/A</v>
      </c>
      <c r="T57" s="95" t="e">
        <v>#N/A</v>
      </c>
      <c r="U57" s="95" t="e">
        <v>#N/A</v>
      </c>
      <c r="V57" s="95" t="e">
        <v>#N/A</v>
      </c>
      <c r="W57" s="95" t="e">
        <v>#N/A</v>
      </c>
      <c r="X57" s="95" t="e">
        <v>#N/A</v>
      </c>
      <c r="Y57" s="95" t="e">
        <v>#N/A</v>
      </c>
      <c r="Z57" s="70" t="s">
        <v>292</v>
      </c>
      <c r="AA57" s="70" t="s">
        <v>306</v>
      </c>
      <c r="AB57" s="75" t="e">
        <v>#N/A</v>
      </c>
      <c r="AC57" s="75" t="e">
        <v>#N/A</v>
      </c>
      <c r="AD57" s="75" t="e">
        <v>#N/A</v>
      </c>
      <c r="AE57" s="75" t="e">
        <v>#N/A</v>
      </c>
      <c r="AF57" s="75" t="e">
        <v>#N/A</v>
      </c>
      <c r="AG57" s="75" t="e">
        <v>#N/A</v>
      </c>
      <c r="AH57" s="75" t="e">
        <v>#N/A</v>
      </c>
      <c r="AI57" s="75" t="e">
        <v>#N/A</v>
      </c>
      <c r="AJ57" s="75" t="e">
        <v>#N/A</v>
      </c>
      <c r="AK57" s="75" t="e">
        <v>#N/A</v>
      </c>
      <c r="AL57" s="75" t="e">
        <v>#N/A</v>
      </c>
      <c r="AM57" s="75">
        <v>863.26351839999995</v>
      </c>
      <c r="AN57" s="75" t="e">
        <v>#N/A</v>
      </c>
      <c r="AO57" s="75" t="e">
        <v>#N/A</v>
      </c>
      <c r="AP57" s="75" t="e">
        <v>#N/A</v>
      </c>
      <c r="AQ57" s="75" t="e">
        <v>#N/A</v>
      </c>
      <c r="AR57" s="75" t="e">
        <v>#N/A</v>
      </c>
      <c r="AS57" s="75" t="e">
        <v>#N/A</v>
      </c>
      <c r="AT57" s="75" t="e">
        <v>#N/A</v>
      </c>
      <c r="AU57" s="75" t="e">
        <v>#N/A</v>
      </c>
      <c r="AV57" s="75" t="e">
        <v>#N/A</v>
      </c>
      <c r="AW57" s="75" t="e">
        <v>#N/A</v>
      </c>
      <c r="AX57" s="75" t="e">
        <v>#N/A</v>
      </c>
    </row>
    <row r="58" spans="1:50">
      <c r="A58" s="70" t="s">
        <v>294</v>
      </c>
      <c r="C58" s="95" t="e">
        <v>#N/A</v>
      </c>
      <c r="D58" s="95" t="e">
        <v>#N/A</v>
      </c>
      <c r="E58" s="95" t="e">
        <v>#N/A</v>
      </c>
      <c r="F58" s="95" t="e">
        <v>#N/A</v>
      </c>
      <c r="G58" s="95" t="e">
        <v>#N/A</v>
      </c>
      <c r="H58" s="95" t="e">
        <v>#N/A</v>
      </c>
      <c r="I58" s="95" t="e">
        <v>#N/A</v>
      </c>
      <c r="J58" s="95" t="e">
        <v>#N/A</v>
      </c>
      <c r="K58" s="95" t="e">
        <v>#N/A</v>
      </c>
      <c r="L58" s="95" t="e">
        <v>#N/A</v>
      </c>
      <c r="M58" s="95" t="e">
        <v>#N/A</v>
      </c>
      <c r="N58" s="95" t="e">
        <v>#N/A</v>
      </c>
      <c r="O58" s="95" t="e">
        <v>#N/A</v>
      </c>
      <c r="P58" s="95" t="e">
        <v>#N/A</v>
      </c>
      <c r="Q58" s="95" t="e">
        <v>#N/A</v>
      </c>
      <c r="R58" s="95" t="e">
        <v>#N/A</v>
      </c>
      <c r="S58" s="95" t="e">
        <v>#N/A</v>
      </c>
      <c r="T58" s="95" t="e">
        <v>#N/A</v>
      </c>
      <c r="U58" s="95" t="e">
        <v>#N/A</v>
      </c>
      <c r="V58" s="95" t="e">
        <v>#N/A</v>
      </c>
      <c r="W58" s="95" t="e">
        <v>#N/A</v>
      </c>
      <c r="X58" s="95" t="e">
        <v>#N/A</v>
      </c>
      <c r="Y58" s="95" t="e">
        <v>#N/A</v>
      </c>
      <c r="Z58" s="70" t="s">
        <v>294</v>
      </c>
      <c r="AB58" s="75" t="e">
        <v>#N/A</v>
      </c>
      <c r="AC58" s="75" t="e">
        <v>#N/A</v>
      </c>
      <c r="AD58" s="75" t="e">
        <v>#N/A</v>
      </c>
      <c r="AE58" s="75" t="e">
        <v>#N/A</v>
      </c>
      <c r="AF58" s="75" t="e">
        <v>#N/A</v>
      </c>
      <c r="AG58" s="75" t="e">
        <v>#N/A</v>
      </c>
      <c r="AH58" s="75" t="e">
        <v>#N/A</v>
      </c>
      <c r="AI58" s="75" t="e">
        <v>#N/A</v>
      </c>
      <c r="AJ58" s="75" t="e">
        <v>#N/A</v>
      </c>
      <c r="AK58" s="75" t="e">
        <v>#N/A</v>
      </c>
      <c r="AL58" s="75" t="e">
        <v>#N/A</v>
      </c>
      <c r="AM58" s="75" t="e">
        <v>#N/A</v>
      </c>
      <c r="AN58" s="75" t="e">
        <v>#N/A</v>
      </c>
      <c r="AO58" s="75" t="e">
        <v>#N/A</v>
      </c>
      <c r="AP58" s="75" t="e">
        <v>#N/A</v>
      </c>
      <c r="AQ58" s="75" t="e">
        <v>#N/A</v>
      </c>
      <c r="AR58" s="75" t="e">
        <v>#N/A</v>
      </c>
      <c r="AS58" s="75" t="e">
        <v>#N/A</v>
      </c>
      <c r="AT58" s="75" t="e">
        <v>#N/A</v>
      </c>
      <c r="AU58" s="75" t="e">
        <v>#N/A</v>
      </c>
      <c r="AV58" s="75" t="e">
        <v>#N/A</v>
      </c>
      <c r="AW58" s="75" t="e">
        <v>#N/A</v>
      </c>
      <c r="AX58" s="75" t="e">
        <v>#N/A</v>
      </c>
    </row>
    <row r="60" spans="1:50">
      <c r="A60" s="82" t="s">
        <v>374</v>
      </c>
    </row>
  </sheetData>
  <mergeCells count="3">
    <mergeCell ref="A1:Y1"/>
    <mergeCell ref="Z1:AX1"/>
    <mergeCell ref="AY1:BX1"/>
  </mergeCells>
  <hyperlinks>
    <hyperlink ref="A2" location="INDICE!A1" display="Índice (volver)" xr:uid="{CECD5286-203E-4DA5-B471-18DA03E5CE07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4A907-D6E8-472A-AB7B-726209BC4E10}">
  <dimension ref="A1:AK17"/>
  <sheetViews>
    <sheetView showGridLines="0" workbookViewId="0">
      <selection activeCell="P1" sqref="P1"/>
    </sheetView>
  </sheetViews>
  <sheetFormatPr baseColWidth="10" defaultColWidth="11.5703125" defaultRowHeight="12.75"/>
  <cols>
    <col min="1" max="1" width="35" style="195" bestFit="1" customWidth="1"/>
    <col min="2" max="2" width="25.85546875" style="195" bestFit="1" customWidth="1"/>
    <col min="3" max="18" width="8.7109375" style="195" bestFit="1" customWidth="1"/>
    <col min="19" max="30" width="9.7109375" style="195" bestFit="1" customWidth="1"/>
    <col min="31" max="36" width="8.7109375" style="195" bestFit="1" customWidth="1"/>
    <col min="37" max="16384" width="11.5703125" style="195"/>
  </cols>
  <sheetData>
    <row r="1" spans="1:37" ht="15">
      <c r="A1" s="520" t="s">
        <v>2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P1" s="499" t="s">
        <v>1634</v>
      </c>
    </row>
    <row r="2" spans="1:37" s="199" customFormat="1" ht="13.5">
      <c r="A2" s="196" t="s">
        <v>13</v>
      </c>
      <c r="B2" s="197"/>
      <c r="C2" s="197">
        <v>1985</v>
      </c>
      <c r="D2" s="197">
        <v>1986</v>
      </c>
      <c r="E2" s="197">
        <v>1987</v>
      </c>
      <c r="F2" s="197">
        <v>1988</v>
      </c>
      <c r="G2" s="197">
        <v>1989</v>
      </c>
      <c r="H2" s="197">
        <v>1990</v>
      </c>
      <c r="I2" s="197">
        <v>1991</v>
      </c>
      <c r="J2" s="197">
        <v>1992</v>
      </c>
      <c r="K2" s="197">
        <v>1993</v>
      </c>
      <c r="L2" s="197">
        <v>1994</v>
      </c>
      <c r="M2" s="197">
        <v>1995</v>
      </c>
      <c r="N2" s="197">
        <v>1996</v>
      </c>
      <c r="O2" s="197">
        <v>1997</v>
      </c>
      <c r="P2" s="197">
        <v>1998</v>
      </c>
      <c r="Q2" s="197">
        <v>1999</v>
      </c>
      <c r="R2" s="197">
        <v>2000</v>
      </c>
      <c r="S2" s="197">
        <v>2001</v>
      </c>
      <c r="T2" s="197">
        <v>2002</v>
      </c>
      <c r="U2" s="197">
        <v>2003</v>
      </c>
      <c r="V2" s="197">
        <v>2004</v>
      </c>
      <c r="W2" s="197">
        <v>2005</v>
      </c>
      <c r="X2" s="197">
        <v>2006</v>
      </c>
      <c r="Y2" s="197">
        <v>2007</v>
      </c>
      <c r="Z2" s="197">
        <v>2008</v>
      </c>
      <c r="AA2" s="197">
        <v>2009</v>
      </c>
      <c r="AB2" s="197">
        <v>2010</v>
      </c>
      <c r="AC2" s="197">
        <v>2011</v>
      </c>
      <c r="AD2" s="197">
        <v>2012</v>
      </c>
      <c r="AE2" s="197">
        <v>2013</v>
      </c>
      <c r="AF2" s="197">
        <v>2014</v>
      </c>
      <c r="AG2" s="197">
        <v>2015</v>
      </c>
      <c r="AH2" s="197">
        <v>2016</v>
      </c>
      <c r="AI2" s="197">
        <v>2017</v>
      </c>
      <c r="AJ2" s="197">
        <v>2018</v>
      </c>
      <c r="AK2" s="198"/>
    </row>
    <row r="3" spans="1:37" s="202" customFormat="1" ht="13.5">
      <c r="A3" s="200" t="s">
        <v>3</v>
      </c>
      <c r="B3" s="200" t="s">
        <v>14</v>
      </c>
      <c r="C3" s="201">
        <v>1695701.4883370853</v>
      </c>
      <c r="D3" s="201">
        <v>1832024.8989677306</v>
      </c>
      <c r="E3" s="201">
        <v>2314623.1464676564</v>
      </c>
      <c r="F3" s="201">
        <v>3131392.1577640506</v>
      </c>
      <c r="G3" s="201">
        <v>4013047.3868650487</v>
      </c>
      <c r="H3" s="201">
        <v>5642948.0666671358</v>
      </c>
      <c r="I3" s="201">
        <v>6277919.6188138826</v>
      </c>
      <c r="J3" s="201">
        <v>6036887.9011583505</v>
      </c>
      <c r="K3" s="201">
        <v>6458525.0050970223</v>
      </c>
      <c r="L3" s="201">
        <v>6631276.0108330343</v>
      </c>
      <c r="M3" s="201">
        <v>6221372.5999998692</v>
      </c>
      <c r="N3" s="201">
        <v>5906326.713111572</v>
      </c>
      <c r="O3" s="201">
        <v>6447835.0356235765</v>
      </c>
      <c r="P3" s="201">
        <v>7745608.2607574202</v>
      </c>
      <c r="Q3" s="201">
        <v>7310519.1738601774</v>
      </c>
      <c r="R3" s="201">
        <v>8374621.2313248971</v>
      </c>
      <c r="S3" s="201">
        <v>10670730.584059248</v>
      </c>
      <c r="T3" s="201">
        <v>13374410.657112485</v>
      </c>
      <c r="U3" s="201">
        <v>14799268.554705298</v>
      </c>
      <c r="V3" s="201">
        <v>14756013.766610608</v>
      </c>
      <c r="W3" s="201">
        <v>17614588.618504364</v>
      </c>
      <c r="X3" s="201">
        <v>18485747.723932877</v>
      </c>
      <c r="Y3" s="201">
        <v>19197149.27421568</v>
      </c>
      <c r="Z3" s="201">
        <v>22749969.100099754</v>
      </c>
      <c r="AA3" s="201">
        <v>23610241.772270571</v>
      </c>
      <c r="AB3" s="201">
        <v>19424622.422202244</v>
      </c>
      <c r="AC3" s="201">
        <v>16392281.79533877</v>
      </c>
      <c r="AD3" s="201">
        <v>12122840.640684349</v>
      </c>
      <c r="AE3" s="201">
        <v>9020376.4224449694</v>
      </c>
      <c r="AF3" s="201">
        <v>8937584.9759651497</v>
      </c>
      <c r="AG3" s="201">
        <v>8402322.4194186069</v>
      </c>
      <c r="AH3" s="201">
        <v>7032591.215021248</v>
      </c>
      <c r="AI3" s="201">
        <v>7281175.1391577432</v>
      </c>
      <c r="AJ3" s="201">
        <v>6664248.9930927148</v>
      </c>
      <c r="AK3" s="195"/>
    </row>
    <row r="4" spans="1:37" s="202" customFormat="1" ht="13.5">
      <c r="A4" s="200" t="s">
        <v>4</v>
      </c>
      <c r="B4" s="200" t="s">
        <v>14</v>
      </c>
      <c r="C4" s="201">
        <v>977552.19601412851</v>
      </c>
      <c r="D4" s="201">
        <v>1082657.706263968</v>
      </c>
      <c r="E4" s="201">
        <v>1363852.6922640128</v>
      </c>
      <c r="F4" s="201">
        <v>2006502.1070966781</v>
      </c>
      <c r="G4" s="201">
        <v>2701674.902895926</v>
      </c>
      <c r="H4" s="201">
        <v>3749986.4395612585</v>
      </c>
      <c r="I4" s="201">
        <v>4273450.0478610331</v>
      </c>
      <c r="J4" s="201">
        <v>4173371.140939638</v>
      </c>
      <c r="K4" s="201">
        <v>4591031.0113818245</v>
      </c>
      <c r="L4" s="201">
        <v>4669512.3744881479</v>
      </c>
      <c r="M4" s="201">
        <v>4222438.0534476638</v>
      </c>
      <c r="N4" s="201">
        <v>4038693.3503120327</v>
      </c>
      <c r="O4" s="201">
        <v>3998242.924914367</v>
      </c>
      <c r="P4" s="201">
        <v>4787463.0262533249</v>
      </c>
      <c r="Q4" s="201">
        <v>4265638.9740294255</v>
      </c>
      <c r="R4" s="201">
        <v>4750177.8092835452</v>
      </c>
      <c r="S4" s="201">
        <v>5433090.0682500629</v>
      </c>
      <c r="T4" s="201">
        <v>6767584.8400000008</v>
      </c>
      <c r="U4" s="201">
        <v>7300252.6199999973</v>
      </c>
      <c r="V4" s="201">
        <v>7187744.3199999994</v>
      </c>
      <c r="W4" s="201">
        <v>8289895.8599999994</v>
      </c>
      <c r="X4" s="201">
        <v>8391702.5700000003</v>
      </c>
      <c r="Y4" s="201">
        <v>7870621.9999999991</v>
      </c>
      <c r="Z4" s="201">
        <v>8430632.0000000019</v>
      </c>
      <c r="AA4" s="201">
        <v>9371266.4656499978</v>
      </c>
      <c r="AB4" s="201">
        <v>7792749.2440199982</v>
      </c>
      <c r="AC4" s="201">
        <v>5927348.0329199992</v>
      </c>
      <c r="AD4" s="201">
        <v>5270765.3080200013</v>
      </c>
      <c r="AE4" s="201">
        <v>4604025.9224899989</v>
      </c>
      <c r="AF4" s="201">
        <v>4316640.4060899988</v>
      </c>
      <c r="AG4" s="201">
        <v>4218650.4140600003</v>
      </c>
      <c r="AH4" s="201">
        <v>3917452.4137200001</v>
      </c>
      <c r="AI4" s="201">
        <v>3648920.7550799996</v>
      </c>
      <c r="AJ4" s="201">
        <v>3376752.3921799995</v>
      </c>
      <c r="AK4" s="195"/>
    </row>
    <row r="5" spans="1:37" s="202" customFormat="1" ht="13.5">
      <c r="A5" s="200" t="s">
        <v>5</v>
      </c>
      <c r="B5" s="200" t="s">
        <v>14</v>
      </c>
      <c r="C5" s="201">
        <v>438709.88550519978</v>
      </c>
      <c r="D5" s="201">
        <v>474795.10449378117</v>
      </c>
      <c r="E5" s="201">
        <v>662778.67710377916</v>
      </c>
      <c r="F5" s="201">
        <v>785522.5510735896</v>
      </c>
      <c r="G5" s="201">
        <v>869815.56314080802</v>
      </c>
      <c r="H5" s="201">
        <v>1241007.7479127964</v>
      </c>
      <c r="I5" s="201">
        <v>1445318.4518495589</v>
      </c>
      <c r="J5" s="201">
        <v>1275444.4427436839</v>
      </c>
      <c r="K5" s="201">
        <v>1273977.1058926636</v>
      </c>
      <c r="L5" s="201">
        <v>1151370.4118381464</v>
      </c>
      <c r="M5" s="201">
        <v>1063703.62438538</v>
      </c>
      <c r="N5" s="201">
        <v>1021688.4222032566</v>
      </c>
      <c r="O5" s="201">
        <v>1489544.7370112794</v>
      </c>
      <c r="P5" s="201">
        <v>1907416.8657813023</v>
      </c>
      <c r="Q5" s="201">
        <v>1965847.9645743566</v>
      </c>
      <c r="R5" s="201">
        <v>2479026.4129141117</v>
      </c>
      <c r="S5" s="201">
        <v>3510733.735280362</v>
      </c>
      <c r="T5" s="201">
        <v>4338288.5385411205</v>
      </c>
      <c r="U5" s="201">
        <v>4208609.0068172254</v>
      </c>
      <c r="V5" s="201">
        <v>4440417.1457927218</v>
      </c>
      <c r="W5" s="201">
        <v>6587770.483470032</v>
      </c>
      <c r="X5" s="201">
        <v>6831772.7226890763</v>
      </c>
      <c r="Y5" s="201">
        <v>7719573.8472137023</v>
      </c>
      <c r="Z5" s="201">
        <v>10165842.510288594</v>
      </c>
      <c r="AA5" s="201">
        <v>10956699.598076588</v>
      </c>
      <c r="AB5" s="201">
        <v>8607629.9005965572</v>
      </c>
      <c r="AC5" s="201">
        <v>8319773.8461391721</v>
      </c>
      <c r="AD5" s="201">
        <v>5319137.411325682</v>
      </c>
      <c r="AE5" s="201">
        <v>3390079.4606888825</v>
      </c>
      <c r="AF5" s="201">
        <v>3781014.7268967503</v>
      </c>
      <c r="AG5" s="201">
        <v>3306318.9004025282</v>
      </c>
      <c r="AH5" s="201">
        <v>2344329.1031508301</v>
      </c>
      <c r="AI5" s="201">
        <v>2733259.7628474254</v>
      </c>
      <c r="AJ5" s="201">
        <v>2234290.8268252807</v>
      </c>
      <c r="AK5" s="195"/>
    </row>
    <row r="6" spans="1:37" s="202" customFormat="1" ht="13.5">
      <c r="A6" s="202" t="s">
        <v>6</v>
      </c>
      <c r="B6" s="200" t="s">
        <v>14</v>
      </c>
      <c r="C6" s="201">
        <v>102172.05000199542</v>
      </c>
      <c r="D6" s="201">
        <v>79357.639997168313</v>
      </c>
      <c r="E6" s="201">
        <v>109288.04000659926</v>
      </c>
      <c r="F6" s="201">
        <v>116944.94000343286</v>
      </c>
      <c r="G6" s="201">
        <v>165944.78999999992</v>
      </c>
      <c r="H6" s="201">
        <v>244347.47000000003</v>
      </c>
      <c r="I6" s="201">
        <v>187298.9200000001</v>
      </c>
      <c r="J6" s="201">
        <v>153738.89999999991</v>
      </c>
      <c r="K6" s="201">
        <v>142235.53000000003</v>
      </c>
      <c r="L6" s="201">
        <v>322286.54999999976</v>
      </c>
      <c r="M6" s="201">
        <v>476576.56000000046</v>
      </c>
      <c r="N6" s="201">
        <v>394047.99999999948</v>
      </c>
      <c r="O6" s="201">
        <v>487792.99999999953</v>
      </c>
      <c r="P6" s="201">
        <v>518209.99999999959</v>
      </c>
      <c r="Q6" s="201">
        <v>505976.99999999959</v>
      </c>
      <c r="R6" s="201">
        <v>556024.00000000047</v>
      </c>
      <c r="S6" s="201">
        <v>987972.00000000023</v>
      </c>
      <c r="T6" s="201">
        <v>1386845.0000000009</v>
      </c>
      <c r="U6" s="201">
        <v>2298526.1904761931</v>
      </c>
      <c r="V6" s="201">
        <v>2106639.1904761936</v>
      </c>
      <c r="W6" s="201">
        <v>1598915.1904761903</v>
      </c>
      <c r="X6" s="201">
        <v>1915297.1904761903</v>
      </c>
      <c r="Y6" s="201">
        <v>2250229.1904761903</v>
      </c>
      <c r="Z6" s="201">
        <v>2529940.1904761903</v>
      </c>
      <c r="AA6" s="201">
        <v>1791159.857142857</v>
      </c>
      <c r="AB6" s="201">
        <v>1743775</v>
      </c>
      <c r="AC6" s="201">
        <v>1234698</v>
      </c>
      <c r="AD6" s="201">
        <v>942767</v>
      </c>
      <c r="AE6" s="201">
        <v>584760</v>
      </c>
      <c r="AF6" s="201">
        <v>362980</v>
      </c>
      <c r="AG6" s="201">
        <v>293013.99999999971</v>
      </c>
      <c r="AH6" s="201">
        <v>378225</v>
      </c>
      <c r="AI6" s="201">
        <v>444566</v>
      </c>
      <c r="AJ6" s="201">
        <v>617488</v>
      </c>
      <c r="AK6" s="195"/>
    </row>
    <row r="7" spans="1:37" s="202" customFormat="1" ht="13.5">
      <c r="A7" s="202" t="s">
        <v>7</v>
      </c>
      <c r="B7" s="200" t="s">
        <v>14</v>
      </c>
      <c r="C7" s="201">
        <v>177267.35681576177</v>
      </c>
      <c r="D7" s="201">
        <v>195214.44821281312</v>
      </c>
      <c r="E7" s="201">
        <v>178703.73709326499</v>
      </c>
      <c r="F7" s="201">
        <v>222422.55959034999</v>
      </c>
      <c r="G7" s="201">
        <v>275612.13082831493</v>
      </c>
      <c r="H7" s="201">
        <v>407606.40919308114</v>
      </c>
      <c r="I7" s="201">
        <v>371852.19910329004</v>
      </c>
      <c r="J7" s="201">
        <v>434333.41747502796</v>
      </c>
      <c r="K7" s="201">
        <v>451281.3578225341</v>
      </c>
      <c r="L7" s="201">
        <v>488106.67450674064</v>
      </c>
      <c r="M7" s="201">
        <v>458654.36216682527</v>
      </c>
      <c r="N7" s="201">
        <v>451896.94059628266</v>
      </c>
      <c r="O7" s="201">
        <v>472254.37369793036</v>
      </c>
      <c r="P7" s="201">
        <v>532518.36872279388</v>
      </c>
      <c r="Q7" s="201">
        <v>573055.23525639623</v>
      </c>
      <c r="R7" s="201">
        <v>589393.00912723946</v>
      </c>
      <c r="S7" s="201">
        <v>738934.78052882315</v>
      </c>
      <c r="T7" s="201">
        <v>881692.27857136365</v>
      </c>
      <c r="U7" s="201">
        <v>991880.73741188273</v>
      </c>
      <c r="V7" s="201">
        <v>1021213.1103416926</v>
      </c>
      <c r="W7" s="201">
        <v>1138007.0845581433</v>
      </c>
      <c r="X7" s="201">
        <v>1346975.2407676121</v>
      </c>
      <c r="Y7" s="201">
        <v>1356724.2365257875</v>
      </c>
      <c r="Z7" s="201">
        <v>1623554.3993349662</v>
      </c>
      <c r="AA7" s="201">
        <v>1491115.85140113</v>
      </c>
      <c r="AB7" s="201">
        <v>1280468.277585688</v>
      </c>
      <c r="AC7" s="201">
        <v>910461.91627959872</v>
      </c>
      <c r="AD7" s="201">
        <v>590170.92133866623</v>
      </c>
      <c r="AE7" s="201">
        <v>441511.0392660881</v>
      </c>
      <c r="AF7" s="201">
        <v>476949.84297840105</v>
      </c>
      <c r="AG7" s="201">
        <v>584339.10495607962</v>
      </c>
      <c r="AH7" s="201">
        <v>392584.69815041835</v>
      </c>
      <c r="AI7" s="201">
        <v>454428.62123031821</v>
      </c>
      <c r="AJ7" s="201">
        <v>435717.77408743423</v>
      </c>
      <c r="AK7" s="195"/>
    </row>
    <row r="8" spans="1:37" s="202" customFormat="1" ht="13.5">
      <c r="A8" s="200" t="s">
        <v>0</v>
      </c>
      <c r="B8" s="200" t="s">
        <v>15</v>
      </c>
      <c r="C8" s="201">
        <v>184275.15326701451</v>
      </c>
      <c r="D8" s="201">
        <v>210962.30927966911</v>
      </c>
      <c r="E8" s="201">
        <v>235903.54716356189</v>
      </c>
      <c r="F8" s="201">
        <v>262636.86928058282</v>
      </c>
      <c r="G8" s="201">
        <v>294296.32457941672</v>
      </c>
      <c r="H8" s="201">
        <v>327805.57174183661</v>
      </c>
      <c r="I8" s="201">
        <v>359465.02704067051</v>
      </c>
      <c r="J8" s="201">
        <v>387151.04967506864</v>
      </c>
      <c r="K8" s="201">
        <v>400539.21994129528</v>
      </c>
      <c r="L8" s="201">
        <v>426002.97418824304</v>
      </c>
      <c r="M8" s="201">
        <v>459337</v>
      </c>
      <c r="N8" s="201">
        <v>487992</v>
      </c>
      <c r="O8" s="201">
        <v>518049</v>
      </c>
      <c r="P8" s="201">
        <v>554042</v>
      </c>
      <c r="Q8" s="201">
        <v>594316</v>
      </c>
      <c r="R8" s="201">
        <v>646250</v>
      </c>
      <c r="S8" s="201">
        <v>699528</v>
      </c>
      <c r="T8" s="201">
        <v>749288</v>
      </c>
      <c r="U8" s="201">
        <v>803472</v>
      </c>
      <c r="V8" s="201">
        <v>861420</v>
      </c>
      <c r="W8" s="201">
        <v>930566</v>
      </c>
      <c r="X8" s="201">
        <v>1007974</v>
      </c>
      <c r="Y8" s="201">
        <v>1080807</v>
      </c>
      <c r="Z8" s="201">
        <v>1116225</v>
      </c>
      <c r="AA8" s="201">
        <v>1079052</v>
      </c>
      <c r="AB8" s="201">
        <v>1080935</v>
      </c>
      <c r="AC8" s="201">
        <v>1070449</v>
      </c>
      <c r="AD8" s="201">
        <v>1039815</v>
      </c>
      <c r="AE8" s="201">
        <v>1025693</v>
      </c>
      <c r="AF8" s="201">
        <v>1037820</v>
      </c>
      <c r="AG8" s="201">
        <v>1081165</v>
      </c>
      <c r="AH8" s="201">
        <v>1118743</v>
      </c>
      <c r="AI8" s="201">
        <v>1166319</v>
      </c>
      <c r="AJ8" s="201">
        <v>1208248</v>
      </c>
      <c r="AK8" s="195"/>
    </row>
    <row r="9" spans="1:37">
      <c r="A9" s="203"/>
      <c r="B9" s="203"/>
    </row>
    <row r="10" spans="1:37" s="198" customFormat="1">
      <c r="A10" s="196" t="s">
        <v>61</v>
      </c>
      <c r="C10" s="197">
        <v>1985</v>
      </c>
      <c r="D10" s="197">
        <v>1986</v>
      </c>
      <c r="E10" s="197">
        <v>1987</v>
      </c>
      <c r="F10" s="197">
        <v>1988</v>
      </c>
      <c r="G10" s="197">
        <v>1989</v>
      </c>
      <c r="H10" s="197">
        <v>1990</v>
      </c>
      <c r="I10" s="197">
        <v>1991</v>
      </c>
      <c r="J10" s="197">
        <v>1992</v>
      </c>
      <c r="K10" s="197">
        <v>1993</v>
      </c>
      <c r="L10" s="197">
        <v>1994</v>
      </c>
      <c r="M10" s="197">
        <v>1995</v>
      </c>
      <c r="N10" s="197">
        <v>1996</v>
      </c>
      <c r="O10" s="197">
        <v>1997</v>
      </c>
      <c r="P10" s="197">
        <v>1998</v>
      </c>
      <c r="Q10" s="197">
        <v>1999</v>
      </c>
      <c r="R10" s="197">
        <v>2000</v>
      </c>
      <c r="S10" s="197">
        <v>2001</v>
      </c>
      <c r="T10" s="197">
        <v>2002</v>
      </c>
      <c r="U10" s="197">
        <v>2003</v>
      </c>
      <c r="V10" s="197">
        <v>2004</v>
      </c>
      <c r="W10" s="197">
        <v>2005</v>
      </c>
      <c r="X10" s="197">
        <v>2006</v>
      </c>
      <c r="Y10" s="197">
        <v>2007</v>
      </c>
      <c r="Z10" s="197">
        <v>2008</v>
      </c>
      <c r="AA10" s="197">
        <v>2009</v>
      </c>
      <c r="AB10" s="197">
        <v>2010</v>
      </c>
      <c r="AC10" s="197">
        <v>2011</v>
      </c>
      <c r="AD10" s="197">
        <v>2012</v>
      </c>
      <c r="AE10" s="197">
        <v>2013</v>
      </c>
      <c r="AF10" s="197">
        <v>2014</v>
      </c>
      <c r="AG10" s="197">
        <v>2015</v>
      </c>
      <c r="AH10" s="197">
        <v>2016</v>
      </c>
      <c r="AI10" s="197">
        <v>2017</v>
      </c>
      <c r="AJ10" s="197">
        <v>2018</v>
      </c>
    </row>
    <row r="11" spans="1:37" s="202" customFormat="1" ht="13.5">
      <c r="A11" s="200" t="s">
        <v>8</v>
      </c>
      <c r="B11" s="200" t="s">
        <v>9</v>
      </c>
      <c r="C11" s="204">
        <v>0.92020082918070656</v>
      </c>
      <c r="D11" s="204">
        <v>0.86841336977357719</v>
      </c>
      <c r="E11" s="204">
        <v>0.9811735237973469</v>
      </c>
      <c r="F11" s="204">
        <v>1.1922896302950867</v>
      </c>
      <c r="G11" s="204">
        <v>1.3636077149791643</v>
      </c>
      <c r="H11" s="204">
        <v>1.7214314072462569</v>
      </c>
      <c r="I11" s="204">
        <v>1.7464618659838604</v>
      </c>
      <c r="J11" s="204">
        <v>1.5593107409175413</v>
      </c>
      <c r="K11" s="204">
        <v>1.6124575780727817</v>
      </c>
      <c r="L11" s="204">
        <v>1.5566266933861344</v>
      </c>
      <c r="M11" s="204">
        <v>1.354424442185121</v>
      </c>
      <c r="N11" s="204">
        <v>1.2103326925670035</v>
      </c>
      <c r="O11" s="204">
        <v>1.2446380623500048</v>
      </c>
      <c r="P11" s="204">
        <v>1.3980182478507803</v>
      </c>
      <c r="Q11" s="204">
        <v>1.2300727515093279</v>
      </c>
      <c r="R11" s="204">
        <v>1.2958794942088816</v>
      </c>
      <c r="S11" s="204">
        <v>1.5254186514420076</v>
      </c>
      <c r="T11" s="204">
        <v>1.7849492661182995</v>
      </c>
      <c r="U11" s="204">
        <v>1.8419146597149989</v>
      </c>
      <c r="V11" s="204">
        <v>1.7129871336410356</v>
      </c>
      <c r="W11" s="204">
        <v>1.8928897701511085</v>
      </c>
      <c r="X11" s="204">
        <v>1.8339508483287144</v>
      </c>
      <c r="Y11" s="204">
        <v>1.7761866155766644</v>
      </c>
      <c r="Z11" s="204">
        <v>2.0381167864991157</v>
      </c>
      <c r="AA11" s="204">
        <v>2.1880541227179573</v>
      </c>
      <c r="AB11" s="204">
        <v>1.797020396434776</v>
      </c>
      <c r="AC11" s="204">
        <v>1.5313463598301993</v>
      </c>
      <c r="AD11" s="204">
        <v>1.1658651433845779</v>
      </c>
      <c r="AE11" s="204">
        <v>0.87944213545817007</v>
      </c>
      <c r="AF11" s="204">
        <v>0.86118835404647731</v>
      </c>
      <c r="AG11" s="204">
        <v>0.7771544971783777</v>
      </c>
      <c r="AH11" s="204">
        <v>0.62861543848955903</v>
      </c>
      <c r="AI11" s="204">
        <v>0.62428676366909419</v>
      </c>
      <c r="AJ11" s="204">
        <v>0.55156300636067379</v>
      </c>
    </row>
    <row r="12" spans="1:37" s="202" customFormat="1" ht="13.5">
      <c r="A12" s="200" t="s">
        <v>16</v>
      </c>
      <c r="B12" s="200" t="s">
        <v>9</v>
      </c>
      <c r="C12" s="204">
        <v>0.53048508096892277</v>
      </c>
      <c r="D12" s="204">
        <v>0.51319958999344628</v>
      </c>
      <c r="E12" s="204">
        <v>0.57813996807703627</v>
      </c>
      <c r="F12" s="204">
        <v>0.76398340895278949</v>
      </c>
      <c r="G12" s="204">
        <v>0.91801177155607716</v>
      </c>
      <c r="H12" s="204">
        <v>1.143966656709106</v>
      </c>
      <c r="I12" s="204">
        <v>1.1888361109960017</v>
      </c>
      <c r="J12" s="204">
        <v>1.077969734149578</v>
      </c>
      <c r="K12" s="204">
        <v>1.1462126011167411</v>
      </c>
      <c r="L12" s="204">
        <v>1.0961220126188074</v>
      </c>
      <c r="M12" s="204">
        <v>0.91924622955426272</v>
      </c>
      <c r="N12" s="204">
        <v>0.82761466382892201</v>
      </c>
      <c r="O12" s="204">
        <v>0.77178856149020014</v>
      </c>
      <c r="P12" s="204">
        <v>0.86409749193261975</v>
      </c>
      <c r="Q12" s="204">
        <v>0.71773921180473443</v>
      </c>
      <c r="R12" s="204">
        <v>0.73503718518894323</v>
      </c>
      <c r="S12" s="204">
        <v>0.77667942787852129</v>
      </c>
      <c r="T12" s="204">
        <v>0.9032020851795306</v>
      </c>
      <c r="U12" s="204">
        <v>0.90858830425951331</v>
      </c>
      <c r="V12" s="204">
        <v>0.83440648231989034</v>
      </c>
      <c r="W12" s="204">
        <v>0.89084448174551834</v>
      </c>
      <c r="X12" s="204">
        <v>0.83253164962588322</v>
      </c>
      <c r="Y12" s="204">
        <v>0.72821715625453931</v>
      </c>
      <c r="Z12" s="204">
        <v>0.75528070057560093</v>
      </c>
      <c r="AA12" s="204">
        <v>0.86847218351386191</v>
      </c>
      <c r="AB12" s="204">
        <v>0.72092672029492977</v>
      </c>
      <c r="AC12" s="204">
        <v>0.55372540241711654</v>
      </c>
      <c r="AD12" s="204">
        <v>0.50689452527805434</v>
      </c>
      <c r="AE12" s="204">
        <v>0.44886978096662444</v>
      </c>
      <c r="AF12" s="204">
        <v>0.41593343798442878</v>
      </c>
      <c r="AG12" s="204">
        <v>0.39019487442342293</v>
      </c>
      <c r="AH12" s="204">
        <v>0.35016553522301369</v>
      </c>
      <c r="AI12" s="204">
        <v>0.31285786779431696</v>
      </c>
      <c r="AJ12" s="204">
        <v>0.27947510711211598</v>
      </c>
    </row>
    <row r="13" spans="1:37" s="202" customFormat="1" ht="13.5">
      <c r="A13" s="200" t="s">
        <v>17</v>
      </c>
      <c r="B13" s="200" t="s">
        <v>9</v>
      </c>
      <c r="C13" s="204">
        <v>0.23807327126164948</v>
      </c>
      <c r="D13" s="204">
        <v>0.22506157906356317</v>
      </c>
      <c r="E13" s="204">
        <v>0.28095324766110735</v>
      </c>
      <c r="F13" s="204">
        <v>0.29909073818359916</v>
      </c>
      <c r="G13" s="204">
        <v>0.29555773908623378</v>
      </c>
      <c r="H13" s="204">
        <v>0.37858043147910631</v>
      </c>
      <c r="I13" s="204">
        <v>0.40207484543024347</v>
      </c>
      <c r="J13" s="204">
        <v>0.32944362253806359</v>
      </c>
      <c r="K13" s="204">
        <v>0.3180655083113666</v>
      </c>
      <c r="L13" s="204">
        <v>0.270272857609059</v>
      </c>
      <c r="M13" s="204">
        <v>0.23157368650585081</v>
      </c>
      <c r="N13" s="204">
        <v>0.20936581382548416</v>
      </c>
      <c r="O13" s="204">
        <v>0.28752970028149449</v>
      </c>
      <c r="P13" s="204">
        <v>0.34427297312862604</v>
      </c>
      <c r="Q13" s="204">
        <v>0.33077486801202671</v>
      </c>
      <c r="R13" s="204">
        <v>0.38360176602152596</v>
      </c>
      <c r="S13" s="204">
        <v>0.50187179573660556</v>
      </c>
      <c r="T13" s="204">
        <v>0.57898812453170478</v>
      </c>
      <c r="U13" s="204">
        <v>0.52380282160638147</v>
      </c>
      <c r="V13" s="204">
        <v>0.51547643957566824</v>
      </c>
      <c r="W13" s="204">
        <v>0.70793156890215547</v>
      </c>
      <c r="X13" s="204">
        <v>0.67777271265817141</v>
      </c>
      <c r="Y13" s="204">
        <v>0.71424165898386127</v>
      </c>
      <c r="Z13" s="204">
        <v>0.91073417189980466</v>
      </c>
      <c r="AA13" s="204">
        <v>1.0154005180544208</v>
      </c>
      <c r="AB13" s="204">
        <v>0.79631336764898508</v>
      </c>
      <c r="AC13" s="204">
        <v>0.77722281455157338</v>
      </c>
      <c r="AD13" s="204">
        <v>0.5115465165751294</v>
      </c>
      <c r="AE13" s="204">
        <v>0.33051599851894109</v>
      </c>
      <c r="AF13" s="204">
        <v>0.36432278496239717</v>
      </c>
      <c r="AG13" s="204">
        <v>0.30581075972701005</v>
      </c>
      <c r="AH13" s="204">
        <v>0.20955028126663855</v>
      </c>
      <c r="AI13" s="204">
        <v>0.23434924431887205</v>
      </c>
      <c r="AJ13" s="204">
        <v>0.18491988621750508</v>
      </c>
    </row>
    <row r="14" spans="1:37" s="202" customFormat="1" ht="13.5">
      <c r="A14" s="200" t="s">
        <v>18</v>
      </c>
      <c r="B14" s="200" t="s">
        <v>9</v>
      </c>
      <c r="C14" s="204">
        <v>5.5445375130931639E-2</v>
      </c>
      <c r="D14" s="204">
        <v>3.7616975405765612E-2</v>
      </c>
      <c r="E14" s="204">
        <v>4.6327425475643759E-2</v>
      </c>
      <c r="F14" s="204">
        <v>4.4527236531477644E-2</v>
      </c>
      <c r="G14" s="204">
        <v>5.638697331241025E-2</v>
      </c>
      <c r="H14" s="204">
        <v>7.4540365101675568E-2</v>
      </c>
      <c r="I14" s="204">
        <v>5.2104907546070896E-2</v>
      </c>
      <c r="J14" s="204">
        <v>3.9710314650840073E-2</v>
      </c>
      <c r="K14" s="204">
        <v>3.5511011885639238E-2</v>
      </c>
      <c r="L14" s="204">
        <v>7.5653591530463624E-2</v>
      </c>
      <c r="M14" s="204">
        <v>0.10375313985156878</v>
      </c>
      <c r="N14" s="204">
        <v>8.0748864735487355E-2</v>
      </c>
      <c r="O14" s="204">
        <v>9.4159625826900462E-2</v>
      </c>
      <c r="P14" s="204">
        <v>9.3532620270665334E-2</v>
      </c>
      <c r="Q14" s="204">
        <v>8.5136021914267765E-2</v>
      </c>
      <c r="R14" s="204">
        <v>8.603852998065771E-2</v>
      </c>
      <c r="S14" s="204">
        <v>0.14123408927162318</v>
      </c>
      <c r="T14" s="204">
        <v>0.18508837723278646</v>
      </c>
      <c r="U14" s="204">
        <v>0.28607421173061326</v>
      </c>
      <c r="V14" s="204">
        <v>0.24455424653202779</v>
      </c>
      <c r="W14" s="204">
        <v>0.17182179345432677</v>
      </c>
      <c r="X14" s="204">
        <v>0.19001454308109042</v>
      </c>
      <c r="Y14" s="204">
        <v>0.208198983766407</v>
      </c>
      <c r="Z14" s="204">
        <v>0.22665145382662011</v>
      </c>
      <c r="AA14" s="204">
        <v>0.16599384062518369</v>
      </c>
      <c r="AB14" s="204">
        <v>0.16132098599823302</v>
      </c>
      <c r="AC14" s="204">
        <v>0.11534393511507789</v>
      </c>
      <c r="AD14" s="204">
        <v>9.0666801306001549E-2</v>
      </c>
      <c r="AE14" s="204">
        <v>5.7011210956884759E-2</v>
      </c>
      <c r="AF14" s="204">
        <v>3.4975236553544932E-2</v>
      </c>
      <c r="AG14" s="204">
        <v>2.7101691231218149E-2</v>
      </c>
      <c r="AH14" s="204">
        <v>3.3808032765344678E-2</v>
      </c>
      <c r="AI14" s="204">
        <v>3.8117016013629205E-2</v>
      </c>
      <c r="AJ14" s="204">
        <v>5.1106064317921487E-2</v>
      </c>
    </row>
    <row r="15" spans="1:37" s="202" customFormat="1" ht="13.5">
      <c r="A15" s="200" t="s">
        <v>19</v>
      </c>
      <c r="B15" s="200" t="s">
        <v>9</v>
      </c>
      <c r="C15" s="204">
        <v>9.6197101819202699E-2</v>
      </c>
      <c r="D15" s="204">
        <v>9.2535225310802174E-2</v>
      </c>
      <c r="E15" s="204">
        <v>7.5752882583559528E-2</v>
      </c>
      <c r="F15" s="204">
        <v>8.4688246627220229E-2</v>
      </c>
      <c r="G15" s="204">
        <v>9.3651231024443254E-2</v>
      </c>
      <c r="H15" s="204">
        <v>0.12434395395636891</v>
      </c>
      <c r="I15" s="204">
        <v>0.10344600201154423</v>
      </c>
      <c r="J15" s="204">
        <v>0.11218706957905938</v>
      </c>
      <c r="K15" s="204">
        <v>0.11266845675903495</v>
      </c>
      <c r="L15" s="204">
        <v>0.11457823162780434</v>
      </c>
      <c r="M15" s="204">
        <v>9.985138627343873E-2</v>
      </c>
      <c r="N15" s="204">
        <v>9.2603350177110008E-2</v>
      </c>
      <c r="O15" s="204">
        <v>9.1160174751409695E-2</v>
      </c>
      <c r="P15" s="204">
        <v>9.6115162518869313E-2</v>
      </c>
      <c r="Q15" s="204">
        <v>9.6422649778299119E-2</v>
      </c>
      <c r="R15" s="204">
        <v>9.1202013017754657E-2</v>
      </c>
      <c r="S15" s="204">
        <v>0.10563333855525771</v>
      </c>
      <c r="T15" s="204">
        <v>0.11767067917427794</v>
      </c>
      <c r="U15" s="204">
        <v>0.12344932211849108</v>
      </c>
      <c r="V15" s="204">
        <v>0.11854996521344903</v>
      </c>
      <c r="W15" s="204">
        <v>0.1222919260491081</v>
      </c>
      <c r="X15" s="204">
        <v>0.1336319429635697</v>
      </c>
      <c r="Y15" s="204">
        <v>0.12552881657185672</v>
      </c>
      <c r="Z15" s="204">
        <v>0.14545046019708985</v>
      </c>
      <c r="AA15" s="204">
        <v>0.13818758052449095</v>
      </c>
      <c r="AB15" s="204">
        <v>0.11845932249262797</v>
      </c>
      <c r="AC15" s="204">
        <v>8.505420774643152E-2</v>
      </c>
      <c r="AD15" s="204">
        <v>5.6757300225392611E-2</v>
      </c>
      <c r="AE15" s="204">
        <v>4.3045145015719918E-2</v>
      </c>
      <c r="AF15" s="204">
        <v>4.5956894546106367E-2</v>
      </c>
      <c r="AG15" s="204">
        <v>5.4047171796726641E-2</v>
      </c>
      <c r="AH15" s="204">
        <v>3.5091589234562209E-2</v>
      </c>
      <c r="AI15" s="204">
        <v>3.8962635542276011E-2</v>
      </c>
      <c r="AJ15" s="204">
        <v>3.6061948713131259E-2</v>
      </c>
    </row>
    <row r="16" spans="1:37">
      <c r="A16" s="203"/>
      <c r="B16" s="203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</row>
    <row r="17" spans="1:1" ht="13.5">
      <c r="A17" s="6" t="s">
        <v>389</v>
      </c>
    </row>
  </sheetData>
  <mergeCells count="1">
    <mergeCell ref="A1:M1"/>
  </mergeCells>
  <hyperlinks>
    <hyperlink ref="P1" location="INDICE!A1" display="Índice (volver)" xr:uid="{CDE1EA8E-172A-431A-B3C5-713EAA723A9E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300ED-F0D8-46D4-B7F2-3ECC0D53FD52}">
  <dimension ref="B1:L50"/>
  <sheetViews>
    <sheetView showGridLines="0" workbookViewId="0">
      <selection activeCell="L1" sqref="L1"/>
    </sheetView>
  </sheetViews>
  <sheetFormatPr baseColWidth="10" defaultColWidth="11.5703125" defaultRowHeight="13.5"/>
  <cols>
    <col min="1" max="16384" width="11.5703125" style="54"/>
  </cols>
  <sheetData>
    <row r="1" spans="2:12" ht="13.7" customHeight="1">
      <c r="B1" s="519" t="s">
        <v>393</v>
      </c>
      <c r="C1" s="519"/>
      <c r="D1" s="519"/>
      <c r="E1" s="519"/>
      <c r="F1" s="519"/>
      <c r="G1" s="519"/>
      <c r="H1" s="519"/>
      <c r="I1" s="519"/>
      <c r="J1" s="519"/>
      <c r="K1" s="519"/>
      <c r="L1" s="500" t="s">
        <v>1634</v>
      </c>
    </row>
    <row r="2" spans="2:12">
      <c r="B2" s="53"/>
    </row>
    <row r="4" spans="2:12">
      <c r="B4" s="55" t="s">
        <v>322</v>
      </c>
      <c r="H4" s="55" t="s">
        <v>323</v>
      </c>
    </row>
    <row r="19" spans="2:8">
      <c r="B19" s="55" t="s">
        <v>324</v>
      </c>
      <c r="H19" s="55" t="s">
        <v>325</v>
      </c>
    </row>
    <row r="34" spans="2:2">
      <c r="B34" s="82" t="s">
        <v>374</v>
      </c>
    </row>
    <row r="35" spans="2:2">
      <c r="B35" s="56"/>
    </row>
    <row r="50" spans="2:2" ht="14.25">
      <c r="B50" s="57"/>
    </row>
  </sheetData>
  <mergeCells count="1">
    <mergeCell ref="B1:K1"/>
  </mergeCells>
  <hyperlinks>
    <hyperlink ref="L1" location="INDICE!A1" display="Índice (volver)" xr:uid="{00F84A4D-0479-4626-9276-9D0AF3175DBC}"/>
  </hyperlink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8DA28-7441-4A5C-B487-93E30F82339A}">
  <dimension ref="A1:H18"/>
  <sheetViews>
    <sheetView showGridLines="0" zoomScaleNormal="100" workbookViewId="0">
      <selection activeCell="H1" sqref="H1"/>
    </sheetView>
  </sheetViews>
  <sheetFormatPr baseColWidth="10" defaultColWidth="11.5703125" defaultRowHeight="13.5"/>
  <cols>
    <col min="1" max="2" width="9.7109375" style="54" bestFit="1" customWidth="1"/>
    <col min="3" max="3" width="7.85546875" style="54" bestFit="1" customWidth="1"/>
    <col min="4" max="4" width="7.7109375" style="54" bestFit="1" customWidth="1"/>
    <col min="5" max="5" width="5.7109375" style="54" customWidth="1"/>
    <col min="6" max="6" width="5.85546875" style="54" bestFit="1" customWidth="1"/>
    <col min="7" max="16384" width="11.5703125" style="54"/>
  </cols>
  <sheetData>
    <row r="1" spans="1:8">
      <c r="A1" s="62" t="s">
        <v>353</v>
      </c>
      <c r="H1" s="500" t="s">
        <v>1634</v>
      </c>
    </row>
    <row r="2" spans="1:8">
      <c r="A2" s="54" t="s">
        <v>10</v>
      </c>
      <c r="B2" s="54" t="s">
        <v>328</v>
      </c>
      <c r="C2" s="54" t="s">
        <v>119</v>
      </c>
      <c r="D2" s="54" t="s">
        <v>329</v>
      </c>
      <c r="E2" s="54" t="s">
        <v>330</v>
      </c>
      <c r="F2" s="54" t="s">
        <v>331</v>
      </c>
    </row>
    <row r="3" spans="1:8">
      <c r="A3" s="54" t="s">
        <v>332</v>
      </c>
      <c r="B3" s="65">
        <v>25.715586929295231</v>
      </c>
      <c r="C3" s="65">
        <v>32.975575796252251</v>
      </c>
      <c r="D3" s="65">
        <v>18.628901050140513</v>
      </c>
      <c r="E3" s="65">
        <v>24.538401525658806</v>
      </c>
      <c r="F3" s="65">
        <v>24.6191916962036</v>
      </c>
    </row>
    <row r="4" spans="1:8">
      <c r="A4" s="54" t="s">
        <v>333</v>
      </c>
      <c r="B4" s="65">
        <v>28.157673901703294</v>
      </c>
      <c r="C4" s="65">
        <v>32.920981482426157</v>
      </c>
      <c r="D4" s="65">
        <v>19.193329947519892</v>
      </c>
      <c r="E4" s="65">
        <v>25.3801924919795</v>
      </c>
      <c r="F4" s="65">
        <v>24.852477114017145</v>
      </c>
    </row>
    <row r="5" spans="1:8">
      <c r="A5" s="54" t="s">
        <v>334</v>
      </c>
      <c r="B5" s="65">
        <v>27.342213114754099</v>
      </c>
      <c r="C5" s="65">
        <v>28.921233656781013</v>
      </c>
      <c r="D5" s="65">
        <v>19.050568447711068</v>
      </c>
      <c r="E5" s="65">
        <v>26.402280031532349</v>
      </c>
      <c r="F5" s="65">
        <v>25.281308969649434</v>
      </c>
    </row>
    <row r="6" spans="1:8">
      <c r="A6" s="54" t="s">
        <v>335</v>
      </c>
      <c r="B6" s="65">
        <v>25.584225900681599</v>
      </c>
      <c r="C6" s="65">
        <v>31.079313488445838</v>
      </c>
      <c r="D6" s="65">
        <v>18.617521144408478</v>
      </c>
      <c r="E6" s="65">
        <v>25.957430204654973</v>
      </c>
      <c r="F6" s="65">
        <v>25.23792777545772</v>
      </c>
    </row>
    <row r="7" spans="1:8">
      <c r="A7" s="54" t="s">
        <v>336</v>
      </c>
      <c r="B7" s="65">
        <v>25.150145962328704</v>
      </c>
      <c r="C7" s="65">
        <v>31.512702525037703</v>
      </c>
      <c r="D7" s="65">
        <v>17.676080515748382</v>
      </c>
      <c r="E7" s="65">
        <v>24.929326569337412</v>
      </c>
      <c r="F7" s="65">
        <v>26.076529449376036</v>
      </c>
    </row>
    <row r="8" spans="1:8">
      <c r="A8" s="54" t="s">
        <v>337</v>
      </c>
      <c r="B8" s="65">
        <v>22.917490840915736</v>
      </c>
      <c r="C8" s="65">
        <v>32.080209556498964</v>
      </c>
      <c r="D8" s="65">
        <v>15.826247285871979</v>
      </c>
      <c r="E8" s="65">
        <v>23.218892293841652</v>
      </c>
      <c r="F8" s="65">
        <v>24.9212059044327</v>
      </c>
    </row>
    <row r="9" spans="1:8">
      <c r="A9" s="54" t="s">
        <v>338</v>
      </c>
      <c r="B9" s="65">
        <v>20.37514886859865</v>
      </c>
      <c r="C9" s="65">
        <v>36.423099587507366</v>
      </c>
      <c r="D9" s="65">
        <v>16.591306444806172</v>
      </c>
      <c r="E9" s="65">
        <v>24.095951303512074</v>
      </c>
      <c r="F9" s="65">
        <v>26.064646717305102</v>
      </c>
    </row>
    <row r="10" spans="1:8">
      <c r="A10" s="54" t="s">
        <v>339</v>
      </c>
      <c r="B10" s="65">
        <v>20.199904046057892</v>
      </c>
      <c r="C10" s="65">
        <v>35.778139476649557</v>
      </c>
      <c r="D10" s="65">
        <v>15.662650602409638</v>
      </c>
      <c r="E10" s="65">
        <v>25.534703728362185</v>
      </c>
      <c r="F10" s="65">
        <v>25.876839300196963</v>
      </c>
    </row>
    <row r="11" spans="1:8">
      <c r="A11" s="54" t="s">
        <v>340</v>
      </c>
      <c r="B11" s="65">
        <v>22.360738779336547</v>
      </c>
      <c r="C11" s="65">
        <v>31.011492559304553</v>
      </c>
      <c r="D11" s="65">
        <v>15.538574368922852</v>
      </c>
      <c r="E11" s="65">
        <v>24.653539265549906</v>
      </c>
      <c r="F11" s="65">
        <v>24.891921971230641</v>
      </c>
    </row>
    <row r="12" spans="1:8">
      <c r="A12" s="54" t="s">
        <v>341</v>
      </c>
      <c r="B12" s="65">
        <v>22.434087013305035</v>
      </c>
      <c r="C12" s="65">
        <v>27.444578106203814</v>
      </c>
      <c r="D12" s="65">
        <v>16.139555850811426</v>
      </c>
      <c r="E12" s="65">
        <v>25.796421961752007</v>
      </c>
      <c r="F12" s="65">
        <v>24.605194856428479</v>
      </c>
    </row>
    <row r="13" spans="1:8">
      <c r="A13" s="54" t="s">
        <v>342</v>
      </c>
      <c r="B13" s="65">
        <v>22.963662719676858</v>
      </c>
      <c r="C13" s="65">
        <v>29.204565721419655</v>
      </c>
      <c r="D13" s="65">
        <v>15.316808558728246</v>
      </c>
      <c r="E13" s="65">
        <v>24.476190476190474</v>
      </c>
      <c r="F13" s="65">
        <v>25.245745478785835</v>
      </c>
    </row>
    <row r="14" spans="1:8">
      <c r="A14" s="54" t="s">
        <v>343</v>
      </c>
      <c r="B14" s="65">
        <v>21.460954848260549</v>
      </c>
      <c r="C14" s="65">
        <v>30.748054617530464</v>
      </c>
      <c r="D14" s="65">
        <v>14.945445318447094</v>
      </c>
      <c r="E14" s="65">
        <v>27.263353787345338</v>
      </c>
      <c r="F14" s="65">
        <v>25.529423904335356</v>
      </c>
    </row>
    <row r="15" spans="1:8">
      <c r="A15" s="54" t="s">
        <v>344</v>
      </c>
      <c r="B15" s="65">
        <v>21.536534933162478</v>
      </c>
      <c r="C15" s="65">
        <v>24.738596411122781</v>
      </c>
      <c r="D15" s="65">
        <v>13.835313548937076</v>
      </c>
      <c r="E15" s="65">
        <v>26.680180882582256</v>
      </c>
      <c r="F15" s="65">
        <v>24.586240660641899</v>
      </c>
    </row>
    <row r="16" spans="1:8">
      <c r="A16" s="54" t="s">
        <v>345</v>
      </c>
      <c r="B16" s="65">
        <v>21.680768757603509</v>
      </c>
      <c r="C16" s="65">
        <v>24.302290471466161</v>
      </c>
      <c r="D16" s="65">
        <v>15.50737297748341</v>
      </c>
      <c r="E16" s="65">
        <v>27.150730889048646</v>
      </c>
      <c r="F16" s="65">
        <v>25.081850293853833</v>
      </c>
    </row>
    <row r="17" spans="1:6">
      <c r="A17" s="66">
        <v>2018</v>
      </c>
      <c r="B17" s="65">
        <v>21.71360321850641</v>
      </c>
      <c r="C17" s="65">
        <v>27.404238771145245</v>
      </c>
      <c r="D17" s="65">
        <v>16.945188001901283</v>
      </c>
      <c r="E17" s="65">
        <v>27.729907983617892</v>
      </c>
      <c r="F17" s="65">
        <v>26.623233152866142</v>
      </c>
    </row>
    <row r="18" spans="1:6">
      <c r="A18" s="61" t="s">
        <v>350</v>
      </c>
      <c r="B18" s="65"/>
      <c r="C18" s="65"/>
      <c r="D18" s="65"/>
      <c r="E18" s="65"/>
      <c r="F18" s="65"/>
    </row>
  </sheetData>
  <hyperlinks>
    <hyperlink ref="H1" location="INDICE!A1" display="Índice (volver)" xr:uid="{1F652EDA-5DE4-43D4-B92F-9E175C14CE36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E5FF-397E-4F71-BA8C-ACAD3B58BFD4}">
  <dimension ref="B1:I23"/>
  <sheetViews>
    <sheetView showGridLines="0" zoomScaleNormal="100" workbookViewId="0">
      <selection activeCell="I1" sqref="I1"/>
    </sheetView>
  </sheetViews>
  <sheetFormatPr baseColWidth="10" defaultColWidth="11.5703125" defaultRowHeight="12.75"/>
  <cols>
    <col min="1" max="16384" width="11.5703125" style="31"/>
  </cols>
  <sheetData>
    <row r="1" spans="2:9" ht="14.25">
      <c r="B1" s="519" t="s">
        <v>347</v>
      </c>
      <c r="C1" s="519"/>
      <c r="D1" s="519"/>
      <c r="E1" s="519"/>
      <c r="F1" s="519"/>
      <c r="G1" s="519"/>
      <c r="I1" s="500" t="s">
        <v>1634</v>
      </c>
    </row>
    <row r="21" spans="2:2" ht="13.5">
      <c r="B21" s="6"/>
    </row>
    <row r="22" spans="2:2" ht="13.5">
      <c r="B22" s="6" t="s">
        <v>371</v>
      </c>
    </row>
    <row r="23" spans="2:2" ht="13.5">
      <c r="B23" s="6"/>
    </row>
  </sheetData>
  <mergeCells count="1">
    <mergeCell ref="B1:G1"/>
  </mergeCells>
  <hyperlinks>
    <hyperlink ref="I1" location="INDICE!A1" display="Índice (volver)" xr:uid="{381018C5-BA27-4416-98CC-A9FBD3509B46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EBB19-6B7E-45D4-955A-0CF6F94D7F2F}">
  <dimension ref="A1:H18"/>
  <sheetViews>
    <sheetView showGridLines="0" workbookViewId="0">
      <selection activeCell="H1" sqref="H1"/>
    </sheetView>
  </sheetViews>
  <sheetFormatPr baseColWidth="10" defaultColWidth="11.5703125" defaultRowHeight="13.5"/>
  <cols>
    <col min="1" max="1" width="10.85546875" style="61" bestFit="1" customWidth="1"/>
    <col min="2" max="2" width="9.7109375" style="61" bestFit="1" customWidth="1"/>
    <col min="3" max="3" width="7.85546875" style="61" bestFit="1" customWidth="1"/>
    <col min="4" max="4" width="7.7109375" style="61" bestFit="1" customWidth="1"/>
    <col min="5" max="5" width="5.7109375" style="61" bestFit="1" customWidth="1"/>
    <col min="6" max="6" width="5.85546875" style="61" bestFit="1" customWidth="1"/>
    <col min="7" max="16384" width="11.5703125" style="31"/>
  </cols>
  <sheetData>
    <row r="1" spans="1:8">
      <c r="A1" s="62" t="s">
        <v>354</v>
      </c>
      <c r="H1" s="500" t="s">
        <v>1634</v>
      </c>
    </row>
    <row r="2" spans="1:8">
      <c r="A2" s="58" t="s">
        <v>10</v>
      </c>
      <c r="B2" s="58" t="s">
        <v>328</v>
      </c>
      <c r="C2" s="58" t="s">
        <v>119</v>
      </c>
      <c r="D2" s="58" t="s">
        <v>329</v>
      </c>
      <c r="E2" s="58" t="s">
        <v>330</v>
      </c>
      <c r="F2" s="58" t="s">
        <v>331</v>
      </c>
    </row>
    <row r="3" spans="1:8">
      <c r="A3" s="58" t="s">
        <v>332</v>
      </c>
      <c r="B3" s="64">
        <v>14.810429238301264</v>
      </c>
      <c r="C3" s="64">
        <v>6.5962754539653075</v>
      </c>
      <c r="D3" s="64">
        <v>9.5059902381304546</v>
      </c>
      <c r="E3" s="64">
        <v>6.9824895977808596</v>
      </c>
      <c r="F3" s="64">
        <v>11.958871005048167</v>
      </c>
    </row>
    <row r="4" spans="1:8">
      <c r="A4" s="58" t="s">
        <v>333</v>
      </c>
      <c r="B4" s="64">
        <v>15.365947699076909</v>
      </c>
      <c r="C4" s="64">
        <v>5.8970565729735247</v>
      </c>
      <c r="D4" s="64">
        <v>9.1826082049545743</v>
      </c>
      <c r="E4" s="64">
        <v>6.9017957585100618</v>
      </c>
      <c r="F4" s="64">
        <v>10.500683078942515</v>
      </c>
    </row>
    <row r="5" spans="1:8">
      <c r="A5" s="58" t="s">
        <v>334</v>
      </c>
      <c r="B5" s="64">
        <v>15.704918032786885</v>
      </c>
      <c r="C5" s="64">
        <v>6.6694000273336069</v>
      </c>
      <c r="D5" s="64">
        <v>9.10617447077931</v>
      </c>
      <c r="E5" s="64">
        <v>6.6783902330564144</v>
      </c>
      <c r="F5" s="64">
        <v>10.414489259952076</v>
      </c>
    </row>
    <row r="6" spans="1:8">
      <c r="A6" s="58" t="s">
        <v>335</v>
      </c>
      <c r="B6" s="64">
        <v>15.97289840960727</v>
      </c>
      <c r="C6" s="64">
        <v>6.502437670934242</v>
      </c>
      <c r="D6" s="64">
        <v>9.2043437402109216</v>
      </c>
      <c r="E6" s="64">
        <v>6.387420254794467</v>
      </c>
      <c r="F6" s="64">
        <v>10.529576245352057</v>
      </c>
    </row>
    <row r="7" spans="1:8">
      <c r="A7" s="58" t="s">
        <v>336</v>
      </c>
      <c r="B7" s="64">
        <v>14.901173276807794</v>
      </c>
      <c r="C7" s="64">
        <v>6.6780093577201187</v>
      </c>
      <c r="D7" s="64">
        <v>10.093714634487494</v>
      </c>
      <c r="E7" s="64">
        <v>5.9849746350152966</v>
      </c>
      <c r="F7" s="64">
        <v>10.022731719320751</v>
      </c>
    </row>
    <row r="8" spans="1:8">
      <c r="A8" s="58" t="s">
        <v>337</v>
      </c>
      <c r="B8" s="64">
        <v>14.872976831386849</v>
      </c>
      <c r="C8" s="64">
        <v>6.1277210730737961</v>
      </c>
      <c r="D8" s="64">
        <v>11.100328727907907</v>
      </c>
      <c r="E8" s="64">
        <v>5.6199033916792187</v>
      </c>
      <c r="F8" s="64">
        <v>9.8007328420272533</v>
      </c>
    </row>
    <row r="9" spans="1:8">
      <c r="A9" s="58" t="s">
        <v>338</v>
      </c>
      <c r="B9" s="64">
        <v>16.990869392616119</v>
      </c>
      <c r="C9" s="64">
        <v>5.3270477312905129</v>
      </c>
      <c r="D9" s="64">
        <v>11.182251160547416</v>
      </c>
      <c r="E9" s="64">
        <v>5.7626847142685511</v>
      </c>
      <c r="F9" s="64">
        <v>10.697269702223116</v>
      </c>
    </row>
    <row r="10" spans="1:8">
      <c r="A10" s="58" t="s">
        <v>339</v>
      </c>
      <c r="B10" s="64">
        <v>16.520070366224214</v>
      </c>
      <c r="C10" s="64">
        <v>5.105796919994992</v>
      </c>
      <c r="D10" s="64">
        <v>10.572503646324872</v>
      </c>
      <c r="E10" s="64">
        <v>5.8775798934753665</v>
      </c>
      <c r="F10" s="64">
        <v>10.975970339473989</v>
      </c>
    </row>
    <row r="11" spans="1:8">
      <c r="A11" s="58" t="s">
        <v>340</v>
      </c>
      <c r="B11" s="64">
        <v>14.201601894643357</v>
      </c>
      <c r="C11" s="64">
        <v>5.0243111831442464</v>
      </c>
      <c r="D11" s="64">
        <v>10.055832879888333</v>
      </c>
      <c r="E11" s="64">
        <v>5.9166627782184689</v>
      </c>
      <c r="F11" s="64">
        <v>10.839715441847055</v>
      </c>
    </row>
    <row r="12" spans="1:8">
      <c r="A12" s="58" t="s">
        <v>341</v>
      </c>
      <c r="B12" s="64">
        <v>15.391396620684025</v>
      </c>
      <c r="C12" s="64">
        <v>5.4820415879017013</v>
      </c>
      <c r="D12" s="64">
        <v>9.671870551390338</v>
      </c>
      <c r="E12" s="64">
        <v>6.2282541640962368</v>
      </c>
      <c r="F12" s="64">
        <v>10.76785789636504</v>
      </c>
    </row>
    <row r="13" spans="1:8">
      <c r="A13" s="58" t="s">
        <v>342</v>
      </c>
      <c r="B13" s="64">
        <v>14.429043764353308</v>
      </c>
      <c r="C13" s="64">
        <v>5.2256108435883712</v>
      </c>
      <c r="D13" s="64">
        <v>10.134609106205581</v>
      </c>
      <c r="E13" s="64">
        <v>6.1375661375661377</v>
      </c>
      <c r="F13" s="64">
        <v>11.246219816482064</v>
      </c>
    </row>
    <row r="14" spans="1:8">
      <c r="A14" s="58" t="s">
        <v>343</v>
      </c>
      <c r="B14" s="64">
        <v>13.004256106587713</v>
      </c>
      <c r="C14" s="64">
        <v>4.4119806195859637</v>
      </c>
      <c r="D14" s="64">
        <v>10.504947982745495</v>
      </c>
      <c r="E14" s="64">
        <v>6.0833920128759686</v>
      </c>
      <c r="F14" s="64">
        <v>11.042384288700577</v>
      </c>
    </row>
    <row r="15" spans="1:8">
      <c r="A15" s="58" t="s">
        <v>344</v>
      </c>
      <c r="B15" s="64">
        <v>12.598654512624865</v>
      </c>
      <c r="C15" s="64">
        <v>5.0728277247614262</v>
      </c>
      <c r="D15" s="64">
        <v>9.8073951728914697</v>
      </c>
      <c r="E15" s="64">
        <v>5.3459119496855347</v>
      </c>
      <c r="F15" s="64">
        <v>11.27938864941553</v>
      </c>
    </row>
    <row r="16" spans="1:8">
      <c r="A16" s="58" t="s">
        <v>345</v>
      </c>
      <c r="B16" s="64">
        <v>12.03712563391063</v>
      </c>
      <c r="C16" s="64">
        <v>5.6075572617866536</v>
      </c>
      <c r="D16" s="64">
        <v>10.187877286535679</v>
      </c>
      <c r="E16" s="64">
        <v>5.3838165987698696</v>
      </c>
      <c r="F16" s="64">
        <v>10.235287246454025</v>
      </c>
    </row>
    <row r="17" spans="1:6">
      <c r="A17" s="63">
        <v>2018</v>
      </c>
      <c r="B17" s="64">
        <v>11.591651998994216</v>
      </c>
      <c r="C17" s="64">
        <v>5.949834726813144</v>
      </c>
      <c r="D17" s="64">
        <v>9.9679783854101522</v>
      </c>
      <c r="E17" s="64">
        <v>5.4252433381203131</v>
      </c>
      <c r="F17" s="64">
        <v>10.010449019656644</v>
      </c>
    </row>
    <row r="18" spans="1:6">
      <c r="A18" s="61" t="s">
        <v>350</v>
      </c>
    </row>
  </sheetData>
  <hyperlinks>
    <hyperlink ref="H1" location="INDICE!A1" display="Índice (volver)" xr:uid="{CC226C03-9746-4EE8-BF7A-C7804F394EBB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93FDA-95D1-45AD-A85B-11288FC9578E}">
  <dimension ref="B1:J26"/>
  <sheetViews>
    <sheetView showGridLines="0" workbookViewId="0">
      <selection activeCell="J1" sqref="J1"/>
    </sheetView>
  </sheetViews>
  <sheetFormatPr baseColWidth="10" defaultColWidth="11.5703125" defaultRowHeight="12.75"/>
  <cols>
    <col min="1" max="16384" width="11.5703125" style="31"/>
  </cols>
  <sheetData>
    <row r="1" spans="2:10" ht="13.9" customHeight="1">
      <c r="B1" s="519" t="s">
        <v>348</v>
      </c>
      <c r="C1" s="519"/>
      <c r="D1" s="519"/>
      <c r="E1" s="519"/>
      <c r="F1" s="519"/>
      <c r="G1" s="519"/>
      <c r="H1" s="519"/>
      <c r="J1" s="500" t="s">
        <v>1634</v>
      </c>
    </row>
    <row r="26" spans="2:2" ht="13.5">
      <c r="B26" s="6" t="s">
        <v>371</v>
      </c>
    </row>
  </sheetData>
  <mergeCells count="1">
    <mergeCell ref="B1:H1"/>
  </mergeCells>
  <hyperlinks>
    <hyperlink ref="J1" location="INDICE!A1" display="Índice (volver)" xr:uid="{DF6F3FBC-9B56-4F6D-9284-95E0E0E33E67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F726-6E96-441E-87F6-A7F8D3D4FAA4}">
  <dimension ref="A1:H18"/>
  <sheetViews>
    <sheetView showGridLines="0" workbookViewId="0">
      <selection activeCell="H1" sqref="H1"/>
    </sheetView>
  </sheetViews>
  <sheetFormatPr baseColWidth="10" defaultColWidth="11.5703125" defaultRowHeight="13.5"/>
  <cols>
    <col min="1" max="1" width="5.42578125" style="61" bestFit="1" customWidth="1"/>
    <col min="2" max="2" width="9.7109375" style="61" bestFit="1" customWidth="1"/>
    <col min="3" max="3" width="7.85546875" style="61" bestFit="1" customWidth="1"/>
    <col min="4" max="4" width="7.7109375" style="61" bestFit="1" customWidth="1"/>
    <col min="5" max="5" width="5.7109375" style="61" bestFit="1" customWidth="1"/>
    <col min="6" max="6" width="5.85546875" style="61" bestFit="1" customWidth="1"/>
    <col min="7" max="16384" width="11.5703125" style="54"/>
  </cols>
  <sheetData>
    <row r="1" spans="1:8">
      <c r="A1" s="62" t="s">
        <v>352</v>
      </c>
      <c r="H1" s="500" t="s">
        <v>1634</v>
      </c>
    </row>
    <row r="2" spans="1:8">
      <c r="A2" s="61" t="s">
        <v>10</v>
      </c>
      <c r="B2" s="61" t="s">
        <v>328</v>
      </c>
      <c r="C2" s="61" t="s">
        <v>119</v>
      </c>
      <c r="D2" s="61" t="s">
        <v>329</v>
      </c>
      <c r="E2" s="61" t="s">
        <v>330</v>
      </c>
      <c r="F2" s="61" t="s">
        <v>331</v>
      </c>
    </row>
    <row r="3" spans="1:8">
      <c r="A3" s="62" t="s">
        <v>332</v>
      </c>
      <c r="B3" s="64">
        <v>22.766708413981554</v>
      </c>
      <c r="C3" s="64">
        <v>14.088878575158089</v>
      </c>
      <c r="D3" s="64">
        <v>15.765419316669131</v>
      </c>
      <c r="E3" s="64">
        <v>16.702063106796118</v>
      </c>
      <c r="F3" s="64">
        <v>12.907722387774783</v>
      </c>
    </row>
    <row r="4" spans="1:8">
      <c r="A4" s="62" t="s">
        <v>333</v>
      </c>
      <c r="B4" s="64">
        <v>22.800571545213309</v>
      </c>
      <c r="C4" s="64">
        <v>13.452022649594451</v>
      </c>
      <c r="D4" s="64">
        <v>16.236386208453247</v>
      </c>
      <c r="E4" s="64">
        <v>17.490937877588433</v>
      </c>
      <c r="F4" s="64">
        <v>12.616038271883259</v>
      </c>
    </row>
    <row r="5" spans="1:8">
      <c r="A5" s="62" t="s">
        <v>334</v>
      </c>
      <c r="B5" s="64">
        <v>21.989754098360656</v>
      </c>
      <c r="C5" s="64">
        <v>13.714637146371464</v>
      </c>
      <c r="D5" s="64">
        <v>15.6040961268478</v>
      </c>
      <c r="E5" s="64">
        <v>17.466092616174478</v>
      </c>
      <c r="F5" s="64">
        <v>12.37086994285527</v>
      </c>
    </row>
    <row r="6" spans="1:8">
      <c r="A6" s="62" t="s">
        <v>335</v>
      </c>
      <c r="B6" s="64">
        <v>22.947095098993834</v>
      </c>
      <c r="C6" s="64">
        <v>13.078203654524556</v>
      </c>
      <c r="D6" s="64">
        <v>15.713428004594341</v>
      </c>
      <c r="E6" s="64">
        <v>18.098991357278031</v>
      </c>
      <c r="F6" s="64">
        <v>12.307667681863402</v>
      </c>
    </row>
    <row r="7" spans="1:8">
      <c r="A7" s="62" t="s">
        <v>336</v>
      </c>
      <c r="B7" s="64">
        <v>22.950484371804169</v>
      </c>
      <c r="C7" s="64">
        <v>14.427129654692394</v>
      </c>
      <c r="D7" s="64">
        <v>15.453377923019213</v>
      </c>
      <c r="E7" s="64">
        <v>17.39728149324246</v>
      </c>
      <c r="F7" s="64">
        <v>12.364930266310507</v>
      </c>
    </row>
    <row r="8" spans="1:8">
      <c r="A8" s="62" t="s">
        <v>337</v>
      </c>
      <c r="B8" s="64">
        <v>23.412855398269663</v>
      </c>
      <c r="C8" s="64">
        <v>14.27513323096378</v>
      </c>
      <c r="D8" s="64">
        <v>16.121010686689552</v>
      </c>
      <c r="E8" s="64">
        <v>15.441749337765543</v>
      </c>
      <c r="F8" s="64">
        <v>12.841729423090568</v>
      </c>
    </row>
    <row r="9" spans="1:8">
      <c r="A9" s="62" t="s">
        <v>338</v>
      </c>
      <c r="B9" s="64">
        <v>23.785893873230119</v>
      </c>
      <c r="C9" s="64">
        <v>15.545079552150854</v>
      </c>
      <c r="D9" s="64">
        <v>16.895158859347681</v>
      </c>
      <c r="E9" s="64">
        <v>17.796644107164312</v>
      </c>
      <c r="F9" s="64">
        <v>13.935127099457203</v>
      </c>
    </row>
    <row r="10" spans="1:8">
      <c r="A10" s="62" t="s">
        <v>339</v>
      </c>
      <c r="B10" s="64">
        <v>24.038061730369424</v>
      </c>
      <c r="C10" s="64">
        <v>19.018404907975459</v>
      </c>
      <c r="D10" s="64">
        <v>18.066160879530329</v>
      </c>
      <c r="E10" s="64">
        <v>17.799184420772303</v>
      </c>
      <c r="F10" s="64">
        <v>14.811284903255704</v>
      </c>
    </row>
    <row r="11" spans="1:8">
      <c r="A11" s="62" t="s">
        <v>340</v>
      </c>
      <c r="B11" s="64">
        <v>26.212522408433795</v>
      </c>
      <c r="C11" s="64">
        <v>26.793870635037571</v>
      </c>
      <c r="D11" s="64">
        <v>16.404457167191087</v>
      </c>
      <c r="E11" s="64">
        <v>19.770426018384583</v>
      </c>
      <c r="F11" s="64">
        <v>15.6183247529385</v>
      </c>
    </row>
    <row r="12" spans="1:8">
      <c r="A12" s="62" t="s">
        <v>341</v>
      </c>
      <c r="B12" s="64">
        <v>26.489266182352463</v>
      </c>
      <c r="C12" s="64">
        <v>29.549750816291461</v>
      </c>
      <c r="D12" s="64">
        <v>16.826421182499764</v>
      </c>
      <c r="E12" s="64">
        <v>21.357186921653302</v>
      </c>
      <c r="F12" s="64">
        <v>16.212921749069995</v>
      </c>
    </row>
    <row r="13" spans="1:8">
      <c r="A13" s="62" t="s">
        <v>342</v>
      </c>
      <c r="B13" s="64">
        <v>27.069726533869733</v>
      </c>
      <c r="C13" s="64">
        <v>29.935794542536115</v>
      </c>
      <c r="D13" s="64">
        <v>17.382405384364247</v>
      </c>
      <c r="E13" s="64">
        <v>21.550264550264551</v>
      </c>
      <c r="F13" s="64">
        <v>16.08985673732769</v>
      </c>
    </row>
    <row r="14" spans="1:8">
      <c r="A14" s="62" t="s">
        <v>343</v>
      </c>
      <c r="B14" s="64">
        <v>26.884406612385888</v>
      </c>
      <c r="C14" s="64">
        <v>25.436793422404932</v>
      </c>
      <c r="D14" s="64">
        <v>19.00265762096182</v>
      </c>
      <c r="E14" s="64">
        <v>20.433055024645409</v>
      </c>
      <c r="F14" s="64">
        <v>15.998483501118244</v>
      </c>
    </row>
    <row r="15" spans="1:8">
      <c r="A15" s="62" t="s">
        <v>344</v>
      </c>
      <c r="B15" s="64">
        <v>27.101959984855988</v>
      </c>
      <c r="C15" s="64">
        <v>30.825076480526004</v>
      </c>
      <c r="D15" s="64">
        <v>19.003409877990304</v>
      </c>
      <c r="E15" s="64">
        <v>20.141379489578462</v>
      </c>
      <c r="F15" s="64">
        <v>16.649129067428589</v>
      </c>
    </row>
    <row r="16" spans="1:8">
      <c r="A16" s="62" t="s">
        <v>345</v>
      </c>
      <c r="B16" s="64">
        <v>26.831335347266837</v>
      </c>
      <c r="C16" s="64">
        <v>29.586334814303584</v>
      </c>
      <c r="D16" s="64">
        <v>19.182779436498521</v>
      </c>
      <c r="E16" s="64">
        <v>20.528796229730808</v>
      </c>
      <c r="F16" s="64">
        <v>16.28703325151865</v>
      </c>
    </row>
    <row r="17" spans="1:6">
      <c r="A17" s="67">
        <v>2018</v>
      </c>
      <c r="B17" s="64">
        <v>25.736736233341716</v>
      </c>
      <c r="C17" s="64">
        <v>27.369239743340462</v>
      </c>
      <c r="D17" s="64">
        <v>18.025917494308658</v>
      </c>
      <c r="E17" s="64">
        <v>22.150417530982395</v>
      </c>
      <c r="F17" s="64">
        <v>17.451325602019413</v>
      </c>
    </row>
    <row r="18" spans="1:6">
      <c r="A18" s="61" t="s">
        <v>350</v>
      </c>
    </row>
  </sheetData>
  <hyperlinks>
    <hyperlink ref="H1" location="INDICE!A1" display="Índice (volver)" xr:uid="{3D975BDB-C5E5-49DC-BC0D-534C6A7D411F}"/>
  </hyperlinks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DB220-6954-40C7-83C9-5117E91688AB}">
  <dimension ref="B1:I26"/>
  <sheetViews>
    <sheetView showGridLines="0" workbookViewId="0">
      <selection activeCell="I1" sqref="I1"/>
    </sheetView>
  </sheetViews>
  <sheetFormatPr baseColWidth="10" defaultColWidth="11.5703125" defaultRowHeight="12.75"/>
  <cols>
    <col min="1" max="16384" width="11.5703125" style="31"/>
  </cols>
  <sheetData>
    <row r="1" spans="2:9" ht="14.25">
      <c r="B1" s="519" t="s">
        <v>349</v>
      </c>
      <c r="C1" s="519"/>
      <c r="D1" s="519"/>
      <c r="E1" s="519"/>
      <c r="F1" s="519"/>
      <c r="G1" s="519"/>
      <c r="H1" s="519"/>
      <c r="I1" s="500" t="s">
        <v>1634</v>
      </c>
    </row>
    <row r="26" spans="2:2" ht="13.5">
      <c r="B26" s="6" t="s">
        <v>371</v>
      </c>
    </row>
  </sheetData>
  <mergeCells count="1">
    <mergeCell ref="B1:H1"/>
  </mergeCells>
  <hyperlinks>
    <hyperlink ref="I1" location="INDICE!A1" display="Índice (volver)" xr:uid="{0554E3FD-F352-4C54-BAAF-CAA25A25DDBA}"/>
  </hyperlinks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A2907-DA88-4FFC-9FFC-AFD5436CEDE2}">
  <dimension ref="A1:G19"/>
  <sheetViews>
    <sheetView showGridLines="0" workbookViewId="0">
      <selection activeCell="G1" sqref="G1"/>
    </sheetView>
  </sheetViews>
  <sheetFormatPr baseColWidth="10" defaultColWidth="11.5703125" defaultRowHeight="13.5"/>
  <cols>
    <col min="1" max="1" width="12.7109375" style="62" customWidth="1"/>
    <col min="2" max="2" width="9.42578125" style="61" bestFit="1" customWidth="1"/>
    <col min="3" max="4" width="7.5703125" style="61" bestFit="1" customWidth="1"/>
    <col min="5" max="5" width="5.42578125" style="61" bestFit="1" customWidth="1"/>
    <col min="6" max="6" width="5.7109375" style="61" bestFit="1" customWidth="1"/>
    <col min="7" max="16384" width="11.5703125" style="31"/>
  </cols>
  <sheetData>
    <row r="1" spans="1:7">
      <c r="A1" s="62" t="s">
        <v>351</v>
      </c>
      <c r="G1" s="500" t="s">
        <v>1634</v>
      </c>
    </row>
    <row r="2" spans="1:7">
      <c r="A2" s="59" t="s">
        <v>346</v>
      </c>
      <c r="B2" s="58" t="s">
        <v>328</v>
      </c>
      <c r="C2" s="58" t="s">
        <v>119</v>
      </c>
      <c r="D2" s="58" t="s">
        <v>329</v>
      </c>
      <c r="E2" s="58" t="s">
        <v>330</v>
      </c>
      <c r="F2" s="58" t="s">
        <v>331</v>
      </c>
    </row>
    <row r="3" spans="1:7">
      <c r="A3" s="59" t="s">
        <v>332</v>
      </c>
      <c r="B3" s="64">
        <v>1.1203461231925311</v>
      </c>
      <c r="C3" s="64">
        <v>4.7920171723617795</v>
      </c>
      <c r="D3" s="64">
        <v>8.3434403194793667</v>
      </c>
      <c r="E3" s="64">
        <v>6.6487517337031896</v>
      </c>
      <c r="F3" s="64">
        <v>6.8530562746633139</v>
      </c>
    </row>
    <row r="4" spans="1:7">
      <c r="A4" s="59" t="s">
        <v>333</v>
      </c>
      <c r="B4" s="64">
        <v>1.0750493297951964</v>
      </c>
      <c r="C4" s="64">
        <v>4.8308932306279653</v>
      </c>
      <c r="D4" s="64">
        <v>9.0302466000790016</v>
      </c>
      <c r="E4" s="64">
        <v>7.0580392483646515</v>
      </c>
      <c r="F4" s="64">
        <v>6.7490470143205989</v>
      </c>
    </row>
    <row r="5" spans="1:7">
      <c r="A5" s="59" t="s">
        <v>334</v>
      </c>
      <c r="B5" s="64">
        <v>0.66598360655737709</v>
      </c>
      <c r="C5" s="64">
        <v>5.3961095166507222</v>
      </c>
      <c r="D5" s="64">
        <v>9.2699644892228914</v>
      </c>
      <c r="E5" s="64">
        <v>6.8724354698522427</v>
      </c>
      <c r="F5" s="64">
        <v>6.5180776946627281</v>
      </c>
    </row>
    <row r="6" spans="1:7">
      <c r="A6" s="59" t="s">
        <v>335</v>
      </c>
      <c r="B6" s="64">
        <v>1.2049659201557936</v>
      </c>
      <c r="C6" s="64">
        <v>4.9050695628047087</v>
      </c>
      <c r="D6" s="64">
        <v>7.7894956667014723</v>
      </c>
      <c r="E6" s="64">
        <v>7.5209239713600091</v>
      </c>
      <c r="F6" s="64">
        <v>6.2954461402615172</v>
      </c>
    </row>
    <row r="7" spans="1:7">
      <c r="A7" s="59" t="s">
        <v>336</v>
      </c>
      <c r="B7" s="64">
        <v>1.0096502482289285</v>
      </c>
      <c r="C7" s="64">
        <v>5.5198948223193227</v>
      </c>
      <c r="D7" s="64">
        <v>7.4793687931538724</v>
      </c>
      <c r="E7" s="64">
        <v>8.1264763970104177</v>
      </c>
      <c r="F7" s="64">
        <v>6.476242854456709</v>
      </c>
    </row>
    <row r="8" spans="1:7">
      <c r="A8" s="59" t="s">
        <v>337</v>
      </c>
      <c r="B8" s="64">
        <v>0.63296582328557427</v>
      </c>
      <c r="C8" s="64">
        <v>5.0275494535272331</v>
      </c>
      <c r="D8" s="64">
        <v>7.0258008952073654</v>
      </c>
      <c r="E8" s="64">
        <v>8.336363164182206</v>
      </c>
      <c r="F8" s="64">
        <v>6.4000821666054932</v>
      </c>
    </row>
    <row r="9" spans="1:7">
      <c r="A9" s="59" t="s">
        <v>338</v>
      </c>
      <c r="B9" s="64">
        <v>0.94118036257774251</v>
      </c>
      <c r="C9" s="64">
        <v>4.1818896091141227</v>
      </c>
      <c r="D9" s="64">
        <v>7.1115934165310186</v>
      </c>
      <c r="E9" s="64">
        <v>8.7581594649793768</v>
      </c>
      <c r="F9" s="64">
        <v>6.4159979847517006</v>
      </c>
    </row>
    <row r="10" spans="1:7">
      <c r="A10" s="59" t="s">
        <v>339</v>
      </c>
      <c r="B10" s="64">
        <v>1.185031185031185</v>
      </c>
      <c r="C10" s="64">
        <v>4.5048203330411916</v>
      </c>
      <c r="D10" s="64">
        <v>8.6935738886369478</v>
      </c>
      <c r="E10" s="64">
        <v>7.275715712383489</v>
      </c>
      <c r="F10" s="64">
        <v>6.4573745800023179</v>
      </c>
    </row>
    <row r="11" spans="1:7">
      <c r="A11" s="59" t="s">
        <v>340</v>
      </c>
      <c r="B11" s="64">
        <v>1.1084979359571074</v>
      </c>
      <c r="C11" s="64">
        <v>3.7534993369677325</v>
      </c>
      <c r="D11" s="64">
        <v>8.8043246823913499</v>
      </c>
      <c r="E11" s="64">
        <v>7.2138490971023286</v>
      </c>
      <c r="F11" s="64">
        <v>6.8892311231718235</v>
      </c>
    </row>
    <row r="12" spans="1:7">
      <c r="A12" s="59" t="s">
        <v>341</v>
      </c>
      <c r="B12" s="64">
        <v>1.1248061382744265</v>
      </c>
      <c r="C12" s="64">
        <v>3.6561264822134389</v>
      </c>
      <c r="D12" s="64">
        <v>7.4368890576065292</v>
      </c>
      <c r="E12" s="64">
        <v>7.6570018507094391</v>
      </c>
      <c r="F12" s="64">
        <v>6.6516074472475815</v>
      </c>
    </row>
    <row r="13" spans="1:7">
      <c r="A13" s="59" t="s">
        <v>342</v>
      </c>
      <c r="B13" s="64">
        <v>1.2997377722038537</v>
      </c>
      <c r="C13" s="64">
        <v>3.910290708043517</v>
      </c>
      <c r="D13" s="64">
        <v>8.3138702629398029</v>
      </c>
      <c r="E13" s="64">
        <v>7.4365079365079367</v>
      </c>
      <c r="F13" s="64">
        <v>6.9368960063401204</v>
      </c>
    </row>
    <row r="14" spans="1:7">
      <c r="A14" s="59" t="s">
        <v>343</v>
      </c>
      <c r="B14" s="64">
        <v>1.0640266469282014</v>
      </c>
      <c r="C14" s="64">
        <v>3.6338276317721334</v>
      </c>
      <c r="D14" s="64">
        <v>7.1435248868173984</v>
      </c>
      <c r="E14" s="64">
        <v>7.2628508198370385</v>
      </c>
      <c r="F14" s="64">
        <v>6.4749400878595456</v>
      </c>
    </row>
    <row r="15" spans="1:7">
      <c r="A15" s="59" t="s">
        <v>344</v>
      </c>
      <c r="B15" s="64">
        <v>0.99018551416838974</v>
      </c>
      <c r="C15" s="64">
        <v>3.8628373133646865</v>
      </c>
      <c r="D15" s="64">
        <v>6.7984442431669239</v>
      </c>
      <c r="E15" s="64">
        <v>6.6089713602578097</v>
      </c>
      <c r="F15" s="64">
        <v>5.9051290377945334</v>
      </c>
    </row>
    <row r="16" spans="1:7">
      <c r="A16" s="59" t="s">
        <v>345</v>
      </c>
      <c r="B16" s="64">
        <v>0.98418469866178215</v>
      </c>
      <c r="C16" s="64">
        <v>4.3954621921235386</v>
      </c>
      <c r="D16" s="64">
        <v>6.4094707884066286</v>
      </c>
      <c r="E16" s="64">
        <v>7.5139121868093834</v>
      </c>
      <c r="F16" s="64">
        <v>5.9462843646589061</v>
      </c>
    </row>
    <row r="17" spans="1:6">
      <c r="A17" s="60">
        <v>2018</v>
      </c>
      <c r="B17" s="64">
        <v>1.0384712094543627</v>
      </c>
      <c r="C17" s="64">
        <v>4.7715341240521099</v>
      </c>
      <c r="D17" s="64">
        <v>6.1016185925499711</v>
      </c>
      <c r="E17" s="64">
        <v>6.837402265836924</v>
      </c>
      <c r="F17" s="64">
        <v>5.4140593240580284</v>
      </c>
    </row>
    <row r="19" spans="1:6">
      <c r="A19" s="6" t="s">
        <v>371</v>
      </c>
    </row>
  </sheetData>
  <hyperlinks>
    <hyperlink ref="G1" location="INDICE!A1" display="Índice (volver)" xr:uid="{FFA528FF-D8BC-4B4B-9539-926000E7557C}"/>
  </hyperlinks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C1669-431F-481E-9061-C9CC19AD3A5D}">
  <dimension ref="B1:I25"/>
  <sheetViews>
    <sheetView showGridLines="0" workbookViewId="0">
      <selection activeCell="I1" sqref="I1"/>
    </sheetView>
  </sheetViews>
  <sheetFormatPr baseColWidth="10" defaultColWidth="11.5703125" defaultRowHeight="12.75"/>
  <cols>
    <col min="1" max="16384" width="11.5703125" style="31"/>
  </cols>
  <sheetData>
    <row r="1" spans="2:9" ht="14.25">
      <c r="B1" s="519" t="s">
        <v>355</v>
      </c>
      <c r="C1" s="519"/>
      <c r="D1" s="519"/>
      <c r="E1" s="519"/>
      <c r="F1" s="519"/>
      <c r="G1" s="519"/>
      <c r="H1" s="519"/>
      <c r="I1" s="500" t="s">
        <v>1634</v>
      </c>
    </row>
    <row r="25" spans="2:2" ht="13.5">
      <c r="B25" s="6" t="s">
        <v>371</v>
      </c>
    </row>
  </sheetData>
  <mergeCells count="1">
    <mergeCell ref="B1:H1"/>
  </mergeCells>
  <hyperlinks>
    <hyperlink ref="I1" location="INDICE!A1" display="Índice (volver)" xr:uid="{1104C233-22BD-4AC7-9412-5C9EF3AEE585}"/>
  </hyperlink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537B7-EB17-48FB-9F79-04C4F3FBC106}">
  <dimension ref="A1:BC58"/>
  <sheetViews>
    <sheetView showGridLines="0" topLeftCell="G1" workbookViewId="0">
      <selection activeCell="W1" sqref="W1"/>
    </sheetView>
  </sheetViews>
  <sheetFormatPr baseColWidth="10" defaultColWidth="11.5703125" defaultRowHeight="13.5"/>
  <cols>
    <col min="1" max="2" width="22.7109375" style="54" customWidth="1"/>
    <col min="3" max="25" width="9.140625" style="54" bestFit="1" customWidth="1"/>
    <col min="26" max="26" width="7.5703125" style="54" bestFit="1" customWidth="1"/>
    <col min="27" max="28" width="11.5703125" style="54"/>
    <col min="29" max="29" width="19.42578125" style="54" customWidth="1"/>
    <col min="30" max="16384" width="11.5703125" style="54"/>
  </cols>
  <sheetData>
    <row r="1" spans="1:55">
      <c r="A1" s="537" t="s">
        <v>358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00" t="s">
        <v>1634</v>
      </c>
      <c r="AB1" s="56"/>
      <c r="AC1" s="56"/>
    </row>
    <row r="2" spans="1:55">
      <c r="A2" s="68" t="s">
        <v>308</v>
      </c>
      <c r="B2" s="56"/>
      <c r="AB2" s="56"/>
      <c r="AC2" s="56"/>
    </row>
    <row r="3" spans="1:55" s="69" customFormat="1" ht="12.75">
      <c r="C3" s="69">
        <v>1995</v>
      </c>
      <c r="D3" s="69">
        <v>1996</v>
      </c>
      <c r="E3" s="69">
        <v>1997</v>
      </c>
      <c r="F3" s="69">
        <v>1998</v>
      </c>
      <c r="G3" s="69">
        <v>1999</v>
      </c>
      <c r="H3" s="69">
        <v>2000</v>
      </c>
      <c r="I3" s="69">
        <v>2001</v>
      </c>
      <c r="J3" s="69">
        <v>2002</v>
      </c>
      <c r="K3" s="69">
        <v>2003</v>
      </c>
      <c r="L3" s="69">
        <v>2004</v>
      </c>
      <c r="M3" s="69">
        <v>2005</v>
      </c>
      <c r="N3" s="69">
        <v>2006</v>
      </c>
      <c r="O3" s="69">
        <v>2007</v>
      </c>
      <c r="P3" s="69">
        <v>2008</v>
      </c>
      <c r="Q3" s="69">
        <v>2009</v>
      </c>
      <c r="R3" s="69">
        <v>2010</v>
      </c>
      <c r="S3" s="69">
        <v>2011</v>
      </c>
      <c r="T3" s="69">
        <v>2012</v>
      </c>
      <c r="U3" s="69">
        <v>2013</v>
      </c>
      <c r="V3" s="69">
        <v>2014</v>
      </c>
      <c r="W3" s="69">
        <v>2015</v>
      </c>
      <c r="X3" s="69">
        <v>2016</v>
      </c>
      <c r="Y3" s="69">
        <v>2017</v>
      </c>
      <c r="Z3" s="69">
        <v>2018</v>
      </c>
    </row>
    <row r="4" spans="1:55">
      <c r="A4" s="70" t="s">
        <v>284</v>
      </c>
      <c r="B4" s="70" t="s">
        <v>285</v>
      </c>
      <c r="C4" s="71">
        <v>85082.222513032597</v>
      </c>
      <c r="D4" s="71">
        <v>87909.391568007763</v>
      </c>
      <c r="E4" s="71">
        <v>90393.408812746842</v>
      </c>
      <c r="F4" s="71">
        <v>93871.133204552447</v>
      </c>
      <c r="G4" s="71">
        <v>96201.07394117178</v>
      </c>
      <c r="H4" s="71">
        <v>98662.689864810527</v>
      </c>
      <c r="I4" s="71">
        <v>101655.81557741869</v>
      </c>
      <c r="J4" s="71">
        <v>105887.62722145631</v>
      </c>
      <c r="K4" s="71">
        <v>110262.69514202575</v>
      </c>
      <c r="L4" s="71">
        <v>113879.80715533561</v>
      </c>
      <c r="M4" s="71">
        <v>118045.96369046655</v>
      </c>
      <c r="N4" s="71">
        <v>121678.30765239017</v>
      </c>
      <c r="O4" s="71">
        <v>124427.1404684466</v>
      </c>
      <c r="P4" s="71">
        <v>127463.42720714993</v>
      </c>
      <c r="Q4" s="71">
        <v>131563.58867135347</v>
      </c>
      <c r="R4" s="71">
        <v>133937.93938363891</v>
      </c>
      <c r="S4" s="71">
        <v>134314.99002330308</v>
      </c>
      <c r="T4" s="71">
        <v>134073.98918928957</v>
      </c>
      <c r="U4" s="71">
        <v>133239.79091497918</v>
      </c>
      <c r="V4" s="71">
        <v>132185.98819770874</v>
      </c>
      <c r="W4" s="71">
        <v>131115.96296344188</v>
      </c>
      <c r="X4" s="71">
        <v>129821.74841736149</v>
      </c>
      <c r="Y4" s="71">
        <v>128219.02204089175</v>
      </c>
      <c r="Z4" s="71">
        <v>126375.82838815462</v>
      </c>
      <c r="AA4" s="71"/>
      <c r="AB4" s="70"/>
      <c r="AC4" s="70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</row>
    <row r="5" spans="1:55">
      <c r="A5" s="70" t="s">
        <v>288</v>
      </c>
      <c r="B5" s="70" t="s">
        <v>285</v>
      </c>
      <c r="C5" s="71">
        <v>28333.179933499985</v>
      </c>
      <c r="D5" s="71">
        <v>28484.629412851184</v>
      </c>
      <c r="E5" s="71">
        <v>29284.437988808499</v>
      </c>
      <c r="F5" s="71">
        <v>30631.967328396531</v>
      </c>
      <c r="G5" s="71">
        <v>31890.275694149801</v>
      </c>
      <c r="H5" s="71">
        <v>33571.851034883017</v>
      </c>
      <c r="I5" s="71">
        <v>36354.605965412215</v>
      </c>
      <c r="J5" s="71">
        <v>39829.109341706055</v>
      </c>
      <c r="K5" s="71">
        <v>42776.338398666958</v>
      </c>
      <c r="L5" s="71">
        <v>45571.491283013478</v>
      </c>
      <c r="M5" s="71">
        <v>50188.191569950985</v>
      </c>
      <c r="N5" s="71">
        <v>54445.309101957842</v>
      </c>
      <c r="O5" s="71">
        <v>59154.73658906496</v>
      </c>
      <c r="P5" s="71">
        <v>65810.401867156019</v>
      </c>
      <c r="Q5" s="71">
        <v>73219.946251803995</v>
      </c>
      <c r="R5" s="71">
        <v>77951.388092295441</v>
      </c>
      <c r="S5" s="71">
        <v>82061.934701485618</v>
      </c>
      <c r="T5" s="71">
        <v>83111.109738299507</v>
      </c>
      <c r="U5" s="71">
        <v>82273.200584865743</v>
      </c>
      <c r="V5" s="71">
        <v>81885.664480707128</v>
      </c>
      <c r="W5" s="71">
        <v>81079.867330717942</v>
      </c>
      <c r="X5" s="71">
        <v>79377.872772674105</v>
      </c>
      <c r="Y5" s="71">
        <v>78084.490692391089</v>
      </c>
      <c r="Z5" s="71">
        <v>76343.131016039071</v>
      </c>
      <c r="AA5" s="71"/>
      <c r="AB5" s="70"/>
      <c r="AC5" s="70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</row>
    <row r="6" spans="1:55">
      <c r="A6" s="70" t="s">
        <v>290</v>
      </c>
      <c r="B6" s="70" t="s">
        <v>285</v>
      </c>
      <c r="C6" s="71">
        <v>5478.4635781480101</v>
      </c>
      <c r="D6" s="71">
        <v>5809.3334020120974</v>
      </c>
      <c r="E6" s="71">
        <v>6247.1907221179554</v>
      </c>
      <c r="F6" s="71">
        <v>6698.7321641970739</v>
      </c>
      <c r="G6" s="71">
        <v>7081.8717572311907</v>
      </c>
      <c r="H6" s="71">
        <v>7462.5763830533488</v>
      </c>
      <c r="I6" s="71">
        <v>8344.9362244226904</v>
      </c>
      <c r="J6" s="71">
        <v>9619.487398789086</v>
      </c>
      <c r="K6" s="71">
        <v>11835.768988391574</v>
      </c>
      <c r="L6" s="71">
        <v>13584.772814348755</v>
      </c>
      <c r="M6" s="71">
        <v>14579.083628576213</v>
      </c>
      <c r="N6" s="71">
        <v>15747.13493753627</v>
      </c>
      <c r="O6" s="71">
        <v>17126.091088779031</v>
      </c>
      <c r="P6" s="71">
        <v>18662.242677003105</v>
      </c>
      <c r="Q6" s="71">
        <v>19478.336660404591</v>
      </c>
      <c r="R6" s="71">
        <v>20204.600452384362</v>
      </c>
      <c r="S6" s="71">
        <v>20382.816775647651</v>
      </c>
      <c r="T6" s="71">
        <v>20276.867574145621</v>
      </c>
      <c r="U6" s="71">
        <v>19835.290094353953</v>
      </c>
      <c r="V6" s="71">
        <v>19201.236035116934</v>
      </c>
      <c r="W6" s="71">
        <v>18532.607845038186</v>
      </c>
      <c r="X6" s="71">
        <v>17985.439853413514</v>
      </c>
      <c r="Y6" s="71">
        <v>17521.341087824116</v>
      </c>
      <c r="Z6" s="71">
        <v>17243.022132994145</v>
      </c>
      <c r="AA6" s="71"/>
      <c r="AB6" s="70"/>
      <c r="AC6" s="70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</row>
    <row r="7" spans="1:55">
      <c r="A7" s="70" t="s">
        <v>292</v>
      </c>
      <c r="B7" s="70" t="s">
        <v>285</v>
      </c>
      <c r="C7" s="71">
        <v>10699.480626084118</v>
      </c>
      <c r="D7" s="71">
        <v>10968.638976089647</v>
      </c>
      <c r="E7" s="71">
        <v>11238.632692690355</v>
      </c>
      <c r="F7" s="71">
        <v>11578.106145743437</v>
      </c>
      <c r="G7" s="71">
        <v>11932.425319546517</v>
      </c>
      <c r="H7" s="71">
        <v>12238.018755063105</v>
      </c>
      <c r="I7" s="71">
        <v>12692.332241066872</v>
      </c>
      <c r="J7" s="71">
        <v>13265.722045400709</v>
      </c>
      <c r="K7" s="71">
        <v>13905.006309156071</v>
      </c>
      <c r="L7" s="71">
        <v>14489.346153796552</v>
      </c>
      <c r="M7" s="71">
        <v>15107.007702781812</v>
      </c>
      <c r="N7" s="71">
        <v>15843.680187425118</v>
      </c>
      <c r="O7" s="71">
        <v>16522.759903360438</v>
      </c>
      <c r="P7" s="71">
        <v>17405.048871690375</v>
      </c>
      <c r="Q7" s="71">
        <v>18172.504499728377</v>
      </c>
      <c r="R7" s="71">
        <v>18700.463231773221</v>
      </c>
      <c r="S7" s="71">
        <v>18833.2949473464</v>
      </c>
      <c r="T7" s="71">
        <v>18654.55150526579</v>
      </c>
      <c r="U7" s="71">
        <v>18342.662852355174</v>
      </c>
      <c r="V7" s="71">
        <v>18081.392460298259</v>
      </c>
      <c r="W7" s="71">
        <v>17942.304647749079</v>
      </c>
      <c r="X7" s="71">
        <v>17620.501381219918</v>
      </c>
      <c r="Y7" s="71">
        <v>17362.789963729421</v>
      </c>
      <c r="Z7" s="71">
        <v>17092.230101441866</v>
      </c>
      <c r="AA7" s="71"/>
      <c r="AB7" s="70"/>
      <c r="AC7" s="70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</row>
    <row r="8" spans="1:55">
      <c r="A8" s="70" t="s">
        <v>294</v>
      </c>
      <c r="C8" s="71">
        <v>129593.3466507647</v>
      </c>
      <c r="D8" s="71">
        <v>133171.9933589607</v>
      </c>
      <c r="E8" s="71">
        <v>137163.67021636365</v>
      </c>
      <c r="F8" s="71">
        <v>142779.93884288947</v>
      </c>
      <c r="G8" s="71">
        <v>147105.64671209929</v>
      </c>
      <c r="H8" s="71">
        <v>151935.13603781001</v>
      </c>
      <c r="I8" s="71">
        <v>159047.69000832047</v>
      </c>
      <c r="J8" s="71">
        <v>168601.94600735215</v>
      </c>
      <c r="K8" s="71">
        <v>178779.80883824034</v>
      </c>
      <c r="L8" s="71">
        <v>187525.41740649441</v>
      </c>
      <c r="M8" s="71">
        <v>197920.24659177559</v>
      </c>
      <c r="N8" s="71">
        <v>207714.43187930938</v>
      </c>
      <c r="O8" s="71">
        <v>217230.72804965105</v>
      </c>
      <c r="P8" s="71">
        <v>229341.12062299944</v>
      </c>
      <c r="Q8" s="71">
        <v>242434.37608329047</v>
      </c>
      <c r="R8" s="71">
        <v>250794.39116009194</v>
      </c>
      <c r="S8" s="71">
        <v>255593.03644778277</v>
      </c>
      <c r="T8" s="71">
        <v>256116.51800700047</v>
      </c>
      <c r="U8" s="71">
        <v>253690.94444655406</v>
      </c>
      <c r="V8" s="71">
        <v>251354.28117383108</v>
      </c>
      <c r="W8" s="71">
        <v>248670.74278694708</v>
      </c>
      <c r="X8" s="71">
        <v>244805.56242466904</v>
      </c>
      <c r="Y8" s="71">
        <v>241187.64378483637</v>
      </c>
      <c r="Z8" s="71">
        <v>237054.2116386297</v>
      </c>
      <c r="AA8" s="71"/>
      <c r="AB8" s="72"/>
      <c r="AC8" s="70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3"/>
      <c r="BC8" s="73"/>
    </row>
    <row r="9" spans="1:55"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B9" s="72"/>
      <c r="AC9" s="70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3"/>
      <c r="BC9" s="73"/>
    </row>
    <row r="10" spans="1:55">
      <c r="A10" s="68" t="s">
        <v>297</v>
      </c>
      <c r="B10" s="56"/>
    </row>
    <row r="11" spans="1:55" s="69" customFormat="1" ht="12.75">
      <c r="C11" s="69">
        <v>1995</v>
      </c>
      <c r="D11" s="69">
        <v>1996</v>
      </c>
      <c r="E11" s="69">
        <v>1997</v>
      </c>
      <c r="F11" s="69">
        <v>1998</v>
      </c>
      <c r="G11" s="69">
        <v>1999</v>
      </c>
      <c r="H11" s="69">
        <v>2000</v>
      </c>
      <c r="I11" s="69">
        <v>2001</v>
      </c>
      <c r="J11" s="69">
        <v>2002</v>
      </c>
      <c r="K11" s="69">
        <v>2003</v>
      </c>
      <c r="L11" s="69">
        <v>2004</v>
      </c>
      <c r="M11" s="69">
        <v>2005</v>
      </c>
      <c r="N11" s="69">
        <v>2006</v>
      </c>
      <c r="O11" s="69">
        <v>2007</v>
      </c>
      <c r="P11" s="69">
        <v>2008</v>
      </c>
      <c r="Q11" s="69">
        <v>2009</v>
      </c>
      <c r="R11" s="69">
        <v>2010</v>
      </c>
      <c r="S11" s="69">
        <v>2011</v>
      </c>
      <c r="T11" s="69">
        <v>2012</v>
      </c>
      <c r="U11" s="69">
        <v>2013</v>
      </c>
      <c r="V11" s="69">
        <v>2014</v>
      </c>
      <c r="W11" s="69">
        <v>2015</v>
      </c>
      <c r="X11" s="69">
        <v>2016</v>
      </c>
      <c r="Y11" s="69">
        <v>2017</v>
      </c>
    </row>
    <row r="12" spans="1:55">
      <c r="A12" s="70" t="s">
        <v>284</v>
      </c>
      <c r="B12" s="70" t="s">
        <v>285</v>
      </c>
      <c r="C12" s="75" t="e">
        <v>#N/A</v>
      </c>
      <c r="D12" s="75" t="e">
        <v>#N/A</v>
      </c>
      <c r="E12" s="75" t="e">
        <v>#N/A</v>
      </c>
      <c r="F12" s="75" t="e">
        <v>#N/A</v>
      </c>
      <c r="G12" s="75" t="e">
        <v>#N/A</v>
      </c>
      <c r="H12" s="75" t="e">
        <v>#N/A</v>
      </c>
      <c r="I12" s="75" t="e">
        <v>#N/A</v>
      </c>
      <c r="J12" s="75" t="e">
        <v>#N/A</v>
      </c>
      <c r="K12" s="75" t="e">
        <v>#N/A</v>
      </c>
      <c r="L12" s="75" t="e">
        <v>#N/A</v>
      </c>
      <c r="M12" s="75" t="e">
        <v>#N/A</v>
      </c>
      <c r="N12" s="75" t="e">
        <v>#N/A</v>
      </c>
      <c r="O12" s="75" t="e">
        <v>#N/A</v>
      </c>
      <c r="P12" s="75" t="e">
        <v>#N/A</v>
      </c>
      <c r="Q12" s="75" t="e">
        <v>#N/A</v>
      </c>
      <c r="R12" s="75" t="e">
        <v>#N/A</v>
      </c>
      <c r="S12" s="75" t="e">
        <v>#N/A</v>
      </c>
      <c r="T12" s="75" t="e">
        <v>#N/A</v>
      </c>
      <c r="U12" s="75" t="e">
        <v>#N/A</v>
      </c>
      <c r="V12" s="75" t="e">
        <v>#N/A</v>
      </c>
      <c r="W12" s="75" t="e">
        <v>#N/A</v>
      </c>
      <c r="X12" s="75" t="e">
        <v>#N/A</v>
      </c>
      <c r="Y12" s="75" t="e">
        <v>#N/A</v>
      </c>
    </row>
    <row r="13" spans="1:55">
      <c r="A13" s="70" t="s">
        <v>288</v>
      </c>
      <c r="B13" s="70" t="s">
        <v>285</v>
      </c>
      <c r="C13" s="75" t="e">
        <v>#N/A</v>
      </c>
      <c r="D13" s="75" t="e">
        <v>#N/A</v>
      </c>
      <c r="E13" s="75" t="e">
        <v>#N/A</v>
      </c>
      <c r="F13" s="75" t="e">
        <v>#N/A</v>
      </c>
      <c r="G13" s="75" t="e">
        <v>#N/A</v>
      </c>
      <c r="H13" s="75" t="e">
        <v>#N/A</v>
      </c>
      <c r="I13" s="75" t="e">
        <v>#N/A</v>
      </c>
      <c r="J13" s="75" t="e">
        <v>#N/A</v>
      </c>
      <c r="K13" s="75" t="e">
        <v>#N/A</v>
      </c>
      <c r="L13" s="75" t="e">
        <v>#N/A</v>
      </c>
      <c r="M13" s="75" t="e">
        <v>#N/A</v>
      </c>
      <c r="N13" s="75" t="e">
        <v>#N/A</v>
      </c>
      <c r="O13" s="75" t="e">
        <v>#N/A</v>
      </c>
      <c r="P13" s="75" t="e">
        <v>#N/A</v>
      </c>
      <c r="Q13" s="75" t="e">
        <v>#N/A</v>
      </c>
      <c r="R13" s="75" t="e">
        <v>#N/A</v>
      </c>
      <c r="S13" s="75" t="e">
        <v>#N/A</v>
      </c>
      <c r="T13" s="75" t="e">
        <v>#N/A</v>
      </c>
      <c r="U13" s="75" t="e">
        <v>#N/A</v>
      </c>
      <c r="V13" s="75" t="e">
        <v>#N/A</v>
      </c>
      <c r="W13" s="75" t="e">
        <v>#N/A</v>
      </c>
      <c r="X13" s="75" t="e">
        <v>#N/A</v>
      </c>
      <c r="Y13" s="75" t="e">
        <v>#N/A</v>
      </c>
    </row>
    <row r="14" spans="1:55">
      <c r="A14" s="70" t="s">
        <v>290</v>
      </c>
      <c r="B14" s="70" t="s">
        <v>285</v>
      </c>
      <c r="C14" s="75" t="e">
        <v>#N/A</v>
      </c>
      <c r="D14" s="75" t="e">
        <v>#N/A</v>
      </c>
      <c r="E14" s="75" t="e">
        <v>#N/A</v>
      </c>
      <c r="F14" s="75" t="e">
        <v>#N/A</v>
      </c>
      <c r="G14" s="75" t="e">
        <v>#N/A</v>
      </c>
      <c r="H14" s="75" t="e">
        <v>#N/A</v>
      </c>
      <c r="I14" s="75" t="e">
        <v>#N/A</v>
      </c>
      <c r="J14" s="75" t="e">
        <v>#N/A</v>
      </c>
      <c r="K14" s="75" t="e">
        <v>#N/A</v>
      </c>
      <c r="L14" s="75" t="e">
        <v>#N/A</v>
      </c>
      <c r="M14" s="75" t="e">
        <v>#N/A</v>
      </c>
      <c r="N14" s="75" t="e">
        <v>#N/A</v>
      </c>
      <c r="O14" s="75" t="e">
        <v>#N/A</v>
      </c>
      <c r="P14" s="75" t="e">
        <v>#N/A</v>
      </c>
      <c r="Q14" s="75" t="e">
        <v>#N/A</v>
      </c>
      <c r="R14" s="75" t="e">
        <v>#N/A</v>
      </c>
      <c r="S14" s="75" t="e">
        <v>#N/A</v>
      </c>
      <c r="T14" s="75" t="e">
        <v>#N/A</v>
      </c>
      <c r="U14" s="75" t="e">
        <v>#N/A</v>
      </c>
      <c r="V14" s="75" t="e">
        <v>#N/A</v>
      </c>
      <c r="W14" s="75" t="e">
        <v>#N/A</v>
      </c>
      <c r="X14" s="75" t="e">
        <v>#N/A</v>
      </c>
      <c r="Y14" s="75" t="e">
        <v>#N/A</v>
      </c>
    </row>
    <row r="15" spans="1:55">
      <c r="A15" s="70" t="s">
        <v>292</v>
      </c>
      <c r="B15" s="70" t="s">
        <v>285</v>
      </c>
      <c r="C15" s="75" t="e">
        <v>#N/A</v>
      </c>
      <c r="D15" s="75" t="e">
        <v>#N/A</v>
      </c>
      <c r="E15" s="75" t="e">
        <v>#N/A</v>
      </c>
      <c r="F15" s="75" t="e">
        <v>#N/A</v>
      </c>
      <c r="G15" s="75" t="e">
        <v>#N/A</v>
      </c>
      <c r="H15" s="75" t="e">
        <v>#N/A</v>
      </c>
      <c r="I15" s="75" t="e">
        <v>#N/A</v>
      </c>
      <c r="J15" s="75" t="e">
        <v>#N/A</v>
      </c>
      <c r="K15" s="75" t="e">
        <v>#N/A</v>
      </c>
      <c r="L15" s="75" t="e">
        <v>#N/A</v>
      </c>
      <c r="M15" s="75" t="e">
        <v>#N/A</v>
      </c>
      <c r="N15" s="75" t="e">
        <v>#N/A</v>
      </c>
      <c r="O15" s="75" t="e">
        <v>#N/A</v>
      </c>
      <c r="P15" s="75" t="e">
        <v>#N/A</v>
      </c>
      <c r="Q15" s="75" t="e">
        <v>#N/A</v>
      </c>
      <c r="R15" s="75" t="e">
        <v>#N/A</v>
      </c>
      <c r="S15" s="75" t="e">
        <v>#N/A</v>
      </c>
      <c r="T15" s="75" t="e">
        <v>#N/A</v>
      </c>
      <c r="U15" s="75" t="e">
        <v>#N/A</v>
      </c>
      <c r="V15" s="75" t="e">
        <v>#N/A</v>
      </c>
      <c r="W15" s="75" t="e">
        <v>#N/A</v>
      </c>
      <c r="X15" s="75" t="e">
        <v>#N/A</v>
      </c>
      <c r="Y15" s="75" t="e">
        <v>#N/A</v>
      </c>
    </row>
    <row r="16" spans="1:55">
      <c r="A16" s="70" t="s">
        <v>294</v>
      </c>
      <c r="C16" s="75" t="e">
        <v>#N/A</v>
      </c>
      <c r="D16" s="75" t="e">
        <v>#N/A</v>
      </c>
      <c r="E16" s="75" t="e">
        <v>#N/A</v>
      </c>
      <c r="F16" s="75" t="e">
        <v>#N/A</v>
      </c>
      <c r="G16" s="75" t="e">
        <v>#N/A</v>
      </c>
      <c r="H16" s="75" t="e">
        <v>#N/A</v>
      </c>
      <c r="I16" s="75" t="e">
        <v>#N/A</v>
      </c>
      <c r="J16" s="75" t="e">
        <v>#N/A</v>
      </c>
      <c r="K16" s="75" t="e">
        <v>#N/A</v>
      </c>
      <c r="L16" s="75" t="e">
        <v>#N/A</v>
      </c>
      <c r="M16" s="75" t="e">
        <v>#N/A</v>
      </c>
      <c r="N16" s="75" t="e">
        <v>#N/A</v>
      </c>
      <c r="O16" s="75" t="e">
        <v>#N/A</v>
      </c>
      <c r="P16" s="75" t="e">
        <v>#N/A</v>
      </c>
      <c r="Q16" s="75" t="e">
        <v>#N/A</v>
      </c>
      <c r="R16" s="75" t="e">
        <v>#N/A</v>
      </c>
      <c r="S16" s="75" t="e">
        <v>#N/A</v>
      </c>
      <c r="T16" s="75" t="e">
        <v>#N/A</v>
      </c>
      <c r="U16" s="75" t="e">
        <v>#N/A</v>
      </c>
      <c r="V16" s="75" t="e">
        <v>#N/A</v>
      </c>
      <c r="W16" s="75" t="e">
        <v>#N/A</v>
      </c>
      <c r="X16" s="75" t="e">
        <v>#N/A</v>
      </c>
      <c r="Y16" s="75" t="e">
        <v>#N/A</v>
      </c>
    </row>
    <row r="18" spans="1:25">
      <c r="A18" s="68" t="s">
        <v>298</v>
      </c>
      <c r="B18" s="56"/>
    </row>
    <row r="19" spans="1:25" s="69" customFormat="1" ht="12.75">
      <c r="C19" s="69">
        <v>1995</v>
      </c>
      <c r="D19" s="69">
        <v>1996</v>
      </c>
      <c r="E19" s="69">
        <v>1997</v>
      </c>
      <c r="F19" s="69">
        <v>1998</v>
      </c>
      <c r="G19" s="69">
        <v>1999</v>
      </c>
      <c r="H19" s="69">
        <v>2000</v>
      </c>
      <c r="I19" s="69">
        <v>2001</v>
      </c>
      <c r="J19" s="69">
        <v>2002</v>
      </c>
      <c r="K19" s="69">
        <v>2003</v>
      </c>
      <c r="L19" s="69">
        <v>2004</v>
      </c>
      <c r="M19" s="69">
        <v>2005</v>
      </c>
      <c r="N19" s="69">
        <v>2006</v>
      </c>
      <c r="O19" s="69">
        <v>2007</v>
      </c>
      <c r="P19" s="69">
        <v>2008</v>
      </c>
      <c r="Q19" s="69">
        <v>2009</v>
      </c>
      <c r="R19" s="69">
        <v>2010</v>
      </c>
      <c r="S19" s="69">
        <v>2011</v>
      </c>
      <c r="T19" s="69">
        <v>2012</v>
      </c>
      <c r="U19" s="69">
        <v>2013</v>
      </c>
      <c r="V19" s="69">
        <v>2014</v>
      </c>
      <c r="W19" s="69">
        <v>2015</v>
      </c>
      <c r="X19" s="69">
        <v>2016</v>
      </c>
      <c r="Y19" s="69">
        <v>2017</v>
      </c>
    </row>
    <row r="20" spans="1:25">
      <c r="A20" s="70" t="s">
        <v>284</v>
      </c>
      <c r="B20" s="70" t="s">
        <v>285</v>
      </c>
      <c r="C20" s="71">
        <v>674898</v>
      </c>
      <c r="D20" s="71">
        <v>656286</v>
      </c>
      <c r="E20" s="71">
        <v>636906</v>
      </c>
      <c r="F20" s="71">
        <v>617982</v>
      </c>
      <c r="G20" s="71">
        <v>610625</v>
      </c>
      <c r="H20" s="71">
        <v>577129</v>
      </c>
      <c r="I20" s="71">
        <v>576319</v>
      </c>
      <c r="J20" s="71">
        <v>565186</v>
      </c>
      <c r="K20" s="71">
        <v>559726</v>
      </c>
      <c r="L20" s="71">
        <v>543636</v>
      </c>
      <c r="M20" s="71">
        <v>520292</v>
      </c>
      <c r="N20" s="71">
        <v>504324</v>
      </c>
      <c r="O20" s="71">
        <v>495277</v>
      </c>
      <c r="P20" s="71">
        <v>471787</v>
      </c>
      <c r="Q20" s="71">
        <v>496410</v>
      </c>
      <c r="R20" s="71">
        <v>475484</v>
      </c>
      <c r="S20" s="71">
        <v>448737</v>
      </c>
      <c r="T20" s="71">
        <v>435984</v>
      </c>
      <c r="U20" s="71">
        <v>442814</v>
      </c>
      <c r="V20" s="71">
        <v>449227</v>
      </c>
      <c r="W20" s="71">
        <v>474027</v>
      </c>
      <c r="X20" s="71">
        <v>480198</v>
      </c>
      <c r="Y20" s="71">
        <v>462483</v>
      </c>
    </row>
    <row r="21" spans="1:25">
      <c r="A21" s="70" t="s">
        <v>288</v>
      </c>
      <c r="B21" s="70" t="s">
        <v>285</v>
      </c>
      <c r="C21" s="71">
        <v>300038</v>
      </c>
      <c r="D21" s="71">
        <v>291076</v>
      </c>
      <c r="E21" s="71">
        <v>282060</v>
      </c>
      <c r="F21" s="71">
        <v>273277</v>
      </c>
      <c r="G21" s="71">
        <v>269560</v>
      </c>
      <c r="H21" s="71">
        <v>254078</v>
      </c>
      <c r="I21" s="71">
        <v>252806</v>
      </c>
      <c r="J21" s="71">
        <v>247476</v>
      </c>
      <c r="K21" s="71">
        <v>244744</v>
      </c>
      <c r="L21" s="71">
        <v>237274</v>
      </c>
      <c r="M21" s="71">
        <v>226678</v>
      </c>
      <c r="N21" s="71">
        <v>219284</v>
      </c>
      <c r="O21" s="71">
        <v>214868</v>
      </c>
      <c r="P21" s="71">
        <v>204270</v>
      </c>
      <c r="Q21" s="71">
        <v>214662</v>
      </c>
      <c r="R21" s="71">
        <v>205413</v>
      </c>
      <c r="S21" s="71">
        <v>194022</v>
      </c>
      <c r="T21" s="71">
        <v>188775</v>
      </c>
      <c r="U21" s="71">
        <v>192387</v>
      </c>
      <c r="V21" s="71">
        <v>195675</v>
      </c>
      <c r="W21" s="71">
        <v>207076</v>
      </c>
      <c r="X21" s="71">
        <v>210076</v>
      </c>
      <c r="Y21" s="71">
        <v>202787</v>
      </c>
    </row>
    <row r="22" spans="1:25">
      <c r="A22" s="70" t="s">
        <v>290</v>
      </c>
      <c r="B22" s="70" t="s">
        <v>285</v>
      </c>
      <c r="C22" s="71">
        <v>42695.848142000003</v>
      </c>
      <c r="D22" s="71">
        <v>41474.857354</v>
      </c>
      <c r="E22" s="71">
        <v>40240.454515999998</v>
      </c>
      <c r="F22" s="71">
        <v>39059.632464000002</v>
      </c>
      <c r="G22" s="71">
        <v>38588.611491000003</v>
      </c>
      <c r="H22" s="71">
        <v>36505.900137999997</v>
      </c>
      <c r="I22" s="71">
        <v>36504.995752000003</v>
      </c>
      <c r="J22" s="71">
        <v>35888.141348999998</v>
      </c>
      <c r="K22" s="71">
        <v>35581.735862000001</v>
      </c>
      <c r="L22" s="71">
        <v>34592.366276000001</v>
      </c>
      <c r="M22" s="71">
        <v>33130.238995</v>
      </c>
      <c r="N22" s="71">
        <v>32164.85209</v>
      </c>
      <c r="O22" s="71">
        <v>31644.548993</v>
      </c>
      <c r="P22" s="71">
        <v>30114.026017</v>
      </c>
      <c r="Q22" s="71">
        <v>31637.427949000001</v>
      </c>
      <c r="R22" s="71">
        <v>30275.361762</v>
      </c>
      <c r="S22" s="71">
        <v>28594.237568</v>
      </c>
      <c r="T22" s="71">
        <v>27754.362476999999</v>
      </c>
      <c r="U22" s="71">
        <v>28136.495374999999</v>
      </c>
      <c r="V22" s="71">
        <v>28513.171621000001</v>
      </c>
      <c r="W22" s="71">
        <v>30072.400226999998</v>
      </c>
      <c r="X22" s="71">
        <v>30476.084516999999</v>
      </c>
      <c r="Y22" s="71">
        <v>29371.229458000002</v>
      </c>
    </row>
    <row r="23" spans="1:25">
      <c r="A23" s="70" t="s">
        <v>292</v>
      </c>
      <c r="B23" s="70" t="s">
        <v>285</v>
      </c>
      <c r="C23" s="71">
        <v>15891.888991</v>
      </c>
      <c r="D23" s="71">
        <v>15431.082893000001</v>
      </c>
      <c r="E23" s="71">
        <v>14957.192991</v>
      </c>
      <c r="F23" s="71">
        <v>14499.671095</v>
      </c>
      <c r="G23" s="71">
        <v>14308.156058</v>
      </c>
      <c r="H23" s="71">
        <v>13501.065995000001</v>
      </c>
      <c r="I23" s="71">
        <v>13497.605524000001</v>
      </c>
      <c r="J23" s="71">
        <v>13260.208991</v>
      </c>
      <c r="K23" s="71">
        <v>13197.606242</v>
      </c>
      <c r="L23" s="71">
        <v>12851.979058000001</v>
      </c>
      <c r="M23" s="71">
        <v>12296.624521</v>
      </c>
      <c r="N23" s="71">
        <v>11904.729883</v>
      </c>
      <c r="O23" s="71">
        <v>11682.431418</v>
      </c>
      <c r="P23" s="71">
        <v>11115.467552</v>
      </c>
      <c r="Q23" s="71">
        <v>11681.779930999999</v>
      </c>
      <c r="R23" s="71">
        <v>11167.326306999999</v>
      </c>
      <c r="S23" s="71">
        <v>10527.010949</v>
      </c>
      <c r="T23" s="71">
        <v>10217.958037</v>
      </c>
      <c r="U23" s="71">
        <v>10380.948612</v>
      </c>
      <c r="V23" s="71">
        <v>10540.285361</v>
      </c>
      <c r="W23" s="71">
        <v>11130.925574000001</v>
      </c>
      <c r="X23" s="71">
        <v>11284.732289</v>
      </c>
      <c r="Y23" s="71">
        <v>10880.929598000001</v>
      </c>
    </row>
    <row r="24" spans="1:25">
      <c r="A24" s="70" t="s">
        <v>294</v>
      </c>
      <c r="C24" s="71">
        <v>1033523.737133</v>
      </c>
      <c r="D24" s="71">
        <v>1004267.940247</v>
      </c>
      <c r="E24" s="71">
        <v>974163.64750700002</v>
      </c>
      <c r="F24" s="71">
        <v>944818.30355900002</v>
      </c>
      <c r="G24" s="71">
        <v>933081.7675490001</v>
      </c>
      <c r="H24" s="71">
        <v>881213.96613299998</v>
      </c>
      <c r="I24" s="71">
        <v>879127.60127600003</v>
      </c>
      <c r="J24" s="71">
        <v>861810.35034</v>
      </c>
      <c r="K24" s="71">
        <v>853249.34210400004</v>
      </c>
      <c r="L24" s="71">
        <v>828354.34533400007</v>
      </c>
      <c r="M24" s="71">
        <v>792396.86351599998</v>
      </c>
      <c r="N24" s="71">
        <v>767677.58197299996</v>
      </c>
      <c r="O24" s="71">
        <v>753471.98041099997</v>
      </c>
      <c r="P24" s="71">
        <v>717286.49356899993</v>
      </c>
      <c r="Q24" s="71">
        <v>754391.20788</v>
      </c>
      <c r="R24" s="71">
        <v>722339.68806900003</v>
      </c>
      <c r="S24" s="71">
        <v>681880.248517</v>
      </c>
      <c r="T24" s="71">
        <v>662731.32051400002</v>
      </c>
      <c r="U24" s="71">
        <v>673718.44398699992</v>
      </c>
      <c r="V24" s="71">
        <v>683955.45698200003</v>
      </c>
      <c r="W24" s="71">
        <v>722306.325801</v>
      </c>
      <c r="X24" s="71">
        <v>732034.81680599996</v>
      </c>
      <c r="Y24" s="71">
        <v>705522.15905600006</v>
      </c>
    </row>
    <row r="26" spans="1:25">
      <c r="A26" s="68" t="s">
        <v>299</v>
      </c>
      <c r="B26" s="56"/>
    </row>
    <row r="27" spans="1:25" s="69" customFormat="1" ht="12.75">
      <c r="C27" s="69">
        <v>1995</v>
      </c>
      <c r="D27" s="69">
        <v>1996</v>
      </c>
      <c r="E27" s="69">
        <v>1997</v>
      </c>
      <c r="F27" s="69">
        <v>1998</v>
      </c>
      <c r="G27" s="69">
        <v>1999</v>
      </c>
      <c r="H27" s="69">
        <v>2000</v>
      </c>
      <c r="I27" s="69">
        <v>2001</v>
      </c>
      <c r="J27" s="69">
        <v>2002</v>
      </c>
      <c r="K27" s="69">
        <v>2003</v>
      </c>
      <c r="L27" s="69">
        <v>2004</v>
      </c>
      <c r="M27" s="69">
        <v>2005</v>
      </c>
      <c r="N27" s="69">
        <v>2006</v>
      </c>
      <c r="O27" s="69">
        <v>2007</v>
      </c>
      <c r="P27" s="69">
        <v>2008</v>
      </c>
      <c r="Q27" s="69">
        <v>2009</v>
      </c>
      <c r="R27" s="69">
        <v>2010</v>
      </c>
      <c r="S27" s="69">
        <v>2011</v>
      </c>
      <c r="T27" s="69">
        <v>2012</v>
      </c>
      <c r="U27" s="69">
        <v>2013</v>
      </c>
      <c r="V27" s="69">
        <v>2014</v>
      </c>
      <c r="W27" s="69">
        <v>2015</v>
      </c>
      <c r="X27" s="69">
        <v>2016</v>
      </c>
      <c r="Y27" s="69">
        <v>2017</v>
      </c>
    </row>
    <row r="28" spans="1:25">
      <c r="A28" s="70" t="s">
        <v>284</v>
      </c>
      <c r="B28" s="70" t="s">
        <v>285</v>
      </c>
      <c r="C28" s="71" t="e">
        <v>#N/A</v>
      </c>
      <c r="D28" s="71" t="e">
        <v>#N/A</v>
      </c>
      <c r="E28" s="71" t="e">
        <v>#N/A</v>
      </c>
      <c r="F28" s="71" t="e">
        <v>#N/A</v>
      </c>
      <c r="G28" s="71" t="e">
        <v>#N/A</v>
      </c>
      <c r="H28" s="71">
        <v>599749</v>
      </c>
      <c r="I28" s="71">
        <v>597742</v>
      </c>
      <c r="J28" s="71">
        <v>594476</v>
      </c>
      <c r="K28" s="71">
        <v>591465</v>
      </c>
      <c r="L28" s="71">
        <v>588752</v>
      </c>
      <c r="M28" s="71">
        <v>587882</v>
      </c>
      <c r="N28" s="71">
        <v>588904</v>
      </c>
      <c r="O28" s="71">
        <v>580997</v>
      </c>
      <c r="P28" s="71">
        <v>578062</v>
      </c>
      <c r="Q28" s="71">
        <v>570931</v>
      </c>
      <c r="R28" s="71">
        <v>567971</v>
      </c>
      <c r="S28" s="71">
        <v>563044</v>
      </c>
      <c r="T28" s="71">
        <v>555384</v>
      </c>
      <c r="U28" s="71">
        <v>545488</v>
      </c>
      <c r="V28" s="71">
        <v>536604</v>
      </c>
      <c r="W28" s="71">
        <v>526452</v>
      </c>
      <c r="X28" s="71">
        <v>520558</v>
      </c>
      <c r="Y28" s="71">
        <v>513971</v>
      </c>
    </row>
    <row r="29" spans="1:25">
      <c r="A29" s="70" t="s">
        <v>288</v>
      </c>
      <c r="B29" s="70" t="s">
        <v>285</v>
      </c>
      <c r="C29" s="71" t="e">
        <v>#N/A</v>
      </c>
      <c r="D29" s="71" t="e">
        <v>#N/A</v>
      </c>
      <c r="E29" s="71" t="e">
        <v>#N/A</v>
      </c>
      <c r="F29" s="71" t="e">
        <v>#N/A</v>
      </c>
      <c r="G29" s="71" t="e">
        <v>#N/A</v>
      </c>
      <c r="H29" s="71">
        <v>144221</v>
      </c>
      <c r="I29" s="71">
        <v>144675</v>
      </c>
      <c r="J29" s="71">
        <v>147618</v>
      </c>
      <c r="K29" s="71">
        <v>150544</v>
      </c>
      <c r="L29" s="71">
        <v>152561</v>
      </c>
      <c r="M29" s="71">
        <v>146993</v>
      </c>
      <c r="N29" s="71">
        <v>146948</v>
      </c>
      <c r="O29" s="71">
        <v>144824</v>
      </c>
      <c r="P29" s="71">
        <v>144104</v>
      </c>
      <c r="Q29" s="71">
        <v>142080</v>
      </c>
      <c r="R29" s="71">
        <v>141756</v>
      </c>
      <c r="S29" s="71">
        <v>140989</v>
      </c>
      <c r="T29" s="71">
        <v>139416</v>
      </c>
      <c r="U29" s="71">
        <v>138037</v>
      </c>
      <c r="V29" s="71">
        <v>137386</v>
      </c>
      <c r="W29" s="71">
        <v>136378</v>
      </c>
      <c r="X29" s="71">
        <v>135975</v>
      </c>
      <c r="Y29" s="71">
        <v>135454</v>
      </c>
    </row>
    <row r="30" spans="1:25">
      <c r="A30" s="70" t="s">
        <v>290</v>
      </c>
      <c r="B30" s="70" t="s">
        <v>285</v>
      </c>
      <c r="C30" s="71" t="e">
        <v>#N/A</v>
      </c>
      <c r="D30" s="71" t="e">
        <v>#N/A</v>
      </c>
      <c r="E30" s="71" t="e">
        <v>#N/A</v>
      </c>
      <c r="F30" s="71" t="e">
        <v>#N/A</v>
      </c>
      <c r="G30" s="71" t="e">
        <v>#N/A</v>
      </c>
      <c r="H30" s="71">
        <v>25722.437062000001</v>
      </c>
      <c r="I30" s="71">
        <v>26190.345192000001</v>
      </c>
      <c r="J30" s="71">
        <v>26314.818031999999</v>
      </c>
      <c r="K30" s="71">
        <v>26537.289735999999</v>
      </c>
      <c r="L30" s="71">
        <v>26029.606833999998</v>
      </c>
      <c r="M30" s="71">
        <v>25798.354777</v>
      </c>
      <c r="N30" s="71">
        <v>25623.232291</v>
      </c>
      <c r="O30" s="71">
        <v>26016.562762000001</v>
      </c>
      <c r="P30" s="71">
        <v>26054.504069999999</v>
      </c>
      <c r="Q30" s="71">
        <v>26222.190875</v>
      </c>
      <c r="R30" s="71">
        <v>26603</v>
      </c>
      <c r="S30" s="71">
        <v>27183.140398</v>
      </c>
      <c r="T30" s="71">
        <v>27191.674705000001</v>
      </c>
      <c r="U30" s="71">
        <v>26658.002369999998</v>
      </c>
      <c r="V30" s="71">
        <v>26031.242372000001</v>
      </c>
      <c r="W30" s="71">
        <v>25427.456610000001</v>
      </c>
      <c r="X30" s="71">
        <v>25040.186720999998</v>
      </c>
      <c r="Y30" s="71">
        <v>24752.244999999999</v>
      </c>
    </row>
    <row r="31" spans="1:25">
      <c r="A31" s="70" t="s">
        <v>292</v>
      </c>
      <c r="B31" s="70" t="s">
        <v>285</v>
      </c>
      <c r="C31" s="71" t="e">
        <v>#N/A</v>
      </c>
      <c r="D31" s="71" t="e">
        <v>#N/A</v>
      </c>
      <c r="E31" s="71" t="e">
        <v>#N/A</v>
      </c>
      <c r="F31" s="71" t="e">
        <v>#N/A</v>
      </c>
      <c r="G31" s="71" t="e">
        <v>#N/A</v>
      </c>
      <c r="H31" s="71">
        <v>22888.410917000001</v>
      </c>
      <c r="I31" s="71">
        <v>22869.372888999998</v>
      </c>
      <c r="J31" s="71">
        <v>23422.435507999999</v>
      </c>
      <c r="K31" s="71">
        <v>23320.030896</v>
      </c>
      <c r="L31" s="71">
        <v>23225.977609000001</v>
      </c>
      <c r="M31" s="71">
        <v>23404.345075000001</v>
      </c>
      <c r="N31" s="71">
        <v>23646.552901999999</v>
      </c>
      <c r="O31" s="71">
        <v>23587.978040000002</v>
      </c>
      <c r="P31" s="71">
        <v>23694.301474</v>
      </c>
      <c r="Q31" s="71">
        <v>23634.733194</v>
      </c>
      <c r="R31" s="71">
        <v>24078</v>
      </c>
      <c r="S31" s="71">
        <v>24376.174928</v>
      </c>
      <c r="T31" s="71">
        <v>24498.426340000002</v>
      </c>
      <c r="U31" s="71">
        <v>24392.225068</v>
      </c>
      <c r="V31" s="71">
        <v>24022.267701000001</v>
      </c>
      <c r="W31" s="71">
        <v>23608.120295000001</v>
      </c>
      <c r="X31" s="71">
        <v>23320.104257999999</v>
      </c>
      <c r="Y31" s="71">
        <v>22969.661193</v>
      </c>
    </row>
    <row r="32" spans="1:25">
      <c r="A32" s="70" t="s">
        <v>294</v>
      </c>
      <c r="C32" s="71" t="e">
        <v>#N/A</v>
      </c>
      <c r="D32" s="71" t="e">
        <v>#N/A</v>
      </c>
      <c r="E32" s="71" t="e">
        <v>#N/A</v>
      </c>
      <c r="F32" s="71" t="e">
        <v>#N/A</v>
      </c>
      <c r="G32" s="71" t="e">
        <v>#N/A</v>
      </c>
      <c r="H32" s="71">
        <v>792580.84797900007</v>
      </c>
      <c r="I32" s="71">
        <v>791476.71808100003</v>
      </c>
      <c r="J32" s="71">
        <v>791831.25353999995</v>
      </c>
      <c r="K32" s="71">
        <v>791866.32063199999</v>
      </c>
      <c r="L32" s="71">
        <v>790568.58444300003</v>
      </c>
      <c r="M32" s="71">
        <v>784077.69985199999</v>
      </c>
      <c r="N32" s="71">
        <v>785121.78519299999</v>
      </c>
      <c r="O32" s="71">
        <v>775425.54080199997</v>
      </c>
      <c r="P32" s="71">
        <v>771914.805544</v>
      </c>
      <c r="Q32" s="71">
        <v>762867.92406899994</v>
      </c>
      <c r="R32" s="71">
        <v>760408</v>
      </c>
      <c r="S32" s="71">
        <v>755592.31532599998</v>
      </c>
      <c r="T32" s="71">
        <v>746490.10104500002</v>
      </c>
      <c r="U32" s="71">
        <v>734575.22743800003</v>
      </c>
      <c r="V32" s="71">
        <v>724043.51007299998</v>
      </c>
      <c r="W32" s="71">
        <v>711865.57690500002</v>
      </c>
      <c r="X32" s="71">
        <v>704893.29097900004</v>
      </c>
      <c r="Y32" s="71">
        <v>697146.90619300003</v>
      </c>
    </row>
    <row r="34" spans="1:25">
      <c r="A34" s="68" t="s">
        <v>300</v>
      </c>
      <c r="B34" s="56"/>
    </row>
    <row r="35" spans="1:25" s="69" customFormat="1" ht="12.75">
      <c r="C35" s="69">
        <v>1995</v>
      </c>
      <c r="D35" s="69">
        <v>1996</v>
      </c>
      <c r="E35" s="69">
        <v>1997</v>
      </c>
      <c r="F35" s="69">
        <v>1998</v>
      </c>
      <c r="G35" s="69">
        <v>1999</v>
      </c>
      <c r="H35" s="69">
        <v>2000</v>
      </c>
      <c r="I35" s="69">
        <v>2001</v>
      </c>
      <c r="J35" s="69">
        <v>2002</v>
      </c>
      <c r="K35" s="69">
        <v>2003</v>
      </c>
      <c r="L35" s="69">
        <v>2004</v>
      </c>
      <c r="M35" s="69">
        <v>2005</v>
      </c>
      <c r="N35" s="69">
        <v>2006</v>
      </c>
      <c r="O35" s="69">
        <v>2007</v>
      </c>
      <c r="P35" s="69">
        <v>2008</v>
      </c>
      <c r="Q35" s="69">
        <v>2009</v>
      </c>
      <c r="R35" s="69">
        <v>2010</v>
      </c>
      <c r="S35" s="69">
        <v>2011</v>
      </c>
      <c r="T35" s="69">
        <v>2012</v>
      </c>
      <c r="U35" s="69">
        <v>2013</v>
      </c>
      <c r="V35" s="69">
        <v>2014</v>
      </c>
      <c r="W35" s="69">
        <v>2015</v>
      </c>
      <c r="X35" s="69">
        <v>2016</v>
      </c>
      <c r="Y35" s="69">
        <v>2017</v>
      </c>
    </row>
    <row r="36" spans="1:25">
      <c r="A36" s="70" t="s">
        <v>284</v>
      </c>
      <c r="B36" s="70" t="s">
        <v>285</v>
      </c>
      <c r="C36" s="75" t="e">
        <v>#N/A</v>
      </c>
      <c r="D36" s="75" t="e">
        <v>#N/A</v>
      </c>
      <c r="E36" s="75" t="e">
        <v>#N/A</v>
      </c>
      <c r="F36" s="75" t="e">
        <v>#N/A</v>
      </c>
      <c r="G36" s="75" t="e">
        <v>#N/A</v>
      </c>
      <c r="H36" s="75" t="e">
        <v>#N/A</v>
      </c>
      <c r="I36" s="75" t="e">
        <v>#N/A</v>
      </c>
      <c r="J36" s="75" t="e">
        <v>#N/A</v>
      </c>
      <c r="K36" s="75" t="e">
        <v>#N/A</v>
      </c>
      <c r="L36" s="75" t="e">
        <v>#N/A</v>
      </c>
      <c r="M36" s="75" t="e">
        <v>#N/A</v>
      </c>
      <c r="N36" s="75" t="e">
        <v>#N/A</v>
      </c>
      <c r="O36" s="75" t="e">
        <v>#N/A</v>
      </c>
      <c r="P36" s="75" t="e">
        <v>#N/A</v>
      </c>
      <c r="Q36" s="75" t="e">
        <v>#N/A</v>
      </c>
      <c r="R36" s="75" t="e">
        <v>#N/A</v>
      </c>
      <c r="S36" s="75" t="e">
        <v>#N/A</v>
      </c>
      <c r="T36" s="75" t="e">
        <v>#N/A</v>
      </c>
      <c r="U36" s="75" t="e">
        <v>#N/A</v>
      </c>
      <c r="V36" s="75" t="e">
        <v>#N/A</v>
      </c>
      <c r="W36" s="75" t="e">
        <v>#N/A</v>
      </c>
      <c r="X36" s="75" t="e">
        <v>#N/A</v>
      </c>
      <c r="Y36" s="75" t="e">
        <v>#N/A</v>
      </c>
    </row>
    <row r="37" spans="1:25">
      <c r="A37" s="70" t="s">
        <v>288</v>
      </c>
      <c r="B37" s="70" t="s">
        <v>285</v>
      </c>
      <c r="C37" s="75" t="e">
        <v>#N/A</v>
      </c>
      <c r="D37" s="75" t="e">
        <v>#N/A</v>
      </c>
      <c r="E37" s="75" t="e">
        <v>#N/A</v>
      </c>
      <c r="F37" s="75" t="e">
        <v>#N/A</v>
      </c>
      <c r="G37" s="75" t="e">
        <v>#N/A</v>
      </c>
      <c r="H37" s="75" t="e">
        <v>#N/A</v>
      </c>
      <c r="I37" s="75" t="e">
        <v>#N/A</v>
      </c>
      <c r="J37" s="75" t="e">
        <v>#N/A</v>
      </c>
      <c r="K37" s="75" t="e">
        <v>#N/A</v>
      </c>
      <c r="L37" s="75" t="e">
        <v>#N/A</v>
      </c>
      <c r="M37" s="75" t="e">
        <v>#N/A</v>
      </c>
      <c r="N37" s="75" t="e">
        <v>#N/A</v>
      </c>
      <c r="O37" s="75" t="e">
        <v>#N/A</v>
      </c>
      <c r="P37" s="75" t="e">
        <v>#N/A</v>
      </c>
      <c r="Q37" s="75" t="e">
        <v>#N/A</v>
      </c>
      <c r="R37" s="75" t="e">
        <v>#N/A</v>
      </c>
      <c r="S37" s="75" t="e">
        <v>#N/A</v>
      </c>
      <c r="T37" s="75" t="e">
        <v>#N/A</v>
      </c>
      <c r="U37" s="75" t="e">
        <v>#N/A</v>
      </c>
      <c r="V37" s="75" t="e">
        <v>#N/A</v>
      </c>
      <c r="W37" s="75" t="e">
        <v>#N/A</v>
      </c>
      <c r="X37" s="75" t="e">
        <v>#N/A</v>
      </c>
      <c r="Y37" s="75" t="e">
        <v>#N/A</v>
      </c>
    </row>
    <row r="38" spans="1:25">
      <c r="A38" s="70" t="s">
        <v>290</v>
      </c>
      <c r="B38" s="70" t="s">
        <v>285</v>
      </c>
      <c r="C38" s="75" t="e">
        <v>#N/A</v>
      </c>
      <c r="D38" s="75" t="e">
        <v>#N/A</v>
      </c>
      <c r="E38" s="75" t="e">
        <v>#N/A</v>
      </c>
      <c r="F38" s="75" t="e">
        <v>#N/A</v>
      </c>
      <c r="G38" s="75" t="e">
        <v>#N/A</v>
      </c>
      <c r="H38" s="75" t="e">
        <v>#N/A</v>
      </c>
      <c r="I38" s="75" t="e">
        <v>#N/A</v>
      </c>
      <c r="J38" s="75" t="e">
        <v>#N/A</v>
      </c>
      <c r="K38" s="75" t="e">
        <v>#N/A</v>
      </c>
      <c r="L38" s="75" t="e">
        <v>#N/A</v>
      </c>
      <c r="M38" s="75" t="e">
        <v>#N/A</v>
      </c>
      <c r="N38" s="75" t="e">
        <v>#N/A</v>
      </c>
      <c r="O38" s="75" t="e">
        <v>#N/A</v>
      </c>
      <c r="P38" s="75" t="e">
        <v>#N/A</v>
      </c>
      <c r="Q38" s="75" t="e">
        <v>#N/A</v>
      </c>
      <c r="R38" s="75" t="e">
        <v>#N/A</v>
      </c>
      <c r="S38" s="75" t="e">
        <v>#N/A</v>
      </c>
      <c r="T38" s="75" t="e">
        <v>#N/A</v>
      </c>
      <c r="U38" s="75" t="e">
        <v>#N/A</v>
      </c>
      <c r="V38" s="75" t="e">
        <v>#N/A</v>
      </c>
      <c r="W38" s="75" t="e">
        <v>#N/A</v>
      </c>
      <c r="X38" s="75" t="e">
        <v>#N/A</v>
      </c>
      <c r="Y38" s="75" t="e">
        <v>#N/A</v>
      </c>
    </row>
    <row r="39" spans="1:25">
      <c r="A39" s="70" t="s">
        <v>292</v>
      </c>
      <c r="B39" s="70" t="s">
        <v>285</v>
      </c>
      <c r="C39" s="75" t="e">
        <v>#N/A</v>
      </c>
      <c r="D39" s="75" t="e">
        <v>#N/A</v>
      </c>
      <c r="E39" s="75" t="e">
        <v>#N/A</v>
      </c>
      <c r="F39" s="75" t="e">
        <v>#N/A</v>
      </c>
      <c r="G39" s="75" t="e">
        <v>#N/A</v>
      </c>
      <c r="H39" s="75" t="e">
        <v>#N/A</v>
      </c>
      <c r="I39" s="75" t="e">
        <v>#N/A</v>
      </c>
      <c r="J39" s="75" t="e">
        <v>#N/A</v>
      </c>
      <c r="K39" s="75" t="e">
        <v>#N/A</v>
      </c>
      <c r="L39" s="75" t="e">
        <v>#N/A</v>
      </c>
      <c r="M39" s="75" t="e">
        <v>#N/A</v>
      </c>
      <c r="N39" s="75" t="e">
        <v>#N/A</v>
      </c>
      <c r="O39" s="75" t="e">
        <v>#N/A</v>
      </c>
      <c r="P39" s="75" t="e">
        <v>#N/A</v>
      </c>
      <c r="Q39" s="75" t="e">
        <v>#N/A</v>
      </c>
      <c r="R39" s="75" t="e">
        <v>#N/A</v>
      </c>
      <c r="S39" s="75" t="e">
        <v>#N/A</v>
      </c>
      <c r="T39" s="75" t="e">
        <v>#N/A</v>
      </c>
      <c r="U39" s="75" t="e">
        <v>#N/A</v>
      </c>
      <c r="V39" s="75" t="e">
        <v>#N/A</v>
      </c>
      <c r="W39" s="75" t="e">
        <v>#N/A</v>
      </c>
      <c r="X39" s="75" t="e">
        <v>#N/A</v>
      </c>
      <c r="Y39" s="75" t="e">
        <v>#N/A</v>
      </c>
    </row>
    <row r="40" spans="1:25">
      <c r="A40" s="70" t="s">
        <v>294</v>
      </c>
      <c r="C40" s="75" t="e">
        <v>#N/A</v>
      </c>
      <c r="D40" s="75" t="e">
        <v>#N/A</v>
      </c>
      <c r="E40" s="75" t="e">
        <v>#N/A</v>
      </c>
      <c r="F40" s="75" t="e">
        <v>#N/A</v>
      </c>
      <c r="G40" s="75" t="e">
        <v>#N/A</v>
      </c>
      <c r="H40" s="75" t="e">
        <v>#N/A</v>
      </c>
      <c r="I40" s="75" t="e">
        <v>#N/A</v>
      </c>
      <c r="J40" s="75" t="e">
        <v>#N/A</v>
      </c>
      <c r="K40" s="75" t="e">
        <v>#N/A</v>
      </c>
      <c r="L40" s="75" t="e">
        <v>#N/A</v>
      </c>
      <c r="M40" s="75" t="e">
        <v>#N/A</v>
      </c>
      <c r="N40" s="75" t="e">
        <v>#N/A</v>
      </c>
      <c r="O40" s="75" t="e">
        <v>#N/A</v>
      </c>
      <c r="P40" s="75" t="e">
        <v>#N/A</v>
      </c>
      <c r="Q40" s="75" t="e">
        <v>#N/A</v>
      </c>
      <c r="R40" s="75" t="e">
        <v>#N/A</v>
      </c>
      <c r="S40" s="75" t="e">
        <v>#N/A</v>
      </c>
      <c r="T40" s="75" t="e">
        <v>#N/A</v>
      </c>
      <c r="U40" s="75" t="e">
        <v>#N/A</v>
      </c>
      <c r="V40" s="75" t="e">
        <v>#N/A</v>
      </c>
      <c r="W40" s="75" t="e">
        <v>#N/A</v>
      </c>
      <c r="X40" s="75" t="e">
        <v>#N/A</v>
      </c>
      <c r="Y40" s="75" t="e">
        <v>#N/A</v>
      </c>
    </row>
    <row r="41" spans="1:25"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</row>
    <row r="42" spans="1:25">
      <c r="A42" s="68" t="s">
        <v>301</v>
      </c>
      <c r="B42" s="5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</row>
    <row r="43" spans="1:25" s="69" customFormat="1" ht="12.75">
      <c r="C43" s="77">
        <v>1995</v>
      </c>
      <c r="D43" s="77">
        <v>1996</v>
      </c>
      <c r="E43" s="77">
        <v>1997</v>
      </c>
      <c r="F43" s="77">
        <v>1998</v>
      </c>
      <c r="G43" s="77">
        <v>1999</v>
      </c>
      <c r="H43" s="77">
        <v>2000</v>
      </c>
      <c r="I43" s="77">
        <v>2001</v>
      </c>
      <c r="J43" s="77">
        <v>2002</v>
      </c>
      <c r="K43" s="77">
        <v>2003</v>
      </c>
      <c r="L43" s="77">
        <v>2004</v>
      </c>
      <c r="M43" s="77">
        <v>2005</v>
      </c>
      <c r="N43" s="77">
        <v>2006</v>
      </c>
      <c r="O43" s="77">
        <v>2007</v>
      </c>
      <c r="P43" s="77">
        <v>2008</v>
      </c>
      <c r="Q43" s="77">
        <v>2009</v>
      </c>
      <c r="R43" s="77">
        <v>2010</v>
      </c>
      <c r="S43" s="77">
        <v>2011</v>
      </c>
      <c r="T43" s="77">
        <v>2012</v>
      </c>
      <c r="U43" s="77">
        <v>2013</v>
      </c>
      <c r="V43" s="77">
        <v>2014</v>
      </c>
      <c r="W43" s="77">
        <v>2015</v>
      </c>
      <c r="X43" s="77">
        <v>2016</v>
      </c>
      <c r="Y43" s="77">
        <v>2017</v>
      </c>
    </row>
    <row r="44" spans="1:25">
      <c r="A44" s="70" t="s">
        <v>284</v>
      </c>
      <c r="B44" s="70" t="s">
        <v>285</v>
      </c>
      <c r="C44" s="75" t="e">
        <v>#N/A</v>
      </c>
      <c r="D44" s="75" t="e">
        <v>#N/A</v>
      </c>
      <c r="E44" s="75" t="e">
        <v>#N/A</v>
      </c>
      <c r="F44" s="75" t="e">
        <v>#N/A</v>
      </c>
      <c r="G44" s="75" t="e">
        <v>#N/A</v>
      </c>
      <c r="H44" s="75" t="e">
        <v>#N/A</v>
      </c>
      <c r="I44" s="75" t="e">
        <v>#N/A</v>
      </c>
      <c r="J44" s="75" t="e">
        <v>#N/A</v>
      </c>
      <c r="K44" s="75" t="e">
        <v>#N/A</v>
      </c>
      <c r="L44" s="75" t="e">
        <v>#N/A</v>
      </c>
      <c r="M44" s="75" t="e">
        <v>#N/A</v>
      </c>
      <c r="N44" s="75" t="e">
        <v>#N/A</v>
      </c>
      <c r="O44" s="75" t="e">
        <v>#N/A</v>
      </c>
      <c r="P44" s="75" t="e">
        <v>#N/A</v>
      </c>
      <c r="Q44" s="75" t="e">
        <v>#N/A</v>
      </c>
      <c r="R44" s="75" t="e">
        <v>#N/A</v>
      </c>
      <c r="S44" s="75" t="e">
        <v>#N/A</v>
      </c>
      <c r="T44" s="75" t="e">
        <v>#N/A</v>
      </c>
      <c r="U44" s="75">
        <v>204883</v>
      </c>
      <c r="V44" s="75">
        <v>201977</v>
      </c>
      <c r="W44" s="75">
        <v>200556</v>
      </c>
      <c r="X44" s="75">
        <v>207826</v>
      </c>
      <c r="Y44" s="75" t="e">
        <v>#N/A</v>
      </c>
    </row>
    <row r="45" spans="1:25">
      <c r="A45" s="70" t="s">
        <v>288</v>
      </c>
      <c r="B45" s="70" t="s">
        <v>285</v>
      </c>
      <c r="C45" s="75" t="e">
        <v>#N/A</v>
      </c>
      <c r="D45" s="75" t="e">
        <v>#N/A</v>
      </c>
      <c r="E45" s="75" t="e">
        <v>#N/A</v>
      </c>
      <c r="F45" s="75" t="e">
        <v>#N/A</v>
      </c>
      <c r="G45" s="75" t="e">
        <v>#N/A</v>
      </c>
      <c r="H45" s="75" t="e">
        <v>#N/A</v>
      </c>
      <c r="I45" s="75" t="e">
        <v>#N/A</v>
      </c>
      <c r="J45" s="75" t="e">
        <v>#N/A</v>
      </c>
      <c r="K45" s="75" t="e">
        <v>#N/A</v>
      </c>
      <c r="L45" s="75" t="e">
        <v>#N/A</v>
      </c>
      <c r="M45" s="75" t="e">
        <v>#N/A</v>
      </c>
      <c r="N45" s="75" t="e">
        <v>#N/A</v>
      </c>
      <c r="O45" s="75" t="e">
        <v>#N/A</v>
      </c>
      <c r="P45" s="75" t="e">
        <v>#N/A</v>
      </c>
      <c r="Q45" s="75" t="e">
        <v>#N/A</v>
      </c>
      <c r="R45" s="75" t="e">
        <v>#N/A</v>
      </c>
      <c r="S45" s="75" t="e">
        <v>#N/A</v>
      </c>
      <c r="T45" s="75" t="e">
        <v>#N/A</v>
      </c>
      <c r="U45" s="75">
        <v>285085</v>
      </c>
      <c r="V45" s="75">
        <v>275639</v>
      </c>
      <c r="W45" s="75">
        <v>274477</v>
      </c>
      <c r="X45" s="75">
        <v>281584</v>
      </c>
      <c r="Y45" s="75">
        <v>285728</v>
      </c>
    </row>
    <row r="46" spans="1:25">
      <c r="A46" s="70" t="s">
        <v>290</v>
      </c>
      <c r="B46" s="70" t="s">
        <v>285</v>
      </c>
      <c r="C46" s="75" t="e">
        <v>#N/A</v>
      </c>
      <c r="D46" s="75" t="e">
        <v>#N/A</v>
      </c>
      <c r="E46" s="75" t="e">
        <v>#N/A</v>
      </c>
      <c r="F46" s="75" t="e">
        <v>#N/A</v>
      </c>
      <c r="G46" s="75" t="e">
        <v>#N/A</v>
      </c>
      <c r="H46" s="75" t="e">
        <v>#N/A</v>
      </c>
      <c r="I46" s="75" t="e">
        <v>#N/A</v>
      </c>
      <c r="J46" s="75" t="e">
        <v>#N/A</v>
      </c>
      <c r="K46" s="75" t="e">
        <v>#N/A</v>
      </c>
      <c r="L46" s="75" t="e">
        <v>#N/A</v>
      </c>
      <c r="M46" s="75" t="e">
        <v>#N/A</v>
      </c>
      <c r="N46" s="75" t="e">
        <v>#N/A</v>
      </c>
      <c r="O46" s="75" t="e">
        <v>#N/A</v>
      </c>
      <c r="P46" s="75" t="e">
        <v>#N/A</v>
      </c>
      <c r="Q46" s="75" t="e">
        <v>#N/A</v>
      </c>
      <c r="R46" s="75" t="e">
        <v>#N/A</v>
      </c>
      <c r="S46" s="75" t="e">
        <v>#N/A</v>
      </c>
      <c r="T46" s="75" t="e">
        <v>#N/A</v>
      </c>
      <c r="U46" s="75" t="e">
        <v>#N/A</v>
      </c>
      <c r="V46" s="75" t="e">
        <v>#N/A</v>
      </c>
      <c r="W46" s="75" t="e">
        <v>#N/A</v>
      </c>
      <c r="X46" s="75" t="e">
        <v>#N/A</v>
      </c>
      <c r="Y46" s="75" t="e">
        <v>#N/A</v>
      </c>
    </row>
    <row r="47" spans="1:25">
      <c r="A47" s="70" t="s">
        <v>292</v>
      </c>
      <c r="B47" s="70" t="s">
        <v>285</v>
      </c>
      <c r="C47" s="75" t="e">
        <v>#N/A</v>
      </c>
      <c r="D47" s="75" t="e">
        <v>#N/A</v>
      </c>
      <c r="E47" s="75" t="e">
        <v>#N/A</v>
      </c>
      <c r="F47" s="75" t="e">
        <v>#N/A</v>
      </c>
      <c r="G47" s="75" t="e">
        <v>#N/A</v>
      </c>
      <c r="H47" s="75" t="e">
        <v>#N/A</v>
      </c>
      <c r="I47" s="75" t="e">
        <v>#N/A</v>
      </c>
      <c r="J47" s="75" t="e">
        <v>#N/A</v>
      </c>
      <c r="K47" s="75" t="e">
        <v>#N/A</v>
      </c>
      <c r="L47" s="75" t="e">
        <v>#N/A</v>
      </c>
      <c r="M47" s="75" t="e">
        <v>#N/A</v>
      </c>
      <c r="N47" s="75" t="e">
        <v>#N/A</v>
      </c>
      <c r="O47" s="75" t="e">
        <v>#N/A</v>
      </c>
      <c r="P47" s="75" t="e">
        <v>#N/A</v>
      </c>
      <c r="Q47" s="75" t="e">
        <v>#N/A</v>
      </c>
      <c r="R47" s="75" t="e">
        <v>#N/A</v>
      </c>
      <c r="S47" s="75" t="e">
        <v>#N/A</v>
      </c>
      <c r="T47" s="75" t="e">
        <v>#N/A</v>
      </c>
      <c r="U47" s="75" t="e">
        <v>#N/A</v>
      </c>
      <c r="V47" s="75" t="e">
        <v>#N/A</v>
      </c>
      <c r="W47" s="75" t="e">
        <v>#N/A</v>
      </c>
      <c r="X47" s="75" t="e">
        <v>#N/A</v>
      </c>
      <c r="Y47" s="75" t="e">
        <v>#N/A</v>
      </c>
    </row>
    <row r="48" spans="1:25">
      <c r="A48" s="70" t="s">
        <v>294</v>
      </c>
      <c r="C48" s="75" t="e">
        <v>#N/A</v>
      </c>
      <c r="D48" s="75" t="e">
        <v>#N/A</v>
      </c>
      <c r="E48" s="75" t="e">
        <v>#N/A</v>
      </c>
      <c r="F48" s="75" t="e">
        <v>#N/A</v>
      </c>
      <c r="G48" s="75" t="e">
        <v>#N/A</v>
      </c>
      <c r="H48" s="75" t="e">
        <v>#N/A</v>
      </c>
      <c r="I48" s="75" t="e">
        <v>#N/A</v>
      </c>
      <c r="J48" s="75" t="e">
        <v>#N/A</v>
      </c>
      <c r="K48" s="75" t="e">
        <v>#N/A</v>
      </c>
      <c r="L48" s="75" t="e">
        <v>#N/A</v>
      </c>
      <c r="M48" s="75" t="e">
        <v>#N/A</v>
      </c>
      <c r="N48" s="75" t="e">
        <v>#N/A</v>
      </c>
      <c r="O48" s="75" t="e">
        <v>#N/A</v>
      </c>
      <c r="P48" s="75" t="e">
        <v>#N/A</v>
      </c>
      <c r="Q48" s="75" t="e">
        <v>#N/A</v>
      </c>
      <c r="R48" s="75" t="e">
        <v>#N/A</v>
      </c>
      <c r="S48" s="75" t="e">
        <v>#N/A</v>
      </c>
      <c r="T48" s="75" t="e">
        <v>#N/A</v>
      </c>
      <c r="U48" s="75" t="e">
        <v>#N/A</v>
      </c>
      <c r="V48" s="75" t="e">
        <v>#N/A</v>
      </c>
      <c r="W48" s="75" t="e">
        <v>#N/A</v>
      </c>
      <c r="X48" s="75" t="e">
        <v>#N/A</v>
      </c>
      <c r="Y48" s="75" t="e">
        <v>#N/A</v>
      </c>
    </row>
    <row r="50" spans="1:25">
      <c r="A50" s="68" t="s">
        <v>302</v>
      </c>
      <c r="B50" s="56"/>
    </row>
    <row r="51" spans="1:25" s="69" customFormat="1" ht="12.75">
      <c r="C51" s="69">
        <v>1995</v>
      </c>
      <c r="D51" s="69">
        <v>1996</v>
      </c>
      <c r="E51" s="69">
        <v>1997</v>
      </c>
      <c r="F51" s="69">
        <v>1998</v>
      </c>
      <c r="G51" s="69">
        <v>1999</v>
      </c>
      <c r="H51" s="69">
        <v>2000</v>
      </c>
      <c r="I51" s="69">
        <v>2001</v>
      </c>
      <c r="J51" s="69">
        <v>2002</v>
      </c>
      <c r="K51" s="69">
        <v>2003</v>
      </c>
      <c r="L51" s="69">
        <v>2004</v>
      </c>
      <c r="M51" s="69">
        <v>2005</v>
      </c>
      <c r="N51" s="69">
        <v>2006</v>
      </c>
      <c r="O51" s="69">
        <v>2007</v>
      </c>
      <c r="P51" s="69">
        <v>2008</v>
      </c>
      <c r="Q51" s="69">
        <v>2009</v>
      </c>
      <c r="R51" s="69">
        <v>2010</v>
      </c>
      <c r="S51" s="69">
        <v>2011</v>
      </c>
      <c r="T51" s="69">
        <v>2012</v>
      </c>
      <c r="U51" s="69">
        <v>2013</v>
      </c>
      <c r="V51" s="69">
        <v>2014</v>
      </c>
      <c r="W51" s="69">
        <v>2015</v>
      </c>
      <c r="X51" s="69">
        <v>2016</v>
      </c>
      <c r="Y51" s="69">
        <v>2017</v>
      </c>
    </row>
    <row r="52" spans="1:25">
      <c r="A52" s="70" t="s">
        <v>284</v>
      </c>
      <c r="B52" s="70" t="s">
        <v>285</v>
      </c>
      <c r="C52" s="75">
        <v>1483700</v>
      </c>
      <c r="D52" s="75">
        <v>1510040</v>
      </c>
      <c r="E52" s="75">
        <v>1581240</v>
      </c>
      <c r="F52" s="75">
        <v>1653630</v>
      </c>
      <c r="G52" s="75">
        <v>1719510</v>
      </c>
      <c r="H52" s="75">
        <v>1714430</v>
      </c>
      <c r="I52" s="75">
        <v>1785190</v>
      </c>
      <c r="J52" s="75">
        <v>1905250</v>
      </c>
      <c r="K52" s="75">
        <v>1905660</v>
      </c>
      <c r="L52" s="75">
        <v>2025250</v>
      </c>
      <c r="M52" s="75">
        <v>2015220</v>
      </c>
      <c r="N52" s="75">
        <v>2080490</v>
      </c>
      <c r="O52" s="75">
        <v>2205400</v>
      </c>
      <c r="P52" s="75">
        <v>2062920</v>
      </c>
      <c r="Q52" s="75">
        <v>2256020</v>
      </c>
      <c r="R52" s="75">
        <v>2180430</v>
      </c>
      <c r="S52" s="75">
        <v>2140930</v>
      </c>
      <c r="T52" s="75">
        <v>2196740</v>
      </c>
      <c r="U52" s="75">
        <v>2236580</v>
      </c>
      <c r="V52" s="75">
        <v>2240640</v>
      </c>
      <c r="W52" s="75">
        <v>2380200</v>
      </c>
      <c r="X52" s="75">
        <v>2503130</v>
      </c>
      <c r="Y52" s="75">
        <v>2497070</v>
      </c>
    </row>
    <row r="53" spans="1:25">
      <c r="A53" s="70" t="s">
        <v>288</v>
      </c>
      <c r="B53" s="70" t="s">
        <v>285</v>
      </c>
      <c r="C53" s="75">
        <v>365535</v>
      </c>
      <c r="D53" s="75">
        <v>365449</v>
      </c>
      <c r="E53" s="75">
        <v>358901</v>
      </c>
      <c r="F53" s="75">
        <v>369520</v>
      </c>
      <c r="G53" s="75">
        <v>364478</v>
      </c>
      <c r="H53" s="75">
        <v>344756</v>
      </c>
      <c r="I53" s="75">
        <v>354244</v>
      </c>
      <c r="J53" s="75">
        <v>366536</v>
      </c>
      <c r="K53" s="75">
        <v>366663</v>
      </c>
      <c r="L53" s="75">
        <v>343376</v>
      </c>
      <c r="M53" s="75">
        <v>312146</v>
      </c>
      <c r="N53" s="75">
        <v>289800</v>
      </c>
      <c r="O53" s="75">
        <v>282307</v>
      </c>
      <c r="P53" s="75">
        <v>257507</v>
      </c>
      <c r="Q53" s="75">
        <v>280388</v>
      </c>
      <c r="R53" s="75">
        <v>270877</v>
      </c>
      <c r="S53" s="75">
        <v>255763</v>
      </c>
      <c r="T53" s="75">
        <v>258312</v>
      </c>
      <c r="U53" s="75">
        <v>262588</v>
      </c>
      <c r="V53" s="75">
        <v>268509</v>
      </c>
      <c r="W53" s="75">
        <v>294925</v>
      </c>
      <c r="X53" s="75">
        <v>305656</v>
      </c>
      <c r="Y53" s="75">
        <v>298312</v>
      </c>
    </row>
    <row r="54" spans="1:25">
      <c r="A54" s="70" t="s">
        <v>290</v>
      </c>
      <c r="B54" s="70" t="s">
        <v>285</v>
      </c>
      <c r="C54" s="75">
        <v>159619</v>
      </c>
      <c r="D54" s="75">
        <v>168854</v>
      </c>
      <c r="E54" s="75">
        <v>182012</v>
      </c>
      <c r="F54" s="75">
        <v>202845</v>
      </c>
      <c r="G54" s="75">
        <v>214163</v>
      </c>
      <c r="H54" s="75">
        <v>221167</v>
      </c>
      <c r="I54" s="75">
        <v>238153</v>
      </c>
      <c r="J54" s="75">
        <v>242318</v>
      </c>
      <c r="K54" s="75">
        <v>235857</v>
      </c>
      <c r="L54" s="75">
        <v>225789</v>
      </c>
      <c r="M54" s="75">
        <v>204337</v>
      </c>
      <c r="N54" s="75">
        <v>187622</v>
      </c>
      <c r="O54" s="75">
        <v>182709</v>
      </c>
      <c r="P54" s="75">
        <v>170175</v>
      </c>
      <c r="Q54" s="75">
        <v>175741</v>
      </c>
      <c r="R54" s="75">
        <v>165059</v>
      </c>
      <c r="S54" s="75">
        <v>155039</v>
      </c>
      <c r="T54" s="75">
        <v>153991</v>
      </c>
      <c r="U54" s="75">
        <v>158204</v>
      </c>
      <c r="V54" s="75">
        <v>163669</v>
      </c>
      <c r="W54" s="75">
        <v>178342</v>
      </c>
      <c r="X54" s="75">
        <v>188802</v>
      </c>
      <c r="Y54" s="75">
        <v>190402</v>
      </c>
    </row>
    <row r="55" spans="1:25">
      <c r="A55" s="70" t="s">
        <v>292</v>
      </c>
      <c r="B55" s="70" t="s">
        <v>285</v>
      </c>
      <c r="C55" s="75" t="e">
        <v>#N/A</v>
      </c>
      <c r="D55" s="75" t="e">
        <v>#N/A</v>
      </c>
      <c r="E55" s="75" t="e">
        <v>#N/A</v>
      </c>
      <c r="F55" s="75" t="e">
        <v>#N/A</v>
      </c>
      <c r="G55" s="75" t="e">
        <v>#N/A</v>
      </c>
      <c r="H55" s="75" t="e">
        <v>#N/A</v>
      </c>
      <c r="I55" s="75" t="e">
        <v>#N/A</v>
      </c>
      <c r="J55" s="75" t="e">
        <v>#N/A</v>
      </c>
      <c r="K55" s="75" t="e">
        <v>#N/A</v>
      </c>
      <c r="L55" s="75" t="e">
        <v>#N/A</v>
      </c>
      <c r="M55" s="75" t="e">
        <v>#N/A</v>
      </c>
      <c r="N55" s="75" t="e">
        <v>#N/A</v>
      </c>
      <c r="O55" s="75" t="e">
        <v>#N/A</v>
      </c>
      <c r="P55" s="75" t="e">
        <v>#N/A</v>
      </c>
      <c r="Q55" s="75" t="e">
        <v>#N/A</v>
      </c>
      <c r="R55" s="75" t="e">
        <v>#N/A</v>
      </c>
      <c r="S55" s="75" t="e">
        <v>#N/A</v>
      </c>
      <c r="T55" s="75" t="e">
        <v>#N/A</v>
      </c>
      <c r="U55" s="75" t="e">
        <v>#N/A</v>
      </c>
      <c r="V55" s="75" t="e">
        <v>#N/A</v>
      </c>
      <c r="W55" s="75" t="e">
        <v>#N/A</v>
      </c>
      <c r="X55" s="75" t="e">
        <v>#N/A</v>
      </c>
      <c r="Y55" s="75" t="e">
        <v>#N/A</v>
      </c>
    </row>
    <row r="56" spans="1:25">
      <c r="A56" s="70" t="s">
        <v>294</v>
      </c>
      <c r="C56" s="75" t="e">
        <v>#N/A</v>
      </c>
      <c r="D56" s="75" t="e">
        <v>#N/A</v>
      </c>
      <c r="E56" s="75" t="e">
        <v>#N/A</v>
      </c>
      <c r="F56" s="75" t="e">
        <v>#N/A</v>
      </c>
      <c r="G56" s="75" t="e">
        <v>#N/A</v>
      </c>
      <c r="H56" s="75" t="e">
        <v>#N/A</v>
      </c>
      <c r="I56" s="75" t="e">
        <v>#N/A</v>
      </c>
      <c r="J56" s="75" t="e">
        <v>#N/A</v>
      </c>
      <c r="K56" s="75" t="e">
        <v>#N/A</v>
      </c>
      <c r="L56" s="75" t="e">
        <v>#N/A</v>
      </c>
      <c r="M56" s="75" t="e">
        <v>#N/A</v>
      </c>
      <c r="N56" s="75" t="e">
        <v>#N/A</v>
      </c>
      <c r="O56" s="75" t="e">
        <v>#N/A</v>
      </c>
      <c r="P56" s="75" t="e">
        <v>#N/A</v>
      </c>
      <c r="Q56" s="75" t="e">
        <v>#N/A</v>
      </c>
      <c r="R56" s="75" t="e">
        <v>#N/A</v>
      </c>
      <c r="S56" s="75" t="e">
        <v>#N/A</v>
      </c>
      <c r="T56" s="75" t="e">
        <v>#N/A</v>
      </c>
      <c r="U56" s="75" t="e">
        <v>#N/A</v>
      </c>
      <c r="V56" s="75" t="e">
        <v>#N/A</v>
      </c>
      <c r="W56" s="75" t="e">
        <v>#N/A</v>
      </c>
      <c r="X56" s="75" t="e">
        <v>#N/A</v>
      </c>
      <c r="Y56" s="75" t="e">
        <v>#N/A</v>
      </c>
    </row>
    <row r="58" spans="1:25">
      <c r="A58" s="82" t="s">
        <v>373</v>
      </c>
    </row>
  </sheetData>
  <mergeCells count="1">
    <mergeCell ref="A1:V1"/>
  </mergeCells>
  <hyperlinks>
    <hyperlink ref="W1" location="INDICE!A1" display="Índice (volver)" xr:uid="{8F756D88-10EB-4975-83C7-54080F632189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DE329-2987-4DCD-978B-6D6177D35D3B}">
  <dimension ref="B1:J24"/>
  <sheetViews>
    <sheetView showGridLines="0" zoomScaleNormal="100" workbookViewId="0">
      <selection activeCell="P2" sqref="P1:P2"/>
    </sheetView>
  </sheetViews>
  <sheetFormatPr baseColWidth="10" defaultColWidth="11.42578125" defaultRowHeight="14.25"/>
  <cols>
    <col min="1" max="16384" width="11.42578125" style="2"/>
  </cols>
  <sheetData>
    <row r="1" spans="2:10" ht="14.1" customHeight="1">
      <c r="B1" s="519" t="s">
        <v>43</v>
      </c>
      <c r="C1" s="519"/>
      <c r="D1" s="519"/>
      <c r="E1" s="519"/>
      <c r="F1" s="519"/>
      <c r="G1" s="519"/>
      <c r="H1" s="519"/>
      <c r="I1" s="499" t="s">
        <v>1634</v>
      </c>
      <c r="J1" s="36"/>
    </row>
    <row r="2" spans="2:10" ht="14.1" customHeight="1">
      <c r="B2" s="36"/>
      <c r="C2" s="36"/>
      <c r="D2" s="36"/>
      <c r="E2" s="36"/>
      <c r="F2" s="36"/>
      <c r="G2" s="36"/>
      <c r="H2" s="36"/>
      <c r="I2" s="36"/>
      <c r="J2" s="36"/>
    </row>
    <row r="3" spans="2:10">
      <c r="B3" s="4"/>
    </row>
    <row r="17" spans="2:3">
      <c r="B17" s="3"/>
    </row>
    <row r="24" spans="2:3" ht="15">
      <c r="B24" s="6" t="s">
        <v>389</v>
      </c>
      <c r="C24" s="6"/>
    </row>
  </sheetData>
  <mergeCells count="1">
    <mergeCell ref="B1:H1"/>
  </mergeCells>
  <hyperlinks>
    <hyperlink ref="I1" location="INDICE!A1" display="Índice (volver)" xr:uid="{CFCF471C-68FF-41F1-ABEF-07B6F3B3B2DB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B4272-4513-45E3-9AC6-DDD8641EB482}">
  <dimension ref="B1:K66"/>
  <sheetViews>
    <sheetView showGridLines="0" workbookViewId="0">
      <selection activeCell="K1" sqref="K1"/>
    </sheetView>
  </sheetViews>
  <sheetFormatPr baseColWidth="10" defaultColWidth="11.5703125" defaultRowHeight="12.75"/>
  <cols>
    <col min="1" max="16384" width="11.5703125" style="31"/>
  </cols>
  <sheetData>
    <row r="1" spans="2:11" ht="30" customHeight="1">
      <c r="B1" s="519" t="s">
        <v>359</v>
      </c>
      <c r="C1" s="519"/>
      <c r="D1" s="519"/>
      <c r="E1" s="519"/>
      <c r="F1" s="519"/>
      <c r="G1" s="519"/>
      <c r="H1" s="519"/>
      <c r="I1" s="519"/>
      <c r="J1" s="519"/>
      <c r="K1" s="500" t="s">
        <v>1634</v>
      </c>
    </row>
    <row r="2" spans="2:11">
      <c r="B2" s="41"/>
    </row>
    <row r="3" spans="2:11" ht="13.5">
      <c r="B3" s="56" t="s">
        <v>262</v>
      </c>
      <c r="G3" s="42"/>
    </row>
    <row r="19" spans="2:7" ht="13.5">
      <c r="B19" s="56" t="s">
        <v>261</v>
      </c>
      <c r="G19" s="56" t="s">
        <v>260</v>
      </c>
    </row>
    <row r="35" spans="2:7" ht="13.5">
      <c r="B35" s="56" t="s">
        <v>356</v>
      </c>
      <c r="G35" s="56" t="s">
        <v>357</v>
      </c>
    </row>
    <row r="50" spans="2:2" ht="13.5">
      <c r="B50" s="82" t="s">
        <v>373</v>
      </c>
    </row>
    <row r="51" spans="2:2">
      <c r="B51" s="42"/>
    </row>
    <row r="66" spans="2:2">
      <c r="B66" s="51"/>
    </row>
  </sheetData>
  <mergeCells count="1">
    <mergeCell ref="B1:J1"/>
  </mergeCells>
  <hyperlinks>
    <hyperlink ref="K1" location="INDICE!A1" display="Índice (volver)" xr:uid="{093830AF-9D8C-4D24-A1B2-8913B1E01A22}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97D3B-77A6-4EF3-9116-115DCCE77864}">
  <dimension ref="A1:CC60"/>
  <sheetViews>
    <sheetView showGridLines="0" topLeftCell="D1" workbookViewId="0">
      <selection activeCell="AA2" sqref="AA2"/>
    </sheetView>
  </sheetViews>
  <sheetFormatPr baseColWidth="10" defaultColWidth="11.140625" defaultRowHeight="13.5"/>
  <cols>
    <col min="1" max="1" width="21.5703125" style="82" bestFit="1" customWidth="1"/>
    <col min="2" max="2" width="28.28515625" style="82" bestFit="1" customWidth="1"/>
    <col min="3" max="24" width="5.7109375" style="82" bestFit="1" customWidth="1"/>
    <col min="25" max="25" width="7.85546875" style="84" bestFit="1" customWidth="1"/>
    <col min="26" max="26" width="5.28515625" style="82" bestFit="1" customWidth="1"/>
    <col min="27" max="27" width="27.140625" style="82" bestFit="1" customWidth="1"/>
    <col min="28" max="28" width="14.5703125" style="82" bestFit="1" customWidth="1"/>
    <col min="29" max="30" width="7.28515625" style="82" bestFit="1" customWidth="1"/>
    <col min="31" max="51" width="8.7109375" style="82" bestFit="1" customWidth="1"/>
    <col min="52" max="52" width="7.28515625" style="82" bestFit="1" customWidth="1"/>
    <col min="53" max="53" width="11.140625" style="82"/>
    <col min="54" max="54" width="15.140625" style="82" bestFit="1" customWidth="1"/>
    <col min="55" max="55" width="14.5703125" style="82" bestFit="1" customWidth="1"/>
    <col min="56" max="60" width="8.7109375" style="82" bestFit="1" customWidth="1"/>
    <col min="61" max="64" width="9.7109375" style="82" bestFit="1" customWidth="1"/>
    <col min="65" max="65" width="8.7109375" style="82" bestFit="1" customWidth="1"/>
    <col min="66" max="78" width="9.7109375" style="82" bestFit="1" customWidth="1"/>
    <col min="79" max="79" width="8.7109375" style="82" bestFit="1" customWidth="1"/>
    <col min="80" max="16384" width="11.140625" style="82"/>
  </cols>
  <sheetData>
    <row r="1" spans="1:81">
      <c r="A1" s="539" t="s">
        <v>362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40" t="s">
        <v>363</v>
      </c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B1" s="540" t="s">
        <v>312</v>
      </c>
      <c r="BC1" s="540"/>
      <c r="BD1" s="540"/>
      <c r="BE1" s="540"/>
      <c r="BF1" s="540"/>
      <c r="BG1" s="540"/>
      <c r="BH1" s="540"/>
      <c r="BI1" s="540"/>
      <c r="BJ1" s="540"/>
      <c r="BK1" s="540"/>
      <c r="BL1" s="540"/>
      <c r="BM1" s="540"/>
      <c r="BN1" s="540"/>
      <c r="BO1" s="540"/>
      <c r="BP1" s="540"/>
      <c r="BQ1" s="540"/>
      <c r="BR1" s="540"/>
      <c r="BS1" s="540"/>
      <c r="BT1" s="540"/>
      <c r="BU1" s="540"/>
      <c r="BV1" s="540"/>
      <c r="BW1" s="540"/>
      <c r="BX1" s="540"/>
      <c r="BY1" s="540"/>
      <c r="BZ1" s="540"/>
      <c r="CA1" s="540"/>
    </row>
    <row r="2" spans="1:81">
      <c r="A2" s="83"/>
      <c r="AA2" s="500" t="s">
        <v>1634</v>
      </c>
    </row>
    <row r="3" spans="1:81" s="92" customFormat="1" ht="12.75">
      <c r="A3" s="91" t="s">
        <v>308</v>
      </c>
      <c r="B3" s="91"/>
      <c r="Y3" s="93"/>
      <c r="AA3" s="91" t="s">
        <v>308</v>
      </c>
      <c r="AB3" s="91"/>
      <c r="BB3" s="91"/>
      <c r="BC3" s="91"/>
    </row>
    <row r="4" spans="1:81" s="92" customFormat="1" ht="12.75">
      <c r="C4" s="92">
        <v>1995</v>
      </c>
      <c r="D4" s="92">
        <v>1996</v>
      </c>
      <c r="E4" s="92">
        <v>1997</v>
      </c>
      <c r="F4" s="92">
        <v>1998</v>
      </c>
      <c r="G4" s="92">
        <v>1999</v>
      </c>
      <c r="H4" s="92">
        <v>2000</v>
      </c>
      <c r="I4" s="92">
        <v>2001</v>
      </c>
      <c r="J4" s="92">
        <v>2002</v>
      </c>
      <c r="K4" s="92">
        <v>2003</v>
      </c>
      <c r="L4" s="92">
        <v>2004</v>
      </c>
      <c r="M4" s="92">
        <v>2005</v>
      </c>
      <c r="N4" s="92">
        <v>2006</v>
      </c>
      <c r="O4" s="92">
        <v>2007</v>
      </c>
      <c r="P4" s="92">
        <v>2008</v>
      </c>
      <c r="Q4" s="92">
        <v>2009</v>
      </c>
      <c r="R4" s="92">
        <v>2010</v>
      </c>
      <c r="S4" s="92">
        <v>2011</v>
      </c>
      <c r="T4" s="92">
        <v>2012</v>
      </c>
      <c r="U4" s="92">
        <v>2013</v>
      </c>
      <c r="V4" s="92">
        <v>2014</v>
      </c>
      <c r="W4" s="92">
        <v>2015</v>
      </c>
      <c r="X4" s="92">
        <v>2016</v>
      </c>
      <c r="Y4" s="93">
        <v>2017</v>
      </c>
      <c r="Z4" s="92">
        <v>2018</v>
      </c>
      <c r="AC4" s="92">
        <v>1995</v>
      </c>
      <c r="AD4" s="92">
        <v>1996</v>
      </c>
      <c r="AE4" s="92">
        <v>1997</v>
      </c>
      <c r="AF4" s="92">
        <v>1998</v>
      </c>
      <c r="AG4" s="92">
        <v>1999</v>
      </c>
      <c r="AH4" s="92">
        <v>2000</v>
      </c>
      <c r="AI4" s="92">
        <v>2001</v>
      </c>
      <c r="AJ4" s="92">
        <v>2002</v>
      </c>
      <c r="AK4" s="92">
        <v>2003</v>
      </c>
      <c r="AL4" s="92">
        <v>2004</v>
      </c>
      <c r="AM4" s="92">
        <v>2005</v>
      </c>
      <c r="AN4" s="92">
        <v>2006</v>
      </c>
      <c r="AO4" s="92">
        <v>2007</v>
      </c>
      <c r="AP4" s="92">
        <v>2008</v>
      </c>
      <c r="AQ4" s="92">
        <v>2009</v>
      </c>
      <c r="AR4" s="92">
        <v>2010</v>
      </c>
      <c r="AS4" s="92">
        <v>2011</v>
      </c>
      <c r="AT4" s="92">
        <v>2012</v>
      </c>
      <c r="AU4" s="92">
        <v>2013</v>
      </c>
      <c r="AV4" s="92">
        <v>2014</v>
      </c>
      <c r="AW4" s="92">
        <v>2015</v>
      </c>
      <c r="AX4" s="92">
        <v>2016</v>
      </c>
      <c r="AY4" s="92">
        <v>2017</v>
      </c>
      <c r="AZ4" s="92">
        <v>2018</v>
      </c>
      <c r="BD4" s="92">
        <v>1995</v>
      </c>
      <c r="BE4" s="92">
        <v>1996</v>
      </c>
      <c r="BF4" s="92">
        <v>1997</v>
      </c>
      <c r="BG4" s="92">
        <v>1998</v>
      </c>
      <c r="BH4" s="92">
        <v>1999</v>
      </c>
      <c r="BI4" s="92">
        <v>2000</v>
      </c>
      <c r="BJ4" s="92">
        <v>2001</v>
      </c>
      <c r="BK4" s="92">
        <v>2002</v>
      </c>
      <c r="BL4" s="92">
        <v>2003</v>
      </c>
      <c r="BM4" s="92">
        <v>2004</v>
      </c>
      <c r="BN4" s="92">
        <v>2005</v>
      </c>
      <c r="BO4" s="92">
        <v>2006</v>
      </c>
      <c r="BP4" s="92">
        <v>2007</v>
      </c>
      <c r="BQ4" s="92">
        <v>2008</v>
      </c>
      <c r="BR4" s="92">
        <v>2009</v>
      </c>
      <c r="BS4" s="92">
        <v>2010</v>
      </c>
      <c r="BT4" s="92">
        <v>2011</v>
      </c>
      <c r="BU4" s="92">
        <v>2012</v>
      </c>
      <c r="BV4" s="92">
        <v>2013</v>
      </c>
      <c r="BW4" s="92">
        <v>2014</v>
      </c>
      <c r="BX4" s="92">
        <v>2015</v>
      </c>
      <c r="BY4" s="92">
        <v>2016</v>
      </c>
      <c r="BZ4" s="92">
        <v>2017</v>
      </c>
      <c r="CA4" s="92">
        <v>2018</v>
      </c>
    </row>
    <row r="5" spans="1:81">
      <c r="A5" s="85" t="s">
        <v>284</v>
      </c>
      <c r="B5" s="85" t="s">
        <v>360</v>
      </c>
      <c r="C5" s="84">
        <v>0.1144411732683981</v>
      </c>
      <c r="D5" s="84">
        <v>0.11443781504992719</v>
      </c>
      <c r="E5" s="84">
        <v>0.11394138355767382</v>
      </c>
      <c r="F5" s="84">
        <v>0.11206312041035663</v>
      </c>
      <c r="G5" s="84">
        <v>0.11120577881464982</v>
      </c>
      <c r="H5" s="84">
        <v>0.11263735847187405</v>
      </c>
      <c r="I5" s="84">
        <v>0.11149710315284</v>
      </c>
      <c r="J5" s="84">
        <v>0.11294850228558379</v>
      </c>
      <c r="K5" s="84">
        <v>0.11402229234991491</v>
      </c>
      <c r="L5" s="84">
        <v>0.11600151777198416</v>
      </c>
      <c r="M5" s="84">
        <v>0.11816679455217598</v>
      </c>
      <c r="N5" s="84">
        <v>0.11883271790653296</v>
      </c>
      <c r="O5" s="84">
        <v>0.11659425614582684</v>
      </c>
      <c r="P5" s="84">
        <v>0.11773476765900974</v>
      </c>
      <c r="Q5" s="84">
        <v>0.12172823160040865</v>
      </c>
      <c r="R5" s="84">
        <v>0.12390933717917807</v>
      </c>
      <c r="S5" s="84">
        <v>0.12709962935421662</v>
      </c>
      <c r="T5" s="84">
        <v>0.12978829153520041</v>
      </c>
      <c r="U5" s="84">
        <v>0.12941986926112575</v>
      </c>
      <c r="V5" s="84">
        <v>0.12601408088800856</v>
      </c>
      <c r="W5" s="84">
        <v>0.11888222896430692</v>
      </c>
      <c r="X5" s="84">
        <v>0.1127725031247528</v>
      </c>
      <c r="Y5" s="84">
        <v>0.10949991996152335</v>
      </c>
      <c r="Z5" s="84">
        <v>0.10534716778053754</v>
      </c>
      <c r="AA5" s="85" t="s">
        <v>284</v>
      </c>
      <c r="AB5" s="85" t="s">
        <v>306</v>
      </c>
      <c r="AC5" s="86">
        <v>52567.065205586179</v>
      </c>
      <c r="AD5" s="86">
        <v>55844.738241844068</v>
      </c>
      <c r="AE5" s="86">
        <v>59027.219810669361</v>
      </c>
      <c r="AF5" s="86">
        <v>62087.675358394808</v>
      </c>
      <c r="AG5" s="86">
        <v>66091.373642007427</v>
      </c>
      <c r="AH5" s="86">
        <v>72791.892912448602</v>
      </c>
      <c r="AI5" s="86">
        <v>77995.345574299863</v>
      </c>
      <c r="AJ5" s="86">
        <v>84630.957380560503</v>
      </c>
      <c r="AK5" s="86">
        <v>91613.719278970835</v>
      </c>
      <c r="AL5" s="86">
        <v>99926.027439142592</v>
      </c>
      <c r="AM5" s="86">
        <v>109962.00133924019</v>
      </c>
      <c r="AN5" s="86">
        <v>119780.28999911966</v>
      </c>
      <c r="AO5" s="86">
        <v>126015.88820220267</v>
      </c>
      <c r="AP5" s="86">
        <v>131418.49103017815</v>
      </c>
      <c r="AQ5" s="86">
        <v>131351.09176488416</v>
      </c>
      <c r="AR5" s="86">
        <v>133937.93938377485</v>
      </c>
      <c r="AS5" s="86">
        <v>136053.67114259183</v>
      </c>
      <c r="AT5" s="86">
        <v>134955.81236267442</v>
      </c>
      <c r="AU5" s="86">
        <v>132745.05396205187</v>
      </c>
      <c r="AV5" s="86">
        <v>130779.93342719304</v>
      </c>
      <c r="AW5" s="86">
        <v>128531.30507819488</v>
      </c>
      <c r="AX5" s="86">
        <v>126163.44846329532</v>
      </c>
      <c r="AY5" s="86">
        <v>127711.83714960395</v>
      </c>
      <c r="AZ5" s="86">
        <v>127285.50477649893</v>
      </c>
      <c r="BB5" s="85" t="s">
        <v>286</v>
      </c>
      <c r="BC5" s="85" t="s">
        <v>306</v>
      </c>
      <c r="BD5" s="86">
        <v>459337</v>
      </c>
      <c r="BE5" s="86">
        <v>487992</v>
      </c>
      <c r="BF5" s="86">
        <v>518049</v>
      </c>
      <c r="BG5" s="86">
        <v>554042</v>
      </c>
      <c r="BH5" s="86">
        <v>594316</v>
      </c>
      <c r="BI5" s="86">
        <v>646250</v>
      </c>
      <c r="BJ5" s="86">
        <v>699528</v>
      </c>
      <c r="BK5" s="86">
        <v>749288</v>
      </c>
      <c r="BL5" s="86">
        <v>803472</v>
      </c>
      <c r="BM5" s="86">
        <v>861420</v>
      </c>
      <c r="BN5" s="86">
        <v>930566</v>
      </c>
      <c r="BO5" s="86">
        <v>1007974</v>
      </c>
      <c r="BP5" s="86">
        <v>1080807</v>
      </c>
      <c r="BQ5" s="86">
        <v>1116225</v>
      </c>
      <c r="BR5" s="86">
        <v>1079052</v>
      </c>
      <c r="BS5" s="86">
        <v>1080935</v>
      </c>
      <c r="BT5" s="86">
        <v>1070449</v>
      </c>
      <c r="BU5" s="86">
        <v>1039815</v>
      </c>
      <c r="BV5" s="86">
        <v>1025693</v>
      </c>
      <c r="BW5" s="86">
        <v>1037820</v>
      </c>
      <c r="BX5" s="86">
        <v>1081165</v>
      </c>
      <c r="BY5" s="86">
        <v>1118743</v>
      </c>
      <c r="BZ5" s="86">
        <v>1166319</v>
      </c>
      <c r="CA5" s="86">
        <v>1208248</v>
      </c>
      <c r="CB5" s="86"/>
      <c r="CC5" s="86"/>
    </row>
    <row r="6" spans="1:81">
      <c r="A6" s="85" t="s">
        <v>288</v>
      </c>
      <c r="B6" s="85" t="s">
        <v>360</v>
      </c>
      <c r="C6" s="84">
        <v>3.8109986531151274E-2</v>
      </c>
      <c r="D6" s="84">
        <v>3.7080438100601486E-2</v>
      </c>
      <c r="E6" s="84">
        <v>3.6913193394844064E-2</v>
      </c>
      <c r="F6" s="84">
        <v>3.6568364798495602E-2</v>
      </c>
      <c r="G6" s="84">
        <v>3.6864276040153132E-2</v>
      </c>
      <c r="H6" s="84">
        <v>3.8326997010838117E-2</v>
      </c>
      <c r="I6" s="84">
        <v>3.9874091101819505E-2</v>
      </c>
      <c r="J6" s="84">
        <v>4.2485022712367433E-2</v>
      </c>
      <c r="K6" s="84">
        <v>4.4234871605763261E-2</v>
      </c>
      <c r="L6" s="84">
        <v>4.642054011107935E-2</v>
      </c>
      <c r="M6" s="84">
        <v>5.0239563782600936E-2</v>
      </c>
      <c r="N6" s="84">
        <v>5.3172041775989207E-2</v>
      </c>
      <c r="O6" s="84">
        <v>5.5430852819202625E-2</v>
      </c>
      <c r="P6" s="84">
        <v>6.07874159912059E-2</v>
      </c>
      <c r="Q6" s="84">
        <v>6.7746210521734865E-2</v>
      </c>
      <c r="R6" s="84">
        <v>7.2114778494656015E-2</v>
      </c>
      <c r="S6" s="84">
        <v>7.7653592371183591E-2</v>
      </c>
      <c r="T6" s="84">
        <v>8.0454449112209156E-2</v>
      </c>
      <c r="U6" s="84">
        <v>7.9914466918854829E-2</v>
      </c>
      <c r="V6" s="84">
        <v>7.8062333898791289E-2</v>
      </c>
      <c r="W6" s="84">
        <v>7.3514735616817567E-2</v>
      </c>
      <c r="X6" s="84">
        <v>6.8953326498990233E-2</v>
      </c>
      <c r="Y6" s="84">
        <v>6.6684688004600923E-2</v>
      </c>
      <c r="Z6" s="84">
        <v>6.3639801492180084E-2</v>
      </c>
      <c r="AA6" s="85" t="s">
        <v>288</v>
      </c>
      <c r="AB6" s="85" t="s">
        <v>306</v>
      </c>
      <c r="AC6" s="86">
        <v>17505.326883259433</v>
      </c>
      <c r="AD6" s="86">
        <v>18094.957149588721</v>
      </c>
      <c r="AE6" s="86">
        <v>19122.842925005574</v>
      </c>
      <c r="AF6" s="86">
        <v>20260.409969688102</v>
      </c>
      <c r="AG6" s="86">
        <v>21909.02907907965</v>
      </c>
      <c r="AH6" s="86">
        <v>24768.821818254131</v>
      </c>
      <c r="AI6" s="86">
        <v>27893.043200273594</v>
      </c>
      <c r="AJ6" s="86">
        <v>31833.51769810437</v>
      </c>
      <c r="AK6" s="86">
        <v>35541.480758825819</v>
      </c>
      <c r="AL6" s="86">
        <v>39987.581662485973</v>
      </c>
      <c r="AM6" s="86">
        <v>46751.229910919821</v>
      </c>
      <c r="AN6" s="86">
        <v>53596.035637110945</v>
      </c>
      <c r="AO6" s="86">
        <v>59910.05374296393</v>
      </c>
      <c r="AP6" s="86">
        <v>67852.433414783809</v>
      </c>
      <c r="AQ6" s="86">
        <v>73101.683955899047</v>
      </c>
      <c r="AR6" s="86">
        <v>77951.388092120993</v>
      </c>
      <c r="AS6" s="86">
        <v>83124.210300141101</v>
      </c>
      <c r="AT6" s="86">
        <v>83657.743003611758</v>
      </c>
      <c r="AU6" s="86">
        <v>81967.709317400964</v>
      </c>
      <c r="AV6" s="86">
        <v>81014.65136684358</v>
      </c>
      <c r="AW6" s="86">
        <v>79481.559133156567</v>
      </c>
      <c r="AX6" s="86">
        <v>77141.051347459827</v>
      </c>
      <c r="AY6" s="86">
        <v>77775.618628838143</v>
      </c>
      <c r="AZ6" s="86">
        <v>76892.662873323599</v>
      </c>
      <c r="BB6" s="85" t="s">
        <v>289</v>
      </c>
      <c r="BC6" s="85" t="s">
        <v>306</v>
      </c>
      <c r="BD6" s="86">
        <v>1218273</v>
      </c>
      <c r="BE6" s="86">
        <v>1252266</v>
      </c>
      <c r="BF6" s="86">
        <v>1292777</v>
      </c>
      <c r="BG6" s="86">
        <v>1351896</v>
      </c>
      <c r="BH6" s="86">
        <v>1400999</v>
      </c>
      <c r="BI6" s="86">
        <v>1478585</v>
      </c>
      <c r="BJ6" s="86">
        <v>1538200</v>
      </c>
      <c r="BK6" s="86">
        <v>1587829</v>
      </c>
      <c r="BL6" s="86">
        <v>1630666</v>
      </c>
      <c r="BM6" s="86">
        <v>1704019</v>
      </c>
      <c r="BN6" s="86">
        <v>1765905</v>
      </c>
      <c r="BO6" s="86">
        <v>1848151</v>
      </c>
      <c r="BP6" s="86">
        <v>1941360</v>
      </c>
      <c r="BQ6" s="86">
        <v>1992380</v>
      </c>
      <c r="BR6" s="86">
        <v>1936422</v>
      </c>
      <c r="BS6" s="86">
        <v>1995289</v>
      </c>
      <c r="BT6" s="86">
        <v>2058369</v>
      </c>
      <c r="BU6" s="86">
        <v>2088804</v>
      </c>
      <c r="BV6" s="86">
        <v>2117189</v>
      </c>
      <c r="BW6" s="86">
        <v>2149765</v>
      </c>
      <c r="BX6" s="86">
        <v>2198432</v>
      </c>
      <c r="BY6" s="86">
        <v>2234129</v>
      </c>
      <c r="BZ6" s="86">
        <v>2295063</v>
      </c>
      <c r="CA6" s="86">
        <v>2353090</v>
      </c>
      <c r="CB6" s="86"/>
      <c r="CC6" s="86"/>
    </row>
    <row r="7" spans="1:81">
      <c r="A7" s="85" t="s">
        <v>290</v>
      </c>
      <c r="B7" s="85" t="s">
        <v>360</v>
      </c>
      <c r="C7" s="84">
        <v>7.3688930670704747E-3</v>
      </c>
      <c r="D7" s="84">
        <v>7.5624163650951587E-3</v>
      </c>
      <c r="E7" s="84">
        <v>7.8746178906679166E-3</v>
      </c>
      <c r="F7" s="84">
        <v>7.9969294445627042E-3</v>
      </c>
      <c r="G7" s="84">
        <v>8.1864477387421641E-3</v>
      </c>
      <c r="H7" s="84">
        <v>8.5195821473159437E-3</v>
      </c>
      <c r="I7" s="84">
        <v>9.1528085208116734E-3</v>
      </c>
      <c r="J7" s="84">
        <v>1.0260940989470406E-2</v>
      </c>
      <c r="K7" s="84">
        <v>1.2239329993313385E-2</v>
      </c>
      <c r="L7" s="84">
        <v>1.3837872617177891E-2</v>
      </c>
      <c r="M7" s="84">
        <v>1.4594006657000835E-2</v>
      </c>
      <c r="N7" s="84">
        <v>1.5378869742707255E-2</v>
      </c>
      <c r="O7" s="84">
        <v>1.6047976700990011E-2</v>
      </c>
      <c r="P7" s="84">
        <v>1.7237845033200722E-2</v>
      </c>
      <c r="Q7" s="84">
        <v>1.802218607865087E-2</v>
      </c>
      <c r="R7" s="84">
        <v>1.8691781145559739E-2</v>
      </c>
      <c r="S7" s="84">
        <v>1.9287858019034109E-2</v>
      </c>
      <c r="T7" s="84">
        <v>1.9628714085908841E-2</v>
      </c>
      <c r="U7" s="84">
        <v>1.9266621728805871E-2</v>
      </c>
      <c r="V7" s="84">
        <v>1.8304709477041742E-2</v>
      </c>
      <c r="W7" s="84">
        <v>1.6803428654777998E-2</v>
      </c>
      <c r="X7" s="84">
        <v>1.5623445969644751E-2</v>
      </c>
      <c r="Y7" s="84">
        <v>1.4963344878229005E-2</v>
      </c>
      <c r="Z7" s="84">
        <v>1.4373821076916643E-2</v>
      </c>
      <c r="AA7" s="85" t="s">
        <v>290</v>
      </c>
      <c r="AB7" s="85" t="s">
        <v>306</v>
      </c>
      <c r="AC7" s="86">
        <v>3384.8052347489506</v>
      </c>
      <c r="AD7" s="86">
        <v>3690.3986868355169</v>
      </c>
      <c r="AE7" s="86">
        <v>4079.4379236426234</v>
      </c>
      <c r="AF7" s="86">
        <v>4430.6347833244099</v>
      </c>
      <c r="AG7" s="86">
        <v>4865.3368742982875</v>
      </c>
      <c r="AH7" s="86">
        <v>5505.7799627029281</v>
      </c>
      <c r="AI7" s="86">
        <v>6402.6458389463487</v>
      </c>
      <c r="AJ7" s="86">
        <v>7688.3999521183023</v>
      </c>
      <c r="AK7" s="86">
        <v>9833.9589483874915</v>
      </c>
      <c r="AL7" s="86">
        <v>11920.220229889379</v>
      </c>
      <c r="AM7" s="86">
        <v>13580.68639877864</v>
      </c>
      <c r="AN7" s="86">
        <v>15501.500850035603</v>
      </c>
      <c r="AO7" s="86">
        <v>17344.765554266913</v>
      </c>
      <c r="AP7" s="86">
        <v>19241.313572184477</v>
      </c>
      <c r="AQ7" s="86">
        <v>19446.875932540377</v>
      </c>
      <c r="AR7" s="86">
        <v>20204.600452575618</v>
      </c>
      <c r="AS7" s="86">
        <v>20646.668328617045</v>
      </c>
      <c r="AT7" s="86">
        <v>20410.2313372393</v>
      </c>
      <c r="AU7" s="86">
        <v>19761.639040884082</v>
      </c>
      <c r="AV7" s="86">
        <v>18996.993589463462</v>
      </c>
      <c r="AW7" s="86">
        <v>18167.278941543052</v>
      </c>
      <c r="AX7" s="86">
        <v>17478.620814418278</v>
      </c>
      <c r="AY7" s="86">
        <v>17452.033435031175</v>
      </c>
      <c r="AZ7" s="86">
        <v>17367.140568542382</v>
      </c>
      <c r="BB7" s="85" t="s">
        <v>291</v>
      </c>
      <c r="BC7" s="85" t="s">
        <v>306</v>
      </c>
      <c r="BD7" s="86">
        <v>1898880</v>
      </c>
      <c r="BE7" s="86">
        <v>1926320</v>
      </c>
      <c r="BF7" s="86">
        <v>1967090</v>
      </c>
      <c r="BG7" s="86">
        <v>2018230</v>
      </c>
      <c r="BH7" s="86">
        <v>2064880</v>
      </c>
      <c r="BI7" s="86">
        <v>2116480</v>
      </c>
      <c r="BJ7" s="86">
        <v>2179850</v>
      </c>
      <c r="BK7" s="86">
        <v>2209290</v>
      </c>
      <c r="BL7" s="86">
        <v>2220080</v>
      </c>
      <c r="BM7" s="86">
        <v>2270620</v>
      </c>
      <c r="BN7" s="86">
        <v>2300860</v>
      </c>
      <c r="BO7" s="86">
        <v>2393250</v>
      </c>
      <c r="BP7" s="86">
        <v>2513230</v>
      </c>
      <c r="BQ7" s="86">
        <v>2561740</v>
      </c>
      <c r="BR7" s="86">
        <v>2460280</v>
      </c>
      <c r="BS7" s="86">
        <v>2580060</v>
      </c>
      <c r="BT7" s="86">
        <v>2703120</v>
      </c>
      <c r="BU7" s="86">
        <v>2758260</v>
      </c>
      <c r="BV7" s="86">
        <v>2826240</v>
      </c>
      <c r="BW7" s="86">
        <v>2938590</v>
      </c>
      <c r="BX7" s="86">
        <v>3048860</v>
      </c>
      <c r="BY7" s="86">
        <v>3159750</v>
      </c>
      <c r="BZ7" s="86">
        <v>3277340</v>
      </c>
      <c r="CA7" s="86">
        <v>3386000</v>
      </c>
      <c r="CB7" s="86"/>
      <c r="CC7" s="86"/>
    </row>
    <row r="8" spans="1:81">
      <c r="A8" s="85" t="s">
        <v>292</v>
      </c>
      <c r="B8" s="85" t="s">
        <v>360</v>
      </c>
      <c r="C8" s="84">
        <v>1.4391503654383624E-2</v>
      </c>
      <c r="D8" s="84">
        <v>1.4278645956998194E-2</v>
      </c>
      <c r="E8" s="84">
        <v>1.4166357648419621E-2</v>
      </c>
      <c r="F8" s="84">
        <v>1.3821913711224992E-2</v>
      </c>
      <c r="G8" s="84">
        <v>1.3793553402630195E-2</v>
      </c>
      <c r="H8" s="84">
        <v>1.3971422301345357E-2</v>
      </c>
      <c r="I8" s="84">
        <v>1.3921075435595032E-2</v>
      </c>
      <c r="J8" s="84">
        <v>1.4150316482339123E-2</v>
      </c>
      <c r="K8" s="84">
        <v>1.437912153737065E-2</v>
      </c>
      <c r="L8" s="84">
        <v>1.4759299188531503E-2</v>
      </c>
      <c r="M8" s="84">
        <v>1.5122471109373772E-2</v>
      </c>
      <c r="N8" s="84">
        <v>1.5473157168492374E-2</v>
      </c>
      <c r="O8" s="84">
        <v>1.5482626163003652E-2</v>
      </c>
      <c r="P8" s="84">
        <v>1.6076606677718625E-2</v>
      </c>
      <c r="Q8" s="84">
        <v>1.6813974587088318E-2</v>
      </c>
      <c r="R8" s="84">
        <v>1.7300266187884574E-2</v>
      </c>
      <c r="S8" s="84">
        <v>1.7821576034851135E-2</v>
      </c>
      <c r="T8" s="84">
        <v>1.8058255623307488E-2</v>
      </c>
      <c r="U8" s="84">
        <v>1.7816787402191305E-2</v>
      </c>
      <c r="V8" s="84">
        <v>1.7237152614415056E-2</v>
      </c>
      <c r="W8" s="84">
        <v>1.626820351286554E-2</v>
      </c>
      <c r="X8" s="84">
        <v>1.5306434178361045E-2</v>
      </c>
      <c r="Y8" s="84">
        <v>1.4827941135983538E-2</v>
      </c>
      <c r="Z8" s="84">
        <v>1.4248735323190542E-2</v>
      </c>
      <c r="AA8" s="85" t="s">
        <v>292</v>
      </c>
      <c r="AB8" s="85" t="s">
        <v>306</v>
      </c>
      <c r="AC8" s="86">
        <v>6610.5501140936103</v>
      </c>
      <c r="AD8" s="86">
        <v>6967.8649978474623</v>
      </c>
      <c r="AE8" s="86">
        <v>7338.8674134061366</v>
      </c>
      <c r="AF8" s="86">
        <v>7657.9207163945166</v>
      </c>
      <c r="AG8" s="86">
        <v>8197.7294840375671</v>
      </c>
      <c r="AH8" s="86">
        <v>9029.031662244437</v>
      </c>
      <c r="AI8" s="86">
        <v>9738.1820573109217</v>
      </c>
      <c r="AJ8" s="86">
        <v>10602.662336418916</v>
      </c>
      <c r="AK8" s="86">
        <v>11553.22153987427</v>
      </c>
      <c r="AL8" s="86">
        <v>12713.955506984807</v>
      </c>
      <c r="AM8" s="86">
        <v>14072.457450365513</v>
      </c>
      <c r="AN8" s="86">
        <v>15596.540123753932</v>
      </c>
      <c r="AO8" s="86">
        <v>16733.730735357487</v>
      </c>
      <c r="AP8" s="86">
        <v>17945.110288836473</v>
      </c>
      <c r="AQ8" s="86">
        <v>18143.152906146825</v>
      </c>
      <c r="AR8" s="86">
        <v>18700.463231801012</v>
      </c>
      <c r="AS8" s="86">
        <v>19077.088244930361</v>
      </c>
      <c r="AT8" s="86">
        <v>18777.245070949477</v>
      </c>
      <c r="AU8" s="86">
        <v>18274.554120915807</v>
      </c>
      <c r="AV8" s="86">
        <v>17889.061726292231</v>
      </c>
      <c r="AW8" s="86">
        <v>17588.612250987273</v>
      </c>
      <c r="AX8" s="86">
        <v>17123.966092002171</v>
      </c>
      <c r="AY8" s="86">
        <v>17294.109477779184</v>
      </c>
      <c r="AZ8" s="86">
        <v>17216.005956774326</v>
      </c>
      <c r="BB8" s="85" t="s">
        <v>293</v>
      </c>
      <c r="BC8" s="85" t="s">
        <v>306</v>
      </c>
      <c r="BD8" s="86">
        <v>984983.4</v>
      </c>
      <c r="BE8" s="86">
        <v>1043085.8</v>
      </c>
      <c r="BF8" s="86">
        <v>1089869.2</v>
      </c>
      <c r="BG8" s="86">
        <v>1135499.5</v>
      </c>
      <c r="BH8" s="86">
        <v>1171901.3999999999</v>
      </c>
      <c r="BI8" s="86">
        <v>1239266.3</v>
      </c>
      <c r="BJ8" s="86">
        <v>1298890.2</v>
      </c>
      <c r="BK8" s="86">
        <v>1345794.2</v>
      </c>
      <c r="BL8" s="86">
        <v>1390709.6</v>
      </c>
      <c r="BM8" s="86">
        <v>1448362.7</v>
      </c>
      <c r="BN8" s="86">
        <v>1489725.5</v>
      </c>
      <c r="BO8" s="86">
        <v>1548473.4</v>
      </c>
      <c r="BP8" s="86">
        <v>1609550.8</v>
      </c>
      <c r="BQ8" s="86">
        <v>1632150.8</v>
      </c>
      <c r="BR8" s="86">
        <v>1572878.3</v>
      </c>
      <c r="BS8" s="86">
        <v>1604514.5</v>
      </c>
      <c r="BT8" s="86">
        <v>1637462.9</v>
      </c>
      <c r="BU8" s="86">
        <v>1613265</v>
      </c>
      <c r="BV8" s="86">
        <v>1604599.1</v>
      </c>
      <c r="BW8" s="86">
        <v>1621827.2</v>
      </c>
      <c r="BX8" s="86">
        <v>1652085.4</v>
      </c>
      <c r="BY8" s="86">
        <v>1689824</v>
      </c>
      <c r="BZ8" s="86">
        <v>1727381.5</v>
      </c>
      <c r="CA8" s="86">
        <v>1756981.5</v>
      </c>
      <c r="CB8" s="86"/>
      <c r="CC8" s="86"/>
    </row>
    <row r="9" spans="1:81">
      <c r="A9" s="85" t="s">
        <v>294</v>
      </c>
      <c r="C9" s="84">
        <v>0.17431155652100347</v>
      </c>
      <c r="D9" s="84">
        <v>0.17335931547262201</v>
      </c>
      <c r="E9" s="84">
        <v>0.17289555249160538</v>
      </c>
      <c r="F9" s="84">
        <v>0.17045032836463991</v>
      </c>
      <c r="G9" s="84">
        <v>0.17005005599617531</v>
      </c>
      <c r="H9" s="84">
        <v>0.17345535993137345</v>
      </c>
      <c r="I9" s="84">
        <v>0.17444507821106622</v>
      </c>
      <c r="J9" s="84">
        <v>0.17984478246976074</v>
      </c>
      <c r="K9" s="84">
        <v>0.18487561548636222</v>
      </c>
      <c r="L9" s="84">
        <v>0.19101922968877291</v>
      </c>
      <c r="M9" s="84">
        <v>0.19812283610115153</v>
      </c>
      <c r="N9" s="84">
        <v>0.20285678659372181</v>
      </c>
      <c r="O9" s="84">
        <v>0.2035557118290231</v>
      </c>
      <c r="P9" s="84">
        <v>0.21183663536113498</v>
      </c>
      <c r="Q9" s="84">
        <v>0.2243106027878827</v>
      </c>
      <c r="R9" s="84">
        <v>0.2320161630072784</v>
      </c>
      <c r="S9" s="84">
        <v>0.24186265577928548</v>
      </c>
      <c r="T9" s="84">
        <v>0.24792971035662592</v>
      </c>
      <c r="U9" s="84">
        <v>0.24641774531097774</v>
      </c>
      <c r="V9" s="84">
        <v>0.23961827687825668</v>
      </c>
      <c r="W9" s="84">
        <v>0.22546859674876799</v>
      </c>
      <c r="X9" s="84">
        <v>0.2126557097717488</v>
      </c>
      <c r="Y9" s="84">
        <v>0.20597589398033683</v>
      </c>
      <c r="Z9" s="84">
        <v>0.1976095256728248</v>
      </c>
      <c r="AA9" s="85" t="s">
        <v>294</v>
      </c>
      <c r="AC9" s="86">
        <v>80067.747437688173</v>
      </c>
      <c r="AD9" s="86">
        <v>84597.95907611576</v>
      </c>
      <c r="AE9" s="86">
        <v>89568.368072723679</v>
      </c>
      <c r="AF9" s="86">
        <v>94436.640827801821</v>
      </c>
      <c r="AG9" s="86">
        <v>101063.46907942292</v>
      </c>
      <c r="AH9" s="86">
        <v>112095.5263556501</v>
      </c>
      <c r="AI9" s="86">
        <v>122029.21667083073</v>
      </c>
      <c r="AJ9" s="86">
        <v>134755.53736720208</v>
      </c>
      <c r="AK9" s="86">
        <v>148542.38052605843</v>
      </c>
      <c r="AL9" s="86">
        <v>164547.78483850276</v>
      </c>
      <c r="AM9" s="86">
        <v>184366.37509930416</v>
      </c>
      <c r="AN9" s="86">
        <v>204474.36661002014</v>
      </c>
      <c r="AO9" s="86">
        <v>220004.43823479099</v>
      </c>
      <c r="AP9" s="86">
        <v>236457.34830598289</v>
      </c>
      <c r="AQ9" s="86">
        <v>242042.80455947042</v>
      </c>
      <c r="AR9" s="86">
        <v>250794.39116027247</v>
      </c>
      <c r="AS9" s="86">
        <v>258901.63801628037</v>
      </c>
      <c r="AT9" s="86">
        <v>257801.03177447498</v>
      </c>
      <c r="AU9" s="86">
        <v>252748.9564412527</v>
      </c>
      <c r="AV9" s="86">
        <v>248680.64010979235</v>
      </c>
      <c r="AW9" s="86">
        <v>243768.75540388175</v>
      </c>
      <c r="AX9" s="86">
        <v>237907.08671717558</v>
      </c>
      <c r="AY9" s="86">
        <v>240233.59869125247</v>
      </c>
      <c r="AZ9" s="86">
        <v>238761.31417513924</v>
      </c>
      <c r="BB9" s="87" t="s">
        <v>295</v>
      </c>
      <c r="BC9" s="85" t="s">
        <v>306</v>
      </c>
      <c r="BD9" s="86">
        <v>1021411.9378853509</v>
      </c>
      <c r="BE9" s="86">
        <v>1110140.0835586139</v>
      </c>
      <c r="BF9" s="86">
        <v>1370725.1191679907</v>
      </c>
      <c r="BG9" s="86">
        <v>1465396.2716023831</v>
      </c>
      <c r="BH9" s="86">
        <v>1565348.9996053071</v>
      </c>
      <c r="BI9" s="86">
        <v>1787328.5423639824</v>
      </c>
      <c r="BJ9" s="86">
        <v>1816204.3513917699</v>
      </c>
      <c r="BK9" s="86">
        <v>1881201.5966159375</v>
      </c>
      <c r="BL9" s="86">
        <v>1809053.5990404487</v>
      </c>
      <c r="BM9" s="86">
        <v>1934479.7100167978</v>
      </c>
      <c r="BN9" s="86">
        <v>2030934.4837671835</v>
      </c>
      <c r="BO9" s="86">
        <v>2150267.7012893669</v>
      </c>
      <c r="BP9" s="86">
        <v>2252450.5362831345</v>
      </c>
      <c r="BQ9" s="86">
        <v>1983970.4626513286</v>
      </c>
      <c r="BR9" s="86">
        <v>1725383.3030282625</v>
      </c>
      <c r="BS9" s="86">
        <v>1850538.5619695981</v>
      </c>
      <c r="BT9" s="86">
        <v>1894900.2166198092</v>
      </c>
      <c r="BU9" s="86">
        <v>2089628.4237917298</v>
      </c>
      <c r="BV9" s="86">
        <v>2073978.5224783928</v>
      </c>
      <c r="BW9" s="86">
        <v>2287866.5707338857</v>
      </c>
      <c r="BX9" s="86">
        <v>2611924.1155075496</v>
      </c>
      <c r="BY9" s="86">
        <v>2403382.6328891492</v>
      </c>
      <c r="BZ9" s="86">
        <v>2337970.9582853299</v>
      </c>
      <c r="CA9" s="86">
        <v>2393692.8485040297</v>
      </c>
      <c r="CB9" s="88"/>
      <c r="CC9" s="88"/>
    </row>
    <row r="10" spans="1:81"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B10" s="87" t="s">
        <v>296</v>
      </c>
      <c r="BC10" s="85" t="s">
        <v>306</v>
      </c>
      <c r="BD10" s="86">
        <v>5840786.6972477064</v>
      </c>
      <c r="BE10" s="86">
        <v>6358290.9348665038</v>
      </c>
      <c r="BF10" s="86">
        <v>7563981.0079365084</v>
      </c>
      <c r="BG10" s="86">
        <v>8083862.4663277129</v>
      </c>
      <c r="BH10" s="86">
        <v>9036089.5121035837</v>
      </c>
      <c r="BI10" s="86">
        <v>11100417.349501949</v>
      </c>
      <c r="BJ10" s="86">
        <v>11815343.232469853</v>
      </c>
      <c r="BK10" s="86">
        <v>11565586.986040609</v>
      </c>
      <c r="BL10" s="86">
        <v>10129282.070367752</v>
      </c>
      <c r="BM10" s="86">
        <v>9818899.5473912694</v>
      </c>
      <c r="BN10" s="86">
        <v>10478771.986978538</v>
      </c>
      <c r="BO10" s="86">
        <v>11002398.386428799</v>
      </c>
      <c r="BP10" s="86">
        <v>10544953.411163809</v>
      </c>
      <c r="BQ10" s="86">
        <v>10003293.502855588</v>
      </c>
      <c r="BR10" s="86">
        <v>10359143.264267279</v>
      </c>
      <c r="BS10" s="86">
        <v>11308782.324055215</v>
      </c>
      <c r="BT10" s="86">
        <v>11165647.344827587</v>
      </c>
      <c r="BU10" s="86">
        <v>12606637.102272727</v>
      </c>
      <c r="BV10" s="86">
        <v>12638241.992319856</v>
      </c>
      <c r="BW10" s="86">
        <v>13189120.462175388</v>
      </c>
      <c r="BX10" s="86">
        <v>16421178.534474989</v>
      </c>
      <c r="BY10" s="86">
        <v>16900522.391363267</v>
      </c>
      <c r="BZ10" s="86">
        <v>17248290.566522088</v>
      </c>
      <c r="CA10" s="86">
        <v>0</v>
      </c>
      <c r="CB10" s="88"/>
      <c r="CC10" s="88"/>
    </row>
    <row r="11" spans="1:81" s="92" customFormat="1" ht="12.75">
      <c r="A11" s="91" t="s">
        <v>297</v>
      </c>
      <c r="B11" s="91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AA11" s="91" t="s">
        <v>297</v>
      </c>
      <c r="AB11" s="91"/>
    </row>
    <row r="12" spans="1:81"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2"/>
    </row>
    <row r="13" spans="1:81">
      <c r="A13" s="85" t="s">
        <v>284</v>
      </c>
      <c r="B13" s="85" t="s">
        <v>360</v>
      </c>
      <c r="C13" s="84" t="e">
        <v>#N/A</v>
      </c>
      <c r="D13" s="84" t="e">
        <v>#N/A</v>
      </c>
      <c r="E13" s="84" t="e">
        <v>#N/A</v>
      </c>
      <c r="F13" s="84" t="e">
        <v>#N/A</v>
      </c>
      <c r="G13" s="84" t="e">
        <v>#N/A</v>
      </c>
      <c r="H13" s="84" t="e">
        <v>#N/A</v>
      </c>
      <c r="I13" s="84" t="e">
        <v>#N/A</v>
      </c>
      <c r="J13" s="84" t="e">
        <v>#N/A</v>
      </c>
      <c r="K13" s="84" t="e">
        <v>#N/A</v>
      </c>
      <c r="L13" s="84" t="e">
        <v>#N/A</v>
      </c>
      <c r="M13" s="84" t="e">
        <v>#N/A</v>
      </c>
      <c r="N13" s="84" t="e">
        <v>#N/A</v>
      </c>
      <c r="O13" s="84" t="e">
        <v>#N/A</v>
      </c>
      <c r="P13" s="84" t="e">
        <v>#N/A</v>
      </c>
      <c r="Q13" s="84" t="e">
        <v>#N/A</v>
      </c>
      <c r="R13" s="84" t="e">
        <v>#N/A</v>
      </c>
      <c r="S13" s="84" t="e">
        <v>#N/A</v>
      </c>
      <c r="T13" s="84" t="e">
        <v>#N/A</v>
      </c>
      <c r="U13" s="84" t="e">
        <v>#N/A</v>
      </c>
      <c r="V13" s="84" t="e">
        <v>#N/A</v>
      </c>
      <c r="W13" s="84" t="e">
        <v>#N/A</v>
      </c>
      <c r="X13" s="84" t="e">
        <v>#N/A</v>
      </c>
      <c r="Y13" s="84" t="e">
        <v>#N/A</v>
      </c>
      <c r="AA13" s="85" t="s">
        <v>284</v>
      </c>
      <c r="AB13" s="85" t="s">
        <v>306</v>
      </c>
      <c r="AC13" s="86" t="e">
        <v>#N/A</v>
      </c>
      <c r="AD13" s="86" t="e">
        <v>#N/A</v>
      </c>
      <c r="AE13" s="86" t="e">
        <v>#N/A</v>
      </c>
      <c r="AF13" s="86" t="e">
        <v>#N/A</v>
      </c>
      <c r="AG13" s="86" t="e">
        <v>#N/A</v>
      </c>
      <c r="AH13" s="86" t="e">
        <v>#N/A</v>
      </c>
      <c r="AI13" s="86" t="e">
        <v>#N/A</v>
      </c>
      <c r="AJ13" s="86" t="e">
        <v>#N/A</v>
      </c>
      <c r="AK13" s="86" t="e">
        <v>#N/A</v>
      </c>
      <c r="AL13" s="86" t="e">
        <v>#N/A</v>
      </c>
      <c r="AM13" s="86" t="e">
        <v>#N/A</v>
      </c>
      <c r="AN13" s="86" t="e">
        <v>#N/A</v>
      </c>
      <c r="AO13" s="86" t="e">
        <v>#N/A</v>
      </c>
      <c r="AP13" s="86" t="e">
        <v>#N/A</v>
      </c>
      <c r="AQ13" s="86" t="e">
        <v>#N/A</v>
      </c>
      <c r="AR13" s="86" t="e">
        <v>#N/A</v>
      </c>
      <c r="AS13" s="86" t="e">
        <v>#N/A</v>
      </c>
      <c r="AT13" s="86" t="e">
        <v>#N/A</v>
      </c>
      <c r="AU13" s="86" t="e">
        <v>#N/A</v>
      </c>
      <c r="AV13" s="86" t="e">
        <v>#N/A</v>
      </c>
      <c r="AW13" s="86" t="e">
        <v>#N/A</v>
      </c>
      <c r="AX13" s="86" t="e">
        <v>#N/A</v>
      </c>
      <c r="AY13" s="86" t="e">
        <v>#N/A</v>
      </c>
    </row>
    <row r="14" spans="1:81">
      <c r="A14" s="85" t="s">
        <v>288</v>
      </c>
      <c r="B14" s="85" t="s">
        <v>360</v>
      </c>
      <c r="C14" s="84" t="e">
        <v>#N/A</v>
      </c>
      <c r="D14" s="84" t="e">
        <v>#N/A</v>
      </c>
      <c r="E14" s="84" t="e">
        <v>#N/A</v>
      </c>
      <c r="F14" s="84" t="e">
        <v>#N/A</v>
      </c>
      <c r="G14" s="84" t="e">
        <v>#N/A</v>
      </c>
      <c r="H14" s="84" t="e">
        <v>#N/A</v>
      </c>
      <c r="I14" s="84" t="e">
        <v>#N/A</v>
      </c>
      <c r="J14" s="84" t="e">
        <v>#N/A</v>
      </c>
      <c r="K14" s="84" t="e">
        <v>#N/A</v>
      </c>
      <c r="L14" s="84" t="e">
        <v>#N/A</v>
      </c>
      <c r="M14" s="84" t="e">
        <v>#N/A</v>
      </c>
      <c r="N14" s="84" t="e">
        <v>#N/A</v>
      </c>
      <c r="O14" s="84" t="e">
        <v>#N/A</v>
      </c>
      <c r="P14" s="84" t="e">
        <v>#N/A</v>
      </c>
      <c r="Q14" s="84" t="e">
        <v>#N/A</v>
      </c>
      <c r="R14" s="84" t="e">
        <v>#N/A</v>
      </c>
      <c r="S14" s="84" t="e">
        <v>#N/A</v>
      </c>
      <c r="T14" s="84" t="e">
        <v>#N/A</v>
      </c>
      <c r="U14" s="84" t="e">
        <v>#N/A</v>
      </c>
      <c r="V14" s="84" t="e">
        <v>#N/A</v>
      </c>
      <c r="W14" s="84" t="e">
        <v>#N/A</v>
      </c>
      <c r="X14" s="84" t="e">
        <v>#N/A</v>
      </c>
      <c r="Y14" s="84" t="e">
        <v>#N/A</v>
      </c>
      <c r="AA14" s="85" t="s">
        <v>288</v>
      </c>
      <c r="AB14" s="85" t="s">
        <v>306</v>
      </c>
      <c r="AC14" s="86" t="e">
        <v>#N/A</v>
      </c>
      <c r="AD14" s="86" t="e">
        <v>#N/A</v>
      </c>
      <c r="AE14" s="86" t="e">
        <v>#N/A</v>
      </c>
      <c r="AF14" s="86" t="e">
        <v>#N/A</v>
      </c>
      <c r="AG14" s="86" t="e">
        <v>#N/A</v>
      </c>
      <c r="AH14" s="86" t="e">
        <v>#N/A</v>
      </c>
      <c r="AI14" s="86" t="e">
        <v>#N/A</v>
      </c>
      <c r="AJ14" s="86" t="e">
        <v>#N/A</v>
      </c>
      <c r="AK14" s="86" t="e">
        <v>#N/A</v>
      </c>
      <c r="AL14" s="86" t="e">
        <v>#N/A</v>
      </c>
      <c r="AM14" s="86" t="e">
        <v>#N/A</v>
      </c>
      <c r="AN14" s="86" t="e">
        <v>#N/A</v>
      </c>
      <c r="AO14" s="86" t="e">
        <v>#N/A</v>
      </c>
      <c r="AP14" s="86" t="e">
        <v>#N/A</v>
      </c>
      <c r="AQ14" s="86" t="e">
        <v>#N/A</v>
      </c>
      <c r="AR14" s="86" t="e">
        <v>#N/A</v>
      </c>
      <c r="AS14" s="86" t="e">
        <v>#N/A</v>
      </c>
      <c r="AT14" s="86" t="e">
        <v>#N/A</v>
      </c>
      <c r="AU14" s="86" t="e">
        <v>#N/A</v>
      </c>
      <c r="AV14" s="86" t="e">
        <v>#N/A</v>
      </c>
      <c r="AW14" s="86" t="e">
        <v>#N/A</v>
      </c>
      <c r="AX14" s="86" t="e">
        <v>#N/A</v>
      </c>
      <c r="AY14" s="86" t="e">
        <v>#N/A</v>
      </c>
    </row>
    <row r="15" spans="1:81">
      <c r="A15" s="85" t="s">
        <v>290</v>
      </c>
      <c r="B15" s="85" t="s">
        <v>360</v>
      </c>
      <c r="C15" s="84" t="e">
        <v>#N/A</v>
      </c>
      <c r="D15" s="84" t="e">
        <v>#N/A</v>
      </c>
      <c r="E15" s="84" t="e">
        <v>#N/A</v>
      </c>
      <c r="F15" s="84" t="e">
        <v>#N/A</v>
      </c>
      <c r="G15" s="84" t="e">
        <v>#N/A</v>
      </c>
      <c r="H15" s="84" t="e">
        <v>#N/A</v>
      </c>
      <c r="I15" s="84" t="e">
        <v>#N/A</v>
      </c>
      <c r="J15" s="84" t="e">
        <v>#N/A</v>
      </c>
      <c r="K15" s="84" t="e">
        <v>#N/A</v>
      </c>
      <c r="L15" s="84" t="e">
        <v>#N/A</v>
      </c>
      <c r="M15" s="84" t="e">
        <v>#N/A</v>
      </c>
      <c r="N15" s="84" t="e">
        <v>#N/A</v>
      </c>
      <c r="O15" s="84" t="e">
        <v>#N/A</v>
      </c>
      <c r="P15" s="84" t="e">
        <v>#N/A</v>
      </c>
      <c r="Q15" s="84" t="e">
        <v>#N/A</v>
      </c>
      <c r="R15" s="84" t="e">
        <v>#N/A</v>
      </c>
      <c r="S15" s="84" t="e">
        <v>#N/A</v>
      </c>
      <c r="T15" s="84" t="e">
        <v>#N/A</v>
      </c>
      <c r="U15" s="84" t="e">
        <v>#N/A</v>
      </c>
      <c r="V15" s="84" t="e">
        <v>#N/A</v>
      </c>
      <c r="W15" s="84" t="e">
        <v>#N/A</v>
      </c>
      <c r="X15" s="84" t="e">
        <v>#N/A</v>
      </c>
      <c r="Y15" s="84" t="e">
        <v>#N/A</v>
      </c>
      <c r="AA15" s="85" t="s">
        <v>290</v>
      </c>
      <c r="AB15" s="85" t="s">
        <v>306</v>
      </c>
      <c r="AC15" s="86" t="e">
        <v>#N/A</v>
      </c>
      <c r="AD15" s="86" t="e">
        <v>#N/A</v>
      </c>
      <c r="AE15" s="86" t="e">
        <v>#N/A</v>
      </c>
      <c r="AF15" s="86" t="e">
        <v>#N/A</v>
      </c>
      <c r="AG15" s="86" t="e">
        <v>#N/A</v>
      </c>
      <c r="AH15" s="86" t="e">
        <v>#N/A</v>
      </c>
      <c r="AI15" s="86" t="e">
        <v>#N/A</v>
      </c>
      <c r="AJ15" s="86" t="e">
        <v>#N/A</v>
      </c>
      <c r="AK15" s="86" t="e">
        <v>#N/A</v>
      </c>
      <c r="AL15" s="86" t="e">
        <v>#N/A</v>
      </c>
      <c r="AM15" s="86" t="e">
        <v>#N/A</v>
      </c>
      <c r="AN15" s="86" t="e">
        <v>#N/A</v>
      </c>
      <c r="AO15" s="86" t="e">
        <v>#N/A</v>
      </c>
      <c r="AP15" s="86" t="e">
        <v>#N/A</v>
      </c>
      <c r="AQ15" s="86" t="e">
        <v>#N/A</v>
      </c>
      <c r="AR15" s="86" t="e">
        <v>#N/A</v>
      </c>
      <c r="AS15" s="86" t="e">
        <v>#N/A</v>
      </c>
      <c r="AT15" s="86" t="e">
        <v>#N/A</v>
      </c>
      <c r="AU15" s="86" t="e">
        <v>#N/A</v>
      </c>
      <c r="AV15" s="86" t="e">
        <v>#N/A</v>
      </c>
      <c r="AW15" s="86" t="e">
        <v>#N/A</v>
      </c>
      <c r="AX15" s="86" t="e">
        <v>#N/A</v>
      </c>
      <c r="AY15" s="86" t="e">
        <v>#N/A</v>
      </c>
    </row>
    <row r="16" spans="1:81">
      <c r="A16" s="85" t="s">
        <v>292</v>
      </c>
      <c r="B16" s="85" t="s">
        <v>360</v>
      </c>
      <c r="C16" s="84" t="e">
        <v>#N/A</v>
      </c>
      <c r="D16" s="84" t="e">
        <v>#N/A</v>
      </c>
      <c r="E16" s="84" t="e">
        <v>#N/A</v>
      </c>
      <c r="F16" s="84" t="e">
        <v>#N/A</v>
      </c>
      <c r="G16" s="84" t="e">
        <v>#N/A</v>
      </c>
      <c r="H16" s="84" t="e">
        <v>#N/A</v>
      </c>
      <c r="I16" s="84" t="e">
        <v>#N/A</v>
      </c>
      <c r="J16" s="84" t="e">
        <v>#N/A</v>
      </c>
      <c r="K16" s="84" t="e">
        <v>#N/A</v>
      </c>
      <c r="L16" s="84" t="e">
        <v>#N/A</v>
      </c>
      <c r="M16" s="84" t="e">
        <v>#N/A</v>
      </c>
      <c r="N16" s="84" t="e">
        <v>#N/A</v>
      </c>
      <c r="O16" s="84" t="e">
        <v>#N/A</v>
      </c>
      <c r="P16" s="84" t="e">
        <v>#N/A</v>
      </c>
      <c r="Q16" s="84" t="e">
        <v>#N/A</v>
      </c>
      <c r="R16" s="84" t="e">
        <v>#N/A</v>
      </c>
      <c r="S16" s="84" t="e">
        <v>#N/A</v>
      </c>
      <c r="T16" s="84" t="e">
        <v>#N/A</v>
      </c>
      <c r="U16" s="84" t="e">
        <v>#N/A</v>
      </c>
      <c r="V16" s="84" t="e">
        <v>#N/A</v>
      </c>
      <c r="W16" s="84" t="e">
        <v>#N/A</v>
      </c>
      <c r="X16" s="84" t="e">
        <v>#N/A</v>
      </c>
      <c r="Y16" s="84" t="e">
        <v>#N/A</v>
      </c>
      <c r="AA16" s="85" t="s">
        <v>292</v>
      </c>
      <c r="AB16" s="85" t="s">
        <v>306</v>
      </c>
      <c r="AC16" s="86" t="e">
        <v>#N/A</v>
      </c>
      <c r="AD16" s="86" t="e">
        <v>#N/A</v>
      </c>
      <c r="AE16" s="86" t="e">
        <v>#N/A</v>
      </c>
      <c r="AF16" s="86" t="e">
        <v>#N/A</v>
      </c>
      <c r="AG16" s="86" t="e">
        <v>#N/A</v>
      </c>
      <c r="AH16" s="86" t="e">
        <v>#N/A</v>
      </c>
      <c r="AI16" s="86" t="e">
        <v>#N/A</v>
      </c>
      <c r="AJ16" s="86" t="e">
        <v>#N/A</v>
      </c>
      <c r="AK16" s="86" t="e">
        <v>#N/A</v>
      </c>
      <c r="AL16" s="86" t="e">
        <v>#N/A</v>
      </c>
      <c r="AM16" s="86" t="e">
        <v>#N/A</v>
      </c>
      <c r="AN16" s="86" t="e">
        <v>#N/A</v>
      </c>
      <c r="AO16" s="86" t="e">
        <v>#N/A</v>
      </c>
      <c r="AP16" s="86" t="e">
        <v>#N/A</v>
      </c>
      <c r="AQ16" s="86" t="e">
        <v>#N/A</v>
      </c>
      <c r="AR16" s="86" t="e">
        <v>#N/A</v>
      </c>
      <c r="AS16" s="86" t="e">
        <v>#N/A</v>
      </c>
      <c r="AT16" s="86" t="e">
        <v>#N/A</v>
      </c>
      <c r="AU16" s="86" t="e">
        <v>#N/A</v>
      </c>
      <c r="AV16" s="86" t="e">
        <v>#N/A</v>
      </c>
      <c r="AW16" s="86" t="e">
        <v>#N/A</v>
      </c>
      <c r="AX16" s="86" t="e">
        <v>#N/A</v>
      </c>
      <c r="AY16" s="86" t="e">
        <v>#N/A</v>
      </c>
    </row>
    <row r="17" spans="1:51">
      <c r="A17" s="85" t="s">
        <v>294</v>
      </c>
      <c r="C17" s="84" t="e">
        <v>#N/A</v>
      </c>
      <c r="D17" s="84" t="e">
        <v>#N/A</v>
      </c>
      <c r="E17" s="84" t="e">
        <v>#N/A</v>
      </c>
      <c r="F17" s="84" t="e">
        <v>#N/A</v>
      </c>
      <c r="G17" s="84" t="e">
        <v>#N/A</v>
      </c>
      <c r="H17" s="84" t="e">
        <v>#N/A</v>
      </c>
      <c r="I17" s="84" t="e">
        <v>#N/A</v>
      </c>
      <c r="J17" s="84" t="e">
        <v>#N/A</v>
      </c>
      <c r="K17" s="84" t="e">
        <v>#N/A</v>
      </c>
      <c r="L17" s="84" t="e">
        <v>#N/A</v>
      </c>
      <c r="M17" s="84" t="e">
        <v>#N/A</v>
      </c>
      <c r="N17" s="84" t="e">
        <v>#N/A</v>
      </c>
      <c r="O17" s="84" t="e">
        <v>#N/A</v>
      </c>
      <c r="P17" s="84" t="e">
        <v>#N/A</v>
      </c>
      <c r="Q17" s="84" t="e">
        <v>#N/A</v>
      </c>
      <c r="R17" s="84" t="e">
        <v>#N/A</v>
      </c>
      <c r="S17" s="84" t="e">
        <v>#N/A</v>
      </c>
      <c r="T17" s="84" t="e">
        <v>#N/A</v>
      </c>
      <c r="U17" s="84" t="e">
        <v>#N/A</v>
      </c>
      <c r="V17" s="84" t="e">
        <v>#N/A</v>
      </c>
      <c r="W17" s="84" t="e">
        <v>#N/A</v>
      </c>
      <c r="X17" s="84" t="e">
        <v>#N/A</v>
      </c>
      <c r="Y17" s="84" t="e">
        <v>#N/A</v>
      </c>
      <c r="AA17" s="85" t="s">
        <v>294</v>
      </c>
      <c r="AC17" s="86" t="e">
        <v>#N/A</v>
      </c>
      <c r="AD17" s="86" t="e">
        <v>#N/A</v>
      </c>
      <c r="AE17" s="86" t="e">
        <v>#N/A</v>
      </c>
      <c r="AF17" s="86" t="e">
        <v>#N/A</v>
      </c>
      <c r="AG17" s="86" t="e">
        <v>#N/A</v>
      </c>
      <c r="AH17" s="86" t="e">
        <v>#N/A</v>
      </c>
      <c r="AI17" s="86" t="e">
        <v>#N/A</v>
      </c>
      <c r="AJ17" s="86" t="e">
        <v>#N/A</v>
      </c>
      <c r="AK17" s="86" t="e">
        <v>#N/A</v>
      </c>
      <c r="AL17" s="86" t="e">
        <v>#N/A</v>
      </c>
      <c r="AM17" s="86" t="e">
        <v>#N/A</v>
      </c>
      <c r="AN17" s="86" t="e">
        <v>#N/A</v>
      </c>
      <c r="AO17" s="86" t="e">
        <v>#N/A</v>
      </c>
      <c r="AP17" s="86" t="e">
        <v>#N/A</v>
      </c>
      <c r="AQ17" s="86" t="e">
        <v>#N/A</v>
      </c>
      <c r="AR17" s="86" t="e">
        <v>#N/A</v>
      </c>
      <c r="AS17" s="86" t="e">
        <v>#N/A</v>
      </c>
      <c r="AT17" s="86" t="e">
        <v>#N/A</v>
      </c>
      <c r="AU17" s="86" t="e">
        <v>#N/A</v>
      </c>
      <c r="AV17" s="86" t="e">
        <v>#N/A</v>
      </c>
      <c r="AW17" s="86" t="e">
        <v>#N/A</v>
      </c>
      <c r="AX17" s="86" t="e">
        <v>#N/A</v>
      </c>
      <c r="AY17" s="86" t="e">
        <v>#N/A</v>
      </c>
    </row>
    <row r="18" spans="1:51"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51" s="92" customFormat="1" ht="12.75">
      <c r="A19" s="91" t="s">
        <v>298</v>
      </c>
      <c r="B19" s="91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AA19" s="91" t="s">
        <v>298</v>
      </c>
      <c r="AB19" s="91"/>
    </row>
    <row r="20" spans="1:51"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51">
      <c r="A21" s="85" t="s">
        <v>284</v>
      </c>
      <c r="B21" s="85" t="s">
        <v>360</v>
      </c>
      <c r="C21" s="84">
        <v>0.35408648143724764</v>
      </c>
      <c r="D21" s="84">
        <v>0.34656295068300186</v>
      </c>
      <c r="E21" s="84">
        <v>0.33706122556326418</v>
      </c>
      <c r="F21" s="84">
        <v>0.32356483043074319</v>
      </c>
      <c r="G21" s="84">
        <v>0.31370257937371832</v>
      </c>
      <c r="H21" s="84">
        <v>0.29934836346912758</v>
      </c>
      <c r="I21" s="84">
        <v>0.28987127811727992</v>
      </c>
      <c r="J21" s="84">
        <v>0.28235660137206209</v>
      </c>
      <c r="K21" s="84">
        <v>0.27651523978546189</v>
      </c>
      <c r="L21" s="84">
        <v>0.26641663033099983</v>
      </c>
      <c r="M21" s="84">
        <v>0.25910510474799042</v>
      </c>
      <c r="N21" s="84">
        <v>0.2496857670179547</v>
      </c>
      <c r="O21" s="84">
        <v>0.23998228046318046</v>
      </c>
      <c r="P21" s="84">
        <v>0.23588873608448188</v>
      </c>
      <c r="Q21" s="84">
        <v>0.24426235603602933</v>
      </c>
      <c r="R21" s="84">
        <v>0.23830332347845351</v>
      </c>
      <c r="S21" s="84">
        <v>0.23197589936498267</v>
      </c>
      <c r="T21" s="84">
        <v>0.22943990915375498</v>
      </c>
      <c r="U21" s="84">
        <v>0.22726029655359065</v>
      </c>
      <c r="V21" s="84">
        <v>0.22437661790939939</v>
      </c>
      <c r="W21" s="84">
        <v>0.2199695055384929</v>
      </c>
      <c r="X21" s="84">
        <v>0.2167278612828534</v>
      </c>
      <c r="Y21" s="84">
        <v>0.21136979682039228</v>
      </c>
      <c r="AA21" s="85" t="s">
        <v>284</v>
      </c>
      <c r="AB21" s="85" t="s">
        <v>306</v>
      </c>
      <c r="AC21" s="86">
        <v>431374</v>
      </c>
      <c r="AD21" s="86">
        <v>433989</v>
      </c>
      <c r="AE21" s="86">
        <v>435745</v>
      </c>
      <c r="AF21" s="86">
        <v>437426</v>
      </c>
      <c r="AG21" s="86">
        <v>439497</v>
      </c>
      <c r="AH21" s="86">
        <v>442612</v>
      </c>
      <c r="AI21" s="86">
        <v>445880</v>
      </c>
      <c r="AJ21" s="86">
        <v>448334</v>
      </c>
      <c r="AK21" s="86">
        <v>450904</v>
      </c>
      <c r="AL21" s="86">
        <v>453979</v>
      </c>
      <c r="AM21" s="86">
        <v>457555</v>
      </c>
      <c r="AN21" s="86">
        <v>461457</v>
      </c>
      <c r="AO21" s="86">
        <v>465892</v>
      </c>
      <c r="AP21" s="86">
        <v>469980</v>
      </c>
      <c r="AQ21" s="86">
        <v>472995</v>
      </c>
      <c r="AR21" s="86">
        <v>475484</v>
      </c>
      <c r="AS21" s="86">
        <v>477492</v>
      </c>
      <c r="AT21" s="86">
        <v>479255</v>
      </c>
      <c r="AU21" s="86">
        <v>481153</v>
      </c>
      <c r="AV21" s="86">
        <v>482357</v>
      </c>
      <c r="AW21" s="86">
        <v>483588</v>
      </c>
      <c r="AX21" s="86">
        <v>484198</v>
      </c>
      <c r="AY21" s="86">
        <v>485107</v>
      </c>
    </row>
    <row r="22" spans="1:51">
      <c r="A22" s="85" t="s">
        <v>288</v>
      </c>
      <c r="B22" s="85" t="s">
        <v>360</v>
      </c>
      <c r="C22" s="84">
        <v>0.15741545614160374</v>
      </c>
      <c r="D22" s="84">
        <v>0.15370775857525479</v>
      </c>
      <c r="E22" s="84">
        <v>0.14927091060561876</v>
      </c>
      <c r="F22" s="84">
        <v>0.14308275192766307</v>
      </c>
      <c r="G22" s="84">
        <v>0.13848403888939251</v>
      </c>
      <c r="H22" s="84">
        <v>0.13178613336399328</v>
      </c>
      <c r="I22" s="84">
        <v>0.12715446625926408</v>
      </c>
      <c r="J22" s="84">
        <v>0.12363484984844086</v>
      </c>
      <c r="K22" s="84">
        <v>0.12090826692897258</v>
      </c>
      <c r="L22" s="84">
        <v>0.1162792198913275</v>
      </c>
      <c r="M22" s="84">
        <v>0.11288546099591994</v>
      </c>
      <c r="N22" s="84">
        <v>0.1085652633361668</v>
      </c>
      <c r="O22" s="84">
        <v>0.10411258087114188</v>
      </c>
      <c r="P22" s="84">
        <v>0.10213312721468797</v>
      </c>
      <c r="Q22" s="84">
        <v>0.10562625295519262</v>
      </c>
      <c r="R22" s="84">
        <v>0.10294899636092816</v>
      </c>
      <c r="S22" s="84">
        <v>0.10030028629463425</v>
      </c>
      <c r="T22" s="84">
        <v>9.9343930785272344E-2</v>
      </c>
      <c r="U22" s="84">
        <v>9.8736579492903084E-2</v>
      </c>
      <c r="V22" s="84">
        <v>9.773440352782746E-2</v>
      </c>
      <c r="W22" s="84">
        <v>9.6092123840992125E-2</v>
      </c>
      <c r="X22" s="84">
        <v>9.4813683542893004E-2</v>
      </c>
      <c r="Y22" s="84">
        <v>9.2680680225335862E-2</v>
      </c>
      <c r="AA22" s="85" t="s">
        <v>288</v>
      </c>
      <c r="AB22" s="85" t="s">
        <v>306</v>
      </c>
      <c r="AC22" s="86">
        <v>191775</v>
      </c>
      <c r="AD22" s="86">
        <v>192483</v>
      </c>
      <c r="AE22" s="86">
        <v>192974</v>
      </c>
      <c r="AF22" s="86">
        <v>193433</v>
      </c>
      <c r="AG22" s="86">
        <v>194016</v>
      </c>
      <c r="AH22" s="86">
        <v>194857</v>
      </c>
      <c r="AI22" s="86">
        <v>195589</v>
      </c>
      <c r="AJ22" s="86">
        <v>196311</v>
      </c>
      <c r="AK22" s="86">
        <v>197161</v>
      </c>
      <c r="AL22" s="86">
        <v>198142</v>
      </c>
      <c r="AM22" s="86">
        <v>199345</v>
      </c>
      <c r="AN22" s="86">
        <v>200645</v>
      </c>
      <c r="AO22" s="86">
        <v>202120</v>
      </c>
      <c r="AP22" s="86">
        <v>203488</v>
      </c>
      <c r="AQ22" s="86">
        <v>204537</v>
      </c>
      <c r="AR22" s="86">
        <v>205413</v>
      </c>
      <c r="AS22" s="86">
        <v>206455</v>
      </c>
      <c r="AT22" s="86">
        <v>207510</v>
      </c>
      <c r="AU22" s="86">
        <v>209044</v>
      </c>
      <c r="AV22" s="86">
        <v>210106</v>
      </c>
      <c r="AW22" s="86">
        <v>211252</v>
      </c>
      <c r="AX22" s="86">
        <v>211826</v>
      </c>
      <c r="AY22" s="86">
        <v>212708</v>
      </c>
    </row>
    <row r="23" spans="1:51">
      <c r="A23" s="85" t="s">
        <v>290</v>
      </c>
      <c r="B23" s="85" t="s">
        <v>360</v>
      </c>
      <c r="C23" s="84">
        <v>2.2400484338896125E-2</v>
      </c>
      <c r="D23" s="84">
        <v>2.1901491912261453E-2</v>
      </c>
      <c r="E23" s="84">
        <v>2.1295946138429136E-2</v>
      </c>
      <c r="F23" s="84">
        <v>2.0450966381289685E-2</v>
      </c>
      <c r="G23" s="84">
        <v>1.9824534578540026E-2</v>
      </c>
      <c r="H23" s="84">
        <v>1.8935066251855658E-2</v>
      </c>
      <c r="I23" s="84">
        <v>1.8360954403198543E-2</v>
      </c>
      <c r="J23" s="84">
        <v>1.7929051632763982E-2</v>
      </c>
      <c r="K23" s="84">
        <v>1.7578053860201902E-2</v>
      </c>
      <c r="L23" s="84">
        <v>1.6952506533084433E-2</v>
      </c>
      <c r="M23" s="84">
        <v>1.6498846074392452E-2</v>
      </c>
      <c r="N23" s="84">
        <v>1.5924477849483077E-2</v>
      </c>
      <c r="O23" s="84">
        <v>1.5333105606894137E-2</v>
      </c>
      <c r="P23" s="84">
        <v>1.5056710716831127E-2</v>
      </c>
      <c r="Q23" s="84">
        <v>1.5567417883601819E-2</v>
      </c>
      <c r="R23" s="84">
        <v>1.5173421876229458E-2</v>
      </c>
      <c r="S23" s="84">
        <v>1.4781876481816428E-2</v>
      </c>
      <c r="T23" s="84">
        <v>1.4605957740410302E-2</v>
      </c>
      <c r="U23" s="84">
        <v>1.4440162472504818E-2</v>
      </c>
      <c r="V23" s="84">
        <v>1.4241565021293024E-2</v>
      </c>
      <c r="W23" s="84">
        <v>1.3954928121042634E-2</v>
      </c>
      <c r="X23" s="84">
        <v>1.3754778842672021E-2</v>
      </c>
      <c r="Y23" s="84">
        <v>1.3423627152282966E-2</v>
      </c>
      <c r="AA23" s="85" t="s">
        <v>290</v>
      </c>
      <c r="AB23" s="85" t="s">
        <v>306</v>
      </c>
      <c r="AC23" s="86">
        <v>27289.905256999999</v>
      </c>
      <c r="AD23" s="86">
        <v>27426.493671</v>
      </c>
      <c r="AE23" s="86">
        <v>27530.909361000002</v>
      </c>
      <c r="AF23" s="86">
        <v>27647.579646999999</v>
      </c>
      <c r="AG23" s="86">
        <v>27774.153119999999</v>
      </c>
      <c r="AH23" s="86">
        <v>27997.104933999999</v>
      </c>
      <c r="AI23" s="86">
        <v>28242.820062999999</v>
      </c>
      <c r="AJ23" s="86">
        <v>28468.268124999999</v>
      </c>
      <c r="AK23" s="86">
        <v>28663.934775999998</v>
      </c>
      <c r="AL23" s="86">
        <v>28887.393230000001</v>
      </c>
      <c r="AM23" s="86">
        <v>29135.394777000001</v>
      </c>
      <c r="AN23" s="86">
        <v>29430.839661999998</v>
      </c>
      <c r="AO23" s="86">
        <v>29767.077901000001</v>
      </c>
      <c r="AP23" s="86">
        <v>29998.689298000001</v>
      </c>
      <c r="AQ23" s="86">
        <v>30145.090473</v>
      </c>
      <c r="AR23" s="86">
        <v>30275.361762</v>
      </c>
      <c r="AS23" s="86">
        <v>30426.556312000001</v>
      </c>
      <c r="AT23" s="86">
        <v>30508.982951999998</v>
      </c>
      <c r="AU23" s="86">
        <v>30572.553145000002</v>
      </c>
      <c r="AV23" s="86">
        <v>30616.018027999999</v>
      </c>
      <c r="AW23" s="86">
        <v>30678.960539</v>
      </c>
      <c r="AX23" s="86">
        <v>30729.950301000001</v>
      </c>
      <c r="AY23" s="86">
        <v>30808.070003000001</v>
      </c>
    </row>
    <row r="24" spans="1:51">
      <c r="A24" s="85" t="s">
        <v>292</v>
      </c>
      <c r="B24" s="85" t="s">
        <v>360</v>
      </c>
      <c r="C24" s="84">
        <v>8.33771961292748E-3</v>
      </c>
      <c r="D24" s="84">
        <v>8.1486413389806958E-3</v>
      </c>
      <c r="E24" s="84">
        <v>7.915605828383394E-3</v>
      </c>
      <c r="F24" s="84">
        <v>7.5917838287856464E-3</v>
      </c>
      <c r="G24" s="84">
        <v>7.3506799954889332E-3</v>
      </c>
      <c r="H24" s="84">
        <v>7.0028016874241249E-3</v>
      </c>
      <c r="I24" s="84">
        <v>6.7889042159667142E-3</v>
      </c>
      <c r="J24" s="84">
        <v>6.6245551517197382E-3</v>
      </c>
      <c r="K24" s="84">
        <v>6.5198683458169851E-3</v>
      </c>
      <c r="L24" s="84">
        <v>6.2983045799371957E-3</v>
      </c>
      <c r="M24" s="84">
        <v>6.123714206596618E-3</v>
      </c>
      <c r="N24" s="84">
        <v>5.8939057701454045E-3</v>
      </c>
      <c r="O24" s="84">
        <v>5.6606259333662999E-3</v>
      </c>
      <c r="P24" s="84">
        <v>5.5576221960670158E-3</v>
      </c>
      <c r="Q24" s="84">
        <v>5.7481015873606066E-3</v>
      </c>
      <c r="R24" s="84">
        <v>5.5968465254907932E-3</v>
      </c>
      <c r="S24" s="84">
        <v>5.4419697391478398E-3</v>
      </c>
      <c r="T24" s="84">
        <v>5.3772830634181094E-3</v>
      </c>
      <c r="U24" s="84">
        <v>5.327692115347284E-3</v>
      </c>
      <c r="V24" s="84">
        <v>5.2645900393763975E-3</v>
      </c>
      <c r="W24" s="84">
        <v>5.1652433839209037E-3</v>
      </c>
      <c r="X24" s="84">
        <v>5.0931410446755764E-3</v>
      </c>
      <c r="Y24" s="84">
        <v>4.9729461343762677E-3</v>
      </c>
      <c r="AA24" s="85" t="s">
        <v>292</v>
      </c>
      <c r="AB24" s="85" t="s">
        <v>306</v>
      </c>
      <c r="AC24" s="86">
        <v>10157.618686</v>
      </c>
      <c r="AD24" s="86">
        <v>10204.266495</v>
      </c>
      <c r="AE24" s="86">
        <v>10233.113155999999</v>
      </c>
      <c r="AF24" s="86">
        <v>10263.302191000001</v>
      </c>
      <c r="AG24" s="86">
        <v>10298.295323</v>
      </c>
      <c r="AH24" s="86">
        <v>10354.237533</v>
      </c>
      <c r="AI24" s="86">
        <v>10442.692465</v>
      </c>
      <c r="AJ24" s="86">
        <v>10518.660782000001</v>
      </c>
      <c r="AK24" s="86">
        <v>10631.727636</v>
      </c>
      <c r="AL24" s="86">
        <v>10732.430672</v>
      </c>
      <c r="AM24" s="86">
        <v>10813.897536</v>
      </c>
      <c r="AN24" s="86">
        <v>10892.827842999999</v>
      </c>
      <c r="AO24" s="86">
        <v>10989.312762</v>
      </c>
      <c r="AP24" s="86">
        <v>11072.895311</v>
      </c>
      <c r="AQ24" s="86">
        <v>11130.750372</v>
      </c>
      <c r="AR24" s="86">
        <v>11167.326306999999</v>
      </c>
      <c r="AS24" s="86">
        <v>11201.58181</v>
      </c>
      <c r="AT24" s="86">
        <v>11232.090372000001</v>
      </c>
      <c r="AU24" s="86">
        <v>11279.731142000001</v>
      </c>
      <c r="AV24" s="86">
        <v>11317.631406</v>
      </c>
      <c r="AW24" s="86">
        <v>11355.436342999999</v>
      </c>
      <c r="AX24" s="86">
        <v>11378.734109000001</v>
      </c>
      <c r="AY24" s="86">
        <v>11413.224673999999</v>
      </c>
    </row>
    <row r="25" spans="1:51">
      <c r="A25" s="85" t="s">
        <v>294</v>
      </c>
      <c r="C25" s="84">
        <v>0.54224014153067501</v>
      </c>
      <c r="D25" s="84">
        <v>0.53032084250949874</v>
      </c>
      <c r="E25" s="84">
        <v>0.51554368813569551</v>
      </c>
      <c r="F25" s="84">
        <v>0.49469033256848155</v>
      </c>
      <c r="G25" s="84">
        <v>0.47936183283713985</v>
      </c>
      <c r="H25" s="84">
        <v>0.45707236477240054</v>
      </c>
      <c r="I25" s="84">
        <v>0.44217560299570924</v>
      </c>
      <c r="J25" s="84">
        <v>0.43054505800498666</v>
      </c>
      <c r="K25" s="84">
        <v>0.42152142892045336</v>
      </c>
      <c r="L25" s="84">
        <v>0.40594666133534901</v>
      </c>
      <c r="M25" s="84">
        <v>0.3946131260248994</v>
      </c>
      <c r="N25" s="84">
        <v>0.38006941397374994</v>
      </c>
      <c r="O25" s="84">
        <v>0.36508859287458278</v>
      </c>
      <c r="P25" s="84">
        <v>0.35863619621206799</v>
      </c>
      <c r="Q25" s="84">
        <v>0.37120412846218437</v>
      </c>
      <c r="R25" s="84">
        <v>0.36202258824110195</v>
      </c>
      <c r="S25" s="84">
        <v>0.35250003188058121</v>
      </c>
      <c r="T25" s="84">
        <v>0.34876708074285573</v>
      </c>
      <c r="U25" s="84">
        <v>0.34576473063434582</v>
      </c>
      <c r="V25" s="84">
        <v>0.3416171764978963</v>
      </c>
      <c r="W25" s="84">
        <v>0.33518180088444854</v>
      </c>
      <c r="X25" s="84">
        <v>0.33038946471309399</v>
      </c>
      <c r="Y25" s="84">
        <v>0.32244705033238741</v>
      </c>
      <c r="AA25" s="85" t="s">
        <v>294</v>
      </c>
      <c r="AC25" s="86">
        <v>660596.52394300001</v>
      </c>
      <c r="AD25" s="86">
        <v>664102.76016599999</v>
      </c>
      <c r="AE25" s="86">
        <v>666483.02251700009</v>
      </c>
      <c r="AF25" s="86">
        <v>668769.88183799991</v>
      </c>
      <c r="AG25" s="86">
        <v>671585.44844300009</v>
      </c>
      <c r="AH25" s="86">
        <v>675820.34246699989</v>
      </c>
      <c r="AI25" s="86">
        <v>680154.51252799993</v>
      </c>
      <c r="AJ25" s="86">
        <v>683631.92890699999</v>
      </c>
      <c r="AK25" s="86">
        <v>687360.66241200001</v>
      </c>
      <c r="AL25" s="86">
        <v>691740.82390200009</v>
      </c>
      <c r="AM25" s="86">
        <v>696849.29231299995</v>
      </c>
      <c r="AN25" s="86">
        <v>702425.6675049999</v>
      </c>
      <c r="AO25" s="86">
        <v>708768.39066300006</v>
      </c>
      <c r="AP25" s="86">
        <v>714539.58460900001</v>
      </c>
      <c r="AQ25" s="86">
        <v>718807.840845</v>
      </c>
      <c r="AR25" s="86">
        <v>722339.68806900003</v>
      </c>
      <c r="AS25" s="86">
        <v>725575.13812200003</v>
      </c>
      <c r="AT25" s="86">
        <v>728506.073324</v>
      </c>
      <c r="AU25" s="86">
        <v>732049.28428699996</v>
      </c>
      <c r="AV25" s="86">
        <v>734396.64943400002</v>
      </c>
      <c r="AW25" s="86">
        <v>736874.39688200003</v>
      </c>
      <c r="AX25" s="86">
        <v>738132.68440999999</v>
      </c>
      <c r="AY25" s="86">
        <v>740036.29467700003</v>
      </c>
    </row>
    <row r="26" spans="1:51"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51" s="92" customFormat="1" ht="12.75">
      <c r="A27" s="91" t="s">
        <v>299</v>
      </c>
      <c r="B27" s="91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AA27" s="91" t="s">
        <v>299</v>
      </c>
      <c r="AB27" s="91"/>
    </row>
    <row r="28" spans="1:51"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51">
      <c r="A29" s="85" t="s">
        <v>284</v>
      </c>
      <c r="B29" s="85" t="s">
        <v>360</v>
      </c>
      <c r="C29" s="84" t="e">
        <v>#N/A</v>
      </c>
      <c r="D29" s="84" t="e">
        <v>#N/A</v>
      </c>
      <c r="E29" s="84" t="e">
        <v>#N/A</v>
      </c>
      <c r="F29" s="84" t="e">
        <v>#N/A</v>
      </c>
      <c r="G29" s="84" t="e">
        <v>#N/A</v>
      </c>
      <c r="H29" s="84">
        <v>0.25427171530087694</v>
      </c>
      <c r="I29" s="84">
        <v>0.24919604559946784</v>
      </c>
      <c r="J29" s="84">
        <v>0.24783346686039406</v>
      </c>
      <c r="K29" s="84">
        <v>0.24834240207560088</v>
      </c>
      <c r="L29" s="84">
        <v>0.24434295478767915</v>
      </c>
      <c r="M29" s="84">
        <v>0.24227028154689986</v>
      </c>
      <c r="N29" s="84">
        <v>0.2340336362686723</v>
      </c>
      <c r="O29" s="84">
        <v>0.22359990928008977</v>
      </c>
      <c r="P29" s="84">
        <v>0.2200875186396746</v>
      </c>
      <c r="Q29" s="84">
        <v>0.23031443575527988</v>
      </c>
      <c r="R29" s="84">
        <v>0.22013867894545089</v>
      </c>
      <c r="S29" s="84">
        <v>0.21052302524490218</v>
      </c>
      <c r="T29" s="84">
        <v>0.20664259351910264</v>
      </c>
      <c r="U29" s="84">
        <v>0.2019715240036232</v>
      </c>
      <c r="V29" s="84">
        <v>0.19451539683998109</v>
      </c>
      <c r="W29" s="84">
        <v>0.18763537846932951</v>
      </c>
      <c r="X29" s="84">
        <v>0.18140422501780204</v>
      </c>
      <c r="Y29" s="84">
        <v>0.17533731623816876</v>
      </c>
      <c r="AA29" s="85" t="s">
        <v>284</v>
      </c>
      <c r="AB29" s="85" t="s">
        <v>306</v>
      </c>
      <c r="AC29" s="86" t="e">
        <v>#N/A</v>
      </c>
      <c r="AD29" s="86" t="e">
        <v>#N/A</v>
      </c>
      <c r="AE29" s="86" t="e">
        <v>#N/A</v>
      </c>
      <c r="AF29" s="86" t="e">
        <v>#N/A</v>
      </c>
      <c r="AG29" s="86" t="e">
        <v>#N/A</v>
      </c>
      <c r="AH29" s="86">
        <v>538161</v>
      </c>
      <c r="AI29" s="86">
        <v>543210</v>
      </c>
      <c r="AJ29" s="86">
        <v>547536</v>
      </c>
      <c r="AK29" s="86">
        <v>551340</v>
      </c>
      <c r="AL29" s="86">
        <v>554810</v>
      </c>
      <c r="AM29" s="86">
        <v>557430</v>
      </c>
      <c r="AN29" s="86">
        <v>560101</v>
      </c>
      <c r="AO29" s="86">
        <v>561958</v>
      </c>
      <c r="AP29" s="86">
        <v>563807</v>
      </c>
      <c r="AQ29" s="86">
        <v>566638</v>
      </c>
      <c r="AR29" s="86">
        <v>567971</v>
      </c>
      <c r="AS29" s="86">
        <v>569069</v>
      </c>
      <c r="AT29" s="86">
        <v>569974</v>
      </c>
      <c r="AU29" s="86">
        <v>570820</v>
      </c>
      <c r="AV29" s="86">
        <v>571601</v>
      </c>
      <c r="AW29" s="86">
        <v>572074</v>
      </c>
      <c r="AX29" s="86">
        <v>573192</v>
      </c>
      <c r="AY29" s="86">
        <v>574640</v>
      </c>
    </row>
    <row r="30" spans="1:51">
      <c r="A30" s="85" t="s">
        <v>288</v>
      </c>
      <c r="B30" s="85" t="s">
        <v>360</v>
      </c>
      <c r="C30" s="84" t="e">
        <v>#N/A</v>
      </c>
      <c r="D30" s="84" t="e">
        <v>#N/A</v>
      </c>
      <c r="E30" s="84" t="e">
        <v>#N/A</v>
      </c>
      <c r="F30" s="84" t="e">
        <v>#N/A</v>
      </c>
      <c r="G30" s="84" t="e">
        <v>#N/A</v>
      </c>
      <c r="H30" s="84">
        <v>6.1144447384336255E-2</v>
      </c>
      <c r="I30" s="84">
        <v>6.0314241805628825E-2</v>
      </c>
      <c r="J30" s="84">
        <v>6.1541038071054502E-2</v>
      </c>
      <c r="K30" s="84">
        <v>6.3209884328492671E-2</v>
      </c>
      <c r="L30" s="84">
        <v>6.3315746360025016E-2</v>
      </c>
      <c r="M30" s="84">
        <v>6.0576914718844257E-2</v>
      </c>
      <c r="N30" s="84">
        <v>5.8397994359135071E-2</v>
      </c>
      <c r="O30" s="84">
        <v>5.5736243797821924E-2</v>
      </c>
      <c r="P30" s="84">
        <v>5.4865052659520484E-2</v>
      </c>
      <c r="Q30" s="84">
        <v>5.7315427512315671E-2</v>
      </c>
      <c r="R30" s="84">
        <v>5.4942908304458034E-2</v>
      </c>
      <c r="S30" s="84">
        <v>5.2716120630974576E-2</v>
      </c>
      <c r="T30" s="84">
        <v>5.1872557336871794E-2</v>
      </c>
      <c r="U30" s="84">
        <v>5.1109247622282611E-2</v>
      </c>
      <c r="V30" s="84">
        <v>4.9801435382275175E-2</v>
      </c>
      <c r="W30" s="84">
        <v>4.8607348320355806E-2</v>
      </c>
      <c r="X30" s="84">
        <v>4.7384444971912333E-2</v>
      </c>
      <c r="Y30" s="84">
        <v>4.6209120811389726E-2</v>
      </c>
      <c r="AA30" s="85" t="s">
        <v>288</v>
      </c>
      <c r="AB30" s="85" t="s">
        <v>306</v>
      </c>
      <c r="AC30" s="86" t="e">
        <v>#N/A</v>
      </c>
      <c r="AD30" s="86" t="e">
        <v>#N/A</v>
      </c>
      <c r="AE30" s="86" t="e">
        <v>#N/A</v>
      </c>
      <c r="AF30" s="86" t="e">
        <v>#N/A</v>
      </c>
      <c r="AG30" s="86" t="e">
        <v>#N/A</v>
      </c>
      <c r="AH30" s="86">
        <v>129411</v>
      </c>
      <c r="AI30" s="86">
        <v>131476</v>
      </c>
      <c r="AJ30" s="86">
        <v>135962</v>
      </c>
      <c r="AK30" s="86">
        <v>140331</v>
      </c>
      <c r="AL30" s="86">
        <v>143766</v>
      </c>
      <c r="AM30" s="86">
        <v>139379</v>
      </c>
      <c r="AN30" s="86">
        <v>139761</v>
      </c>
      <c r="AO30" s="86">
        <v>140078</v>
      </c>
      <c r="AP30" s="86">
        <v>140550</v>
      </c>
      <c r="AQ30" s="86">
        <v>141012</v>
      </c>
      <c r="AR30" s="86">
        <v>141756</v>
      </c>
      <c r="AS30" s="86">
        <v>142498</v>
      </c>
      <c r="AT30" s="86">
        <v>143078</v>
      </c>
      <c r="AU30" s="86">
        <v>144447</v>
      </c>
      <c r="AV30" s="86">
        <v>146346</v>
      </c>
      <c r="AW30" s="86">
        <v>148197</v>
      </c>
      <c r="AX30" s="86">
        <v>149723</v>
      </c>
      <c r="AY30" s="86">
        <v>151443</v>
      </c>
    </row>
    <row r="31" spans="1:51">
      <c r="A31" s="85" t="s">
        <v>290</v>
      </c>
      <c r="B31" s="85" t="s">
        <v>360</v>
      </c>
      <c r="C31" s="84" t="e">
        <v>#N/A</v>
      </c>
      <c r="D31" s="84" t="e">
        <v>#N/A</v>
      </c>
      <c r="E31" s="84" t="e">
        <v>#N/A</v>
      </c>
      <c r="F31" s="84" t="e">
        <v>#N/A</v>
      </c>
      <c r="G31" s="84" t="e">
        <v>#N/A</v>
      </c>
      <c r="H31" s="84">
        <v>1.090537118234049E-2</v>
      </c>
      <c r="I31" s="84">
        <v>1.0918641190907631E-2</v>
      </c>
      <c r="J31" s="84">
        <v>1.0970492782749209E-2</v>
      </c>
      <c r="K31" s="84">
        <v>1.1142391265179633E-2</v>
      </c>
      <c r="L31" s="84">
        <v>1.0802776334217086E-2</v>
      </c>
      <c r="M31" s="84">
        <v>1.063167685126431E-2</v>
      </c>
      <c r="N31" s="84">
        <v>1.0182805808001672E-2</v>
      </c>
      <c r="O31" s="84">
        <v>1.0012613250677415E-2</v>
      </c>
      <c r="P31" s="84">
        <v>9.9198201222606506E-3</v>
      </c>
      <c r="Q31" s="84">
        <v>1.0578064285365894E-2</v>
      </c>
      <c r="R31" s="84">
        <v>1.0311000519367767E-2</v>
      </c>
      <c r="S31" s="84">
        <v>1.0163810707626742E-2</v>
      </c>
      <c r="T31" s="84">
        <v>1.0117247830153792E-2</v>
      </c>
      <c r="U31" s="84">
        <v>9.8703577898550717E-3</v>
      </c>
      <c r="V31" s="84">
        <v>9.4361581574836911E-3</v>
      </c>
      <c r="W31" s="84">
        <v>9.0627316439587258E-3</v>
      </c>
      <c r="X31" s="84">
        <v>8.7260068043357869E-3</v>
      </c>
      <c r="Y31" s="84">
        <v>8.4440430349002546E-3</v>
      </c>
      <c r="AA31" s="85" t="s">
        <v>290</v>
      </c>
      <c r="AB31" s="85" t="s">
        <v>306</v>
      </c>
      <c r="AC31" s="86" t="e">
        <v>#N/A</v>
      </c>
      <c r="AD31" s="86" t="e">
        <v>#N/A</v>
      </c>
      <c r="AE31" s="86" t="e">
        <v>#N/A</v>
      </c>
      <c r="AF31" s="86" t="e">
        <v>#N/A</v>
      </c>
      <c r="AG31" s="86" t="e">
        <v>#N/A</v>
      </c>
      <c r="AH31" s="86">
        <v>23081</v>
      </c>
      <c r="AI31" s="86">
        <v>23801</v>
      </c>
      <c r="AJ31" s="86">
        <v>24237</v>
      </c>
      <c r="AK31" s="86">
        <v>24737</v>
      </c>
      <c r="AL31" s="86">
        <v>24529</v>
      </c>
      <c r="AM31" s="86">
        <v>24462</v>
      </c>
      <c r="AN31" s="86">
        <v>24370</v>
      </c>
      <c r="AO31" s="86">
        <v>25164</v>
      </c>
      <c r="AP31" s="86">
        <v>25412</v>
      </c>
      <c r="AQ31" s="86">
        <v>26025</v>
      </c>
      <c r="AR31" s="86">
        <v>26603</v>
      </c>
      <c r="AS31" s="86">
        <v>27474</v>
      </c>
      <c r="AT31" s="86">
        <v>27906</v>
      </c>
      <c r="AU31" s="86">
        <v>27896</v>
      </c>
      <c r="AV31" s="86">
        <v>27729</v>
      </c>
      <c r="AW31" s="86">
        <v>27631</v>
      </c>
      <c r="AX31" s="86">
        <v>27572</v>
      </c>
      <c r="AY31" s="86">
        <v>27674</v>
      </c>
    </row>
    <row r="32" spans="1:51">
      <c r="A32" s="85" t="s">
        <v>292</v>
      </c>
      <c r="B32" s="85" t="s">
        <v>360</v>
      </c>
      <c r="C32" s="84" t="e">
        <v>#N/A</v>
      </c>
      <c r="D32" s="84" t="e">
        <v>#N/A</v>
      </c>
      <c r="E32" s="84" t="e">
        <v>#N/A</v>
      </c>
      <c r="F32" s="84" t="e">
        <v>#N/A</v>
      </c>
      <c r="G32" s="84" t="e">
        <v>#N/A</v>
      </c>
      <c r="H32" s="84">
        <v>9.703847898397339E-3</v>
      </c>
      <c r="I32" s="84">
        <v>9.5341422574947814E-3</v>
      </c>
      <c r="J32" s="84">
        <v>9.7646755292424264E-3</v>
      </c>
      <c r="K32" s="84">
        <v>9.7915390436380673E-3</v>
      </c>
      <c r="L32" s="84">
        <v>9.639217482449728E-3</v>
      </c>
      <c r="M32" s="84">
        <v>9.6450892275062369E-3</v>
      </c>
      <c r="N32" s="84">
        <v>9.3972631359030608E-3</v>
      </c>
      <c r="O32" s="84">
        <v>9.077959438650661E-3</v>
      </c>
      <c r="P32" s="84">
        <v>9.0212121448702831E-3</v>
      </c>
      <c r="Q32" s="84">
        <v>9.5342806509828154E-3</v>
      </c>
      <c r="R32" s="84">
        <v>9.3323411083463172E-3</v>
      </c>
      <c r="S32" s="84">
        <v>9.1142827547426673E-3</v>
      </c>
      <c r="T32" s="84">
        <v>9.1151668080601544E-3</v>
      </c>
      <c r="U32" s="84">
        <v>9.031433990036232E-3</v>
      </c>
      <c r="V32" s="84">
        <v>8.7079177428630739E-3</v>
      </c>
      <c r="W32" s="84">
        <v>8.4142925552501587E-3</v>
      </c>
      <c r="X32" s="84">
        <v>8.1265922936941213E-3</v>
      </c>
      <c r="Y32" s="84">
        <v>7.835927917152324E-3</v>
      </c>
      <c r="AA32" s="85" t="s">
        <v>292</v>
      </c>
      <c r="AB32" s="85" t="s">
        <v>306</v>
      </c>
      <c r="AC32" s="86" t="e">
        <v>#N/A</v>
      </c>
      <c r="AD32" s="86" t="e">
        <v>#N/A</v>
      </c>
      <c r="AE32" s="86" t="e">
        <v>#N/A</v>
      </c>
      <c r="AF32" s="86" t="e">
        <v>#N/A</v>
      </c>
      <c r="AG32" s="86" t="e">
        <v>#N/A</v>
      </c>
      <c r="AH32" s="86">
        <v>20538</v>
      </c>
      <c r="AI32" s="86">
        <v>20783</v>
      </c>
      <c r="AJ32" s="86">
        <v>21573</v>
      </c>
      <c r="AK32" s="86">
        <v>21738</v>
      </c>
      <c r="AL32" s="86">
        <v>21887</v>
      </c>
      <c r="AM32" s="86">
        <v>22192</v>
      </c>
      <c r="AN32" s="86">
        <v>22490</v>
      </c>
      <c r="AO32" s="86">
        <v>22815</v>
      </c>
      <c r="AP32" s="86">
        <v>23110</v>
      </c>
      <c r="AQ32" s="86">
        <v>23457</v>
      </c>
      <c r="AR32" s="86">
        <v>24078</v>
      </c>
      <c r="AS32" s="86">
        <v>24637</v>
      </c>
      <c r="AT32" s="86">
        <v>25142</v>
      </c>
      <c r="AU32" s="86">
        <v>25525</v>
      </c>
      <c r="AV32" s="86">
        <v>25589</v>
      </c>
      <c r="AW32" s="86">
        <v>25654</v>
      </c>
      <c r="AX32" s="86">
        <v>25678</v>
      </c>
      <c r="AY32" s="86">
        <v>25681</v>
      </c>
    </row>
    <row r="33" spans="1:51">
      <c r="A33" s="85" t="s">
        <v>294</v>
      </c>
      <c r="C33" s="84" t="e">
        <v>#N/A</v>
      </c>
      <c r="D33" s="84" t="e">
        <v>#N/A</v>
      </c>
      <c r="E33" s="84" t="e">
        <v>#N/A</v>
      </c>
      <c r="F33" s="84" t="e">
        <v>#N/A</v>
      </c>
      <c r="G33" s="84" t="e">
        <v>#N/A</v>
      </c>
      <c r="H33" s="84">
        <v>0.33602538176595104</v>
      </c>
      <c r="I33" s="84">
        <v>0.32996307085349907</v>
      </c>
      <c r="J33" s="84">
        <v>0.3301096732434402</v>
      </c>
      <c r="K33" s="84">
        <v>0.33248621671291123</v>
      </c>
      <c r="L33" s="84">
        <v>0.32810069496437094</v>
      </c>
      <c r="M33" s="84">
        <v>0.32312396234451468</v>
      </c>
      <c r="N33" s="84">
        <v>0.3120116995717121</v>
      </c>
      <c r="O33" s="84">
        <v>0.29842672576723978</v>
      </c>
      <c r="P33" s="84">
        <v>0.29389360356632599</v>
      </c>
      <c r="Q33" s="84">
        <v>0.30774220820394427</v>
      </c>
      <c r="R33" s="84">
        <v>0.29472492887762303</v>
      </c>
      <c r="S33" s="84">
        <v>0.28251723933824618</v>
      </c>
      <c r="T33" s="84">
        <v>0.27774756549418839</v>
      </c>
      <c r="U33" s="84">
        <v>0.27198256340579713</v>
      </c>
      <c r="V33" s="84">
        <v>0.26246090812260303</v>
      </c>
      <c r="W33" s="84">
        <v>0.25371975098889421</v>
      </c>
      <c r="X33" s="84">
        <v>0.24564126908774428</v>
      </c>
      <c r="Y33" s="84">
        <v>0.23782640800161106</v>
      </c>
      <c r="AA33" s="85" t="s">
        <v>294</v>
      </c>
      <c r="AC33" s="86" t="e">
        <v>#N/A</v>
      </c>
      <c r="AD33" s="86" t="e">
        <v>#N/A</v>
      </c>
      <c r="AE33" s="86" t="e">
        <v>#N/A</v>
      </c>
      <c r="AF33" s="86" t="e">
        <v>#N/A</v>
      </c>
      <c r="AG33" s="86" t="e">
        <v>#N/A</v>
      </c>
      <c r="AH33" s="86">
        <v>711191</v>
      </c>
      <c r="AI33" s="86">
        <v>719270</v>
      </c>
      <c r="AJ33" s="86">
        <v>729308</v>
      </c>
      <c r="AK33" s="86">
        <v>738146</v>
      </c>
      <c r="AL33" s="86">
        <v>744992</v>
      </c>
      <c r="AM33" s="86">
        <v>743463</v>
      </c>
      <c r="AN33" s="86">
        <v>746722</v>
      </c>
      <c r="AO33" s="86">
        <v>750015</v>
      </c>
      <c r="AP33" s="86">
        <v>752879</v>
      </c>
      <c r="AQ33" s="86">
        <v>757132</v>
      </c>
      <c r="AR33" s="86">
        <v>760408</v>
      </c>
      <c r="AS33" s="86">
        <v>763678</v>
      </c>
      <c r="AT33" s="86">
        <v>766100</v>
      </c>
      <c r="AU33" s="86">
        <v>768688</v>
      </c>
      <c r="AV33" s="86">
        <v>771265</v>
      </c>
      <c r="AW33" s="86">
        <v>773556</v>
      </c>
      <c r="AX33" s="86">
        <v>776165</v>
      </c>
      <c r="AY33" s="86">
        <v>779438</v>
      </c>
    </row>
    <row r="34" spans="1:51"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51" s="92" customFormat="1" ht="12.75">
      <c r="A35" s="91" t="s">
        <v>300</v>
      </c>
      <c r="B35" s="91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AA35" s="91" t="s">
        <v>300</v>
      </c>
      <c r="AB35" s="91"/>
    </row>
    <row r="36" spans="1:51"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51">
      <c r="A37" s="85" t="s">
        <v>284</v>
      </c>
      <c r="B37" s="85" t="s">
        <v>360</v>
      </c>
      <c r="C37" s="84" t="e">
        <v>#N/A</v>
      </c>
      <c r="D37" s="84" t="e">
        <v>#N/A</v>
      </c>
      <c r="E37" s="84" t="e">
        <v>#N/A</v>
      </c>
      <c r="F37" s="84" t="e">
        <v>#N/A</v>
      </c>
      <c r="G37" s="84" t="e">
        <v>#N/A</v>
      </c>
      <c r="H37" s="84" t="e">
        <v>#N/A</v>
      </c>
      <c r="I37" s="84" t="e">
        <v>#N/A</v>
      </c>
      <c r="J37" s="84" t="e">
        <v>#N/A</v>
      </c>
      <c r="K37" s="84" t="e">
        <v>#N/A</v>
      </c>
      <c r="L37" s="84" t="e">
        <v>#N/A</v>
      </c>
      <c r="M37" s="84" t="e">
        <v>#N/A</v>
      </c>
      <c r="N37" s="84" t="e">
        <v>#N/A</v>
      </c>
      <c r="O37" s="84" t="e">
        <v>#N/A</v>
      </c>
      <c r="P37" s="84" t="e">
        <v>#N/A</v>
      </c>
      <c r="Q37" s="84" t="e">
        <v>#N/A</v>
      </c>
      <c r="R37" s="84" t="e">
        <v>#N/A</v>
      </c>
      <c r="S37" s="84" t="e">
        <v>#N/A</v>
      </c>
      <c r="T37" s="84" t="e">
        <v>#N/A</v>
      </c>
      <c r="U37" s="84" t="e">
        <v>#N/A</v>
      </c>
      <c r="V37" s="84" t="e">
        <v>#N/A</v>
      </c>
      <c r="W37" s="84" t="e">
        <v>#N/A</v>
      </c>
      <c r="X37" s="84" t="e">
        <v>#N/A</v>
      </c>
      <c r="Y37" s="84" t="e">
        <v>#N/A</v>
      </c>
      <c r="AA37" s="85" t="s">
        <v>284</v>
      </c>
      <c r="AB37" s="85" t="s">
        <v>306</v>
      </c>
      <c r="AC37" s="86" t="e">
        <v>#N/A</v>
      </c>
      <c r="AD37" s="86" t="e">
        <v>#N/A</v>
      </c>
      <c r="AE37" s="86" t="e">
        <v>#N/A</v>
      </c>
      <c r="AF37" s="86" t="e">
        <v>#N/A</v>
      </c>
      <c r="AG37" s="86" t="e">
        <v>#N/A</v>
      </c>
      <c r="AH37" s="86" t="e">
        <v>#N/A</v>
      </c>
      <c r="AI37" s="86" t="e">
        <v>#N/A</v>
      </c>
      <c r="AJ37" s="86" t="e">
        <v>#N/A</v>
      </c>
      <c r="AK37" s="86" t="e">
        <v>#N/A</v>
      </c>
      <c r="AL37" s="86" t="e">
        <v>#N/A</v>
      </c>
      <c r="AM37" s="86" t="e">
        <v>#N/A</v>
      </c>
      <c r="AN37" s="86" t="e">
        <v>#N/A</v>
      </c>
      <c r="AO37" s="86" t="e">
        <v>#N/A</v>
      </c>
      <c r="AP37" s="86" t="e">
        <v>#N/A</v>
      </c>
      <c r="AQ37" s="86" t="e">
        <v>#N/A</v>
      </c>
      <c r="AR37" s="86" t="e">
        <v>#N/A</v>
      </c>
      <c r="AS37" s="86" t="e">
        <v>#N/A</v>
      </c>
      <c r="AT37" s="86" t="e">
        <v>#N/A</v>
      </c>
      <c r="AU37" s="86" t="e">
        <v>#N/A</v>
      </c>
      <c r="AV37" s="86" t="e">
        <v>#N/A</v>
      </c>
      <c r="AW37" s="86" t="e">
        <v>#N/A</v>
      </c>
      <c r="AX37" s="86" t="e">
        <v>#N/A</v>
      </c>
      <c r="AY37" s="86" t="e">
        <v>#N/A</v>
      </c>
    </row>
    <row r="38" spans="1:51">
      <c r="A38" s="85" t="s">
        <v>288</v>
      </c>
      <c r="B38" s="85" t="s">
        <v>360</v>
      </c>
      <c r="C38" s="84" t="e">
        <v>#N/A</v>
      </c>
      <c r="D38" s="84" t="e">
        <v>#N/A</v>
      </c>
      <c r="E38" s="84" t="e">
        <v>#N/A</v>
      </c>
      <c r="F38" s="84" t="e">
        <v>#N/A</v>
      </c>
      <c r="G38" s="84" t="e">
        <v>#N/A</v>
      </c>
      <c r="H38" s="84" t="e">
        <v>#N/A</v>
      </c>
      <c r="I38" s="84" t="e">
        <v>#N/A</v>
      </c>
      <c r="J38" s="84" t="e">
        <v>#N/A</v>
      </c>
      <c r="K38" s="84" t="e">
        <v>#N/A</v>
      </c>
      <c r="L38" s="84" t="e">
        <v>#N/A</v>
      </c>
      <c r="M38" s="84" t="e">
        <v>#N/A</v>
      </c>
      <c r="N38" s="84" t="e">
        <v>#N/A</v>
      </c>
      <c r="O38" s="84" t="e">
        <v>#N/A</v>
      </c>
      <c r="P38" s="84" t="e">
        <v>#N/A</v>
      </c>
      <c r="Q38" s="84" t="e">
        <v>#N/A</v>
      </c>
      <c r="R38" s="84" t="e">
        <v>#N/A</v>
      </c>
      <c r="S38" s="84" t="e">
        <v>#N/A</v>
      </c>
      <c r="T38" s="84" t="e">
        <v>#N/A</v>
      </c>
      <c r="U38" s="84" t="e">
        <v>#N/A</v>
      </c>
      <c r="V38" s="84" t="e">
        <v>#N/A</v>
      </c>
      <c r="W38" s="84" t="e">
        <v>#N/A</v>
      </c>
      <c r="X38" s="84" t="e">
        <v>#N/A</v>
      </c>
      <c r="Y38" s="84" t="e">
        <v>#N/A</v>
      </c>
      <c r="AA38" s="85" t="s">
        <v>288</v>
      </c>
      <c r="AB38" s="85" t="s">
        <v>306</v>
      </c>
      <c r="AC38" s="86" t="e">
        <v>#N/A</v>
      </c>
      <c r="AD38" s="86" t="e">
        <v>#N/A</v>
      </c>
      <c r="AE38" s="86" t="e">
        <v>#N/A</v>
      </c>
      <c r="AF38" s="86" t="e">
        <v>#N/A</v>
      </c>
      <c r="AG38" s="86" t="e">
        <v>#N/A</v>
      </c>
      <c r="AH38" s="86" t="e">
        <v>#N/A</v>
      </c>
      <c r="AI38" s="86" t="e">
        <v>#N/A</v>
      </c>
      <c r="AJ38" s="86" t="e">
        <v>#N/A</v>
      </c>
      <c r="AK38" s="86" t="e">
        <v>#N/A</v>
      </c>
      <c r="AL38" s="86" t="e">
        <v>#N/A</v>
      </c>
      <c r="AM38" s="86" t="e">
        <v>#N/A</v>
      </c>
      <c r="AN38" s="86" t="e">
        <v>#N/A</v>
      </c>
      <c r="AO38" s="86" t="e">
        <v>#N/A</v>
      </c>
      <c r="AP38" s="86" t="e">
        <v>#N/A</v>
      </c>
      <c r="AQ38" s="86" t="e">
        <v>#N/A</v>
      </c>
      <c r="AR38" s="86" t="e">
        <v>#N/A</v>
      </c>
      <c r="AS38" s="86" t="e">
        <v>#N/A</v>
      </c>
      <c r="AT38" s="86" t="e">
        <v>#N/A</v>
      </c>
      <c r="AU38" s="86" t="e">
        <v>#N/A</v>
      </c>
      <c r="AV38" s="86" t="e">
        <v>#N/A</v>
      </c>
      <c r="AW38" s="86" t="e">
        <v>#N/A</v>
      </c>
      <c r="AX38" s="86" t="e">
        <v>#N/A</v>
      </c>
      <c r="AY38" s="86" t="e">
        <v>#N/A</v>
      </c>
    </row>
    <row r="39" spans="1:51">
      <c r="A39" s="85" t="s">
        <v>290</v>
      </c>
      <c r="B39" s="85" t="s">
        <v>360</v>
      </c>
      <c r="C39" s="84" t="e">
        <v>#N/A</v>
      </c>
      <c r="D39" s="84" t="e">
        <v>#N/A</v>
      </c>
      <c r="E39" s="84" t="e">
        <v>#N/A</v>
      </c>
      <c r="F39" s="84" t="e">
        <v>#N/A</v>
      </c>
      <c r="G39" s="84" t="e">
        <v>#N/A</v>
      </c>
      <c r="H39" s="84" t="e">
        <v>#N/A</v>
      </c>
      <c r="I39" s="84" t="e">
        <v>#N/A</v>
      </c>
      <c r="J39" s="84" t="e">
        <v>#N/A</v>
      </c>
      <c r="K39" s="84" t="e">
        <v>#N/A</v>
      </c>
      <c r="L39" s="84" t="e">
        <v>#N/A</v>
      </c>
      <c r="M39" s="84" t="e">
        <v>#N/A</v>
      </c>
      <c r="N39" s="84" t="e">
        <v>#N/A</v>
      </c>
      <c r="O39" s="84" t="e">
        <v>#N/A</v>
      </c>
      <c r="P39" s="84" t="e">
        <v>#N/A</v>
      </c>
      <c r="Q39" s="84" t="e">
        <v>#N/A</v>
      </c>
      <c r="R39" s="84" t="e">
        <v>#N/A</v>
      </c>
      <c r="S39" s="84" t="e">
        <v>#N/A</v>
      </c>
      <c r="T39" s="84" t="e">
        <v>#N/A</v>
      </c>
      <c r="U39" s="84" t="e">
        <v>#N/A</v>
      </c>
      <c r="V39" s="84" t="e">
        <v>#N/A</v>
      </c>
      <c r="W39" s="84" t="e">
        <v>#N/A</v>
      </c>
      <c r="X39" s="84" t="e">
        <v>#N/A</v>
      </c>
      <c r="Y39" s="84" t="e">
        <v>#N/A</v>
      </c>
      <c r="AA39" s="85" t="s">
        <v>290</v>
      </c>
      <c r="AB39" s="85" t="s">
        <v>306</v>
      </c>
      <c r="AC39" s="86" t="e">
        <v>#N/A</v>
      </c>
      <c r="AD39" s="86" t="e">
        <v>#N/A</v>
      </c>
      <c r="AE39" s="86" t="e">
        <v>#N/A</v>
      </c>
      <c r="AF39" s="86" t="e">
        <v>#N/A</v>
      </c>
      <c r="AG39" s="86" t="e">
        <v>#N/A</v>
      </c>
      <c r="AH39" s="86" t="e">
        <v>#N/A</v>
      </c>
      <c r="AI39" s="86" t="e">
        <v>#N/A</v>
      </c>
      <c r="AJ39" s="86" t="e">
        <v>#N/A</v>
      </c>
      <c r="AK39" s="86" t="e">
        <v>#N/A</v>
      </c>
      <c r="AL39" s="86" t="e">
        <v>#N/A</v>
      </c>
      <c r="AM39" s="86" t="e">
        <v>#N/A</v>
      </c>
      <c r="AN39" s="86" t="e">
        <v>#N/A</v>
      </c>
      <c r="AO39" s="86" t="e">
        <v>#N/A</v>
      </c>
      <c r="AP39" s="86" t="e">
        <v>#N/A</v>
      </c>
      <c r="AQ39" s="86" t="e">
        <v>#N/A</v>
      </c>
      <c r="AR39" s="86" t="e">
        <v>#N/A</v>
      </c>
      <c r="AS39" s="86" t="e">
        <v>#N/A</v>
      </c>
      <c r="AT39" s="86" t="e">
        <v>#N/A</v>
      </c>
      <c r="AU39" s="86" t="e">
        <v>#N/A</v>
      </c>
      <c r="AV39" s="86" t="e">
        <v>#N/A</v>
      </c>
      <c r="AW39" s="86" t="e">
        <v>#N/A</v>
      </c>
      <c r="AX39" s="86" t="e">
        <v>#N/A</v>
      </c>
      <c r="AY39" s="86" t="e">
        <v>#N/A</v>
      </c>
    </row>
    <row r="40" spans="1:51">
      <c r="A40" s="85" t="s">
        <v>292</v>
      </c>
      <c r="B40" s="85" t="s">
        <v>360</v>
      </c>
      <c r="C40" s="84" t="e">
        <v>#N/A</v>
      </c>
      <c r="D40" s="84" t="e">
        <v>#N/A</v>
      </c>
      <c r="E40" s="84" t="e">
        <v>#N/A</v>
      </c>
      <c r="F40" s="84" t="e">
        <v>#N/A</v>
      </c>
      <c r="G40" s="84" t="e">
        <v>#N/A</v>
      </c>
      <c r="H40" s="84" t="e">
        <v>#N/A</v>
      </c>
      <c r="I40" s="84" t="e">
        <v>#N/A</v>
      </c>
      <c r="J40" s="84" t="e">
        <v>#N/A</v>
      </c>
      <c r="K40" s="84" t="e">
        <v>#N/A</v>
      </c>
      <c r="L40" s="84" t="e">
        <v>#N/A</v>
      </c>
      <c r="M40" s="84" t="e">
        <v>#N/A</v>
      </c>
      <c r="N40" s="84" t="e">
        <v>#N/A</v>
      </c>
      <c r="O40" s="84" t="e">
        <v>#N/A</v>
      </c>
      <c r="P40" s="84" t="e">
        <v>#N/A</v>
      </c>
      <c r="Q40" s="84" t="e">
        <v>#N/A</v>
      </c>
      <c r="R40" s="84" t="e">
        <v>#N/A</v>
      </c>
      <c r="S40" s="84" t="e">
        <v>#N/A</v>
      </c>
      <c r="T40" s="84" t="e">
        <v>#N/A</v>
      </c>
      <c r="U40" s="84" t="e">
        <v>#N/A</v>
      </c>
      <c r="V40" s="84" t="e">
        <v>#N/A</v>
      </c>
      <c r="W40" s="84" t="e">
        <v>#N/A</v>
      </c>
      <c r="X40" s="84" t="e">
        <v>#N/A</v>
      </c>
      <c r="Y40" s="84" t="e">
        <v>#N/A</v>
      </c>
      <c r="AA40" s="85" t="s">
        <v>292</v>
      </c>
      <c r="AB40" s="85" t="s">
        <v>306</v>
      </c>
      <c r="AC40" s="86" t="e">
        <v>#N/A</v>
      </c>
      <c r="AD40" s="86" t="e">
        <v>#N/A</v>
      </c>
      <c r="AE40" s="86" t="e">
        <v>#N/A</v>
      </c>
      <c r="AF40" s="86" t="e">
        <v>#N/A</v>
      </c>
      <c r="AG40" s="86" t="e">
        <v>#N/A</v>
      </c>
      <c r="AH40" s="86" t="e">
        <v>#N/A</v>
      </c>
      <c r="AI40" s="86" t="e">
        <v>#N/A</v>
      </c>
      <c r="AJ40" s="86" t="e">
        <v>#N/A</v>
      </c>
      <c r="AK40" s="86" t="e">
        <v>#N/A</v>
      </c>
      <c r="AL40" s="86" t="e">
        <v>#N/A</v>
      </c>
      <c r="AM40" s="86" t="e">
        <v>#N/A</v>
      </c>
      <c r="AN40" s="86" t="e">
        <v>#N/A</v>
      </c>
      <c r="AO40" s="86" t="e">
        <v>#N/A</v>
      </c>
      <c r="AP40" s="86" t="e">
        <v>#N/A</v>
      </c>
      <c r="AQ40" s="86" t="e">
        <v>#N/A</v>
      </c>
      <c r="AR40" s="86" t="e">
        <v>#N/A</v>
      </c>
      <c r="AS40" s="86" t="e">
        <v>#N/A</v>
      </c>
      <c r="AT40" s="86" t="e">
        <v>#N/A</v>
      </c>
      <c r="AU40" s="86" t="e">
        <v>#N/A</v>
      </c>
      <c r="AV40" s="86" t="e">
        <v>#N/A</v>
      </c>
      <c r="AW40" s="86" t="e">
        <v>#N/A</v>
      </c>
      <c r="AX40" s="86" t="e">
        <v>#N/A</v>
      </c>
      <c r="AY40" s="86" t="e">
        <v>#N/A</v>
      </c>
    </row>
    <row r="41" spans="1:51">
      <c r="A41" s="85" t="s">
        <v>294</v>
      </c>
      <c r="C41" s="84" t="e">
        <v>#N/A</v>
      </c>
      <c r="D41" s="84" t="e">
        <v>#N/A</v>
      </c>
      <c r="E41" s="84" t="e">
        <v>#N/A</v>
      </c>
      <c r="F41" s="84" t="e">
        <v>#N/A</v>
      </c>
      <c r="G41" s="84" t="e">
        <v>#N/A</v>
      </c>
      <c r="H41" s="84" t="e">
        <v>#N/A</v>
      </c>
      <c r="I41" s="84" t="e">
        <v>#N/A</v>
      </c>
      <c r="J41" s="84" t="e">
        <v>#N/A</v>
      </c>
      <c r="K41" s="84" t="e">
        <v>#N/A</v>
      </c>
      <c r="L41" s="84" t="e">
        <v>#N/A</v>
      </c>
      <c r="M41" s="84" t="e">
        <v>#N/A</v>
      </c>
      <c r="N41" s="84" t="e">
        <v>#N/A</v>
      </c>
      <c r="O41" s="84" t="e">
        <v>#N/A</v>
      </c>
      <c r="P41" s="84" t="e">
        <v>#N/A</v>
      </c>
      <c r="Q41" s="84" t="e">
        <v>#N/A</v>
      </c>
      <c r="R41" s="84" t="e">
        <v>#N/A</v>
      </c>
      <c r="S41" s="84" t="e">
        <v>#N/A</v>
      </c>
      <c r="T41" s="84" t="e">
        <v>#N/A</v>
      </c>
      <c r="U41" s="84" t="e">
        <v>#N/A</v>
      </c>
      <c r="V41" s="84" t="e">
        <v>#N/A</v>
      </c>
      <c r="W41" s="84" t="e">
        <v>#N/A</v>
      </c>
      <c r="X41" s="84" t="e">
        <v>#N/A</v>
      </c>
      <c r="Y41" s="84" t="e">
        <v>#N/A</v>
      </c>
      <c r="AA41" s="85" t="s">
        <v>294</v>
      </c>
      <c r="AC41" s="86" t="e">
        <v>#N/A</v>
      </c>
      <c r="AD41" s="86" t="e">
        <v>#N/A</v>
      </c>
      <c r="AE41" s="86" t="e">
        <v>#N/A</v>
      </c>
      <c r="AF41" s="86" t="e">
        <v>#N/A</v>
      </c>
      <c r="AG41" s="86" t="e">
        <v>#N/A</v>
      </c>
      <c r="AH41" s="86" t="e">
        <v>#N/A</v>
      </c>
      <c r="AI41" s="86" t="e">
        <v>#N/A</v>
      </c>
      <c r="AJ41" s="86" t="e">
        <v>#N/A</v>
      </c>
      <c r="AK41" s="86" t="e">
        <v>#N/A</v>
      </c>
      <c r="AL41" s="86" t="e">
        <v>#N/A</v>
      </c>
      <c r="AM41" s="86" t="e">
        <v>#N/A</v>
      </c>
      <c r="AN41" s="86" t="e">
        <v>#N/A</v>
      </c>
      <c r="AO41" s="86" t="e">
        <v>#N/A</v>
      </c>
      <c r="AP41" s="86" t="e">
        <v>#N/A</v>
      </c>
      <c r="AQ41" s="86" t="e">
        <v>#N/A</v>
      </c>
      <c r="AR41" s="86" t="e">
        <v>#N/A</v>
      </c>
      <c r="AS41" s="86" t="e">
        <v>#N/A</v>
      </c>
      <c r="AT41" s="86" t="e">
        <v>#N/A</v>
      </c>
      <c r="AU41" s="86" t="e">
        <v>#N/A</v>
      </c>
      <c r="AV41" s="86" t="e">
        <v>#N/A</v>
      </c>
      <c r="AW41" s="86" t="e">
        <v>#N/A</v>
      </c>
      <c r="AX41" s="86" t="e">
        <v>#N/A</v>
      </c>
      <c r="AY41" s="86" t="e">
        <v>#N/A</v>
      </c>
    </row>
    <row r="42" spans="1:51"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51" s="92" customFormat="1" ht="12.75">
      <c r="A43" s="91" t="s">
        <v>301</v>
      </c>
      <c r="B43" s="91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AA43" s="91" t="s">
        <v>301</v>
      </c>
      <c r="AB43" s="91"/>
    </row>
    <row r="44" spans="1:51"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51">
      <c r="A45" s="85" t="s">
        <v>284</v>
      </c>
      <c r="B45" s="85" t="s">
        <v>360</v>
      </c>
      <c r="C45" s="84" t="e">
        <v>#N/A</v>
      </c>
      <c r="D45" s="84" t="e">
        <v>#N/A</v>
      </c>
      <c r="E45" s="84" t="e">
        <v>#N/A</v>
      </c>
      <c r="F45" s="84" t="e">
        <v>#N/A</v>
      </c>
      <c r="G45" s="84" t="e">
        <v>#N/A</v>
      </c>
      <c r="H45" s="84" t="e">
        <v>#N/A</v>
      </c>
      <c r="I45" s="84" t="e">
        <v>#N/A</v>
      </c>
      <c r="J45" s="84" t="e">
        <v>#N/A</v>
      </c>
      <c r="K45" s="84" t="e">
        <v>#N/A</v>
      </c>
      <c r="L45" s="84" t="e">
        <v>#N/A</v>
      </c>
      <c r="M45" s="84" t="e">
        <v>#N/A</v>
      </c>
      <c r="N45" s="84" t="e">
        <v>#N/A</v>
      </c>
      <c r="O45" s="84" t="e">
        <v>#N/A</v>
      </c>
      <c r="P45" s="84" t="e">
        <v>#N/A</v>
      </c>
      <c r="Q45" s="84" t="e">
        <v>#N/A</v>
      </c>
      <c r="R45" s="84" t="e">
        <v>#N/A</v>
      </c>
      <c r="S45" s="84" t="e">
        <v>#N/A</v>
      </c>
      <c r="T45" s="84" t="e">
        <v>#N/A</v>
      </c>
      <c r="U45" s="84">
        <v>0.11396598250089279</v>
      </c>
      <c r="V45" s="84">
        <v>0.11175695439178657</v>
      </c>
      <c r="W45" s="84">
        <v>0.10916817923884888</v>
      </c>
      <c r="X45" s="84">
        <v>0.10953894581634953</v>
      </c>
      <c r="Y45" s="84" t="e">
        <v>#N/A</v>
      </c>
      <c r="AA45" s="85" t="s">
        <v>284</v>
      </c>
      <c r="AB45" s="85" t="s">
        <v>306</v>
      </c>
      <c r="AC45" s="86" t="e">
        <v>#N/A</v>
      </c>
      <c r="AD45" s="86" t="e">
        <v>#N/A</v>
      </c>
      <c r="AE45" s="86" t="e">
        <v>#N/A</v>
      </c>
      <c r="AF45" s="86" t="e">
        <v>#N/A</v>
      </c>
      <c r="AG45" s="86" t="e">
        <v>#N/A</v>
      </c>
      <c r="AH45" s="86" t="e">
        <v>#N/A</v>
      </c>
      <c r="AI45" s="86" t="e">
        <v>#N/A</v>
      </c>
      <c r="AJ45" s="86" t="e">
        <v>#N/A</v>
      </c>
      <c r="AK45" s="86" t="e">
        <v>#N/A</v>
      </c>
      <c r="AL45" s="86" t="e">
        <v>#N/A</v>
      </c>
      <c r="AM45" s="86" t="e">
        <v>#N/A</v>
      </c>
      <c r="AN45" s="86" t="e">
        <v>#N/A</v>
      </c>
      <c r="AO45" s="86" t="e">
        <v>#N/A</v>
      </c>
      <c r="AP45" s="86" t="e">
        <v>#N/A</v>
      </c>
      <c r="AQ45" s="86" t="e">
        <v>#N/A</v>
      </c>
      <c r="AR45" s="86" t="e">
        <v>#N/A</v>
      </c>
      <c r="AS45" s="86" t="e">
        <v>#N/A</v>
      </c>
      <c r="AT45" s="86" t="e">
        <v>#N/A</v>
      </c>
      <c r="AU45" s="86">
        <v>236363</v>
      </c>
      <c r="AV45" s="86">
        <v>255685</v>
      </c>
      <c r="AW45" s="86">
        <v>285139</v>
      </c>
      <c r="AX45" s="86">
        <v>263264</v>
      </c>
      <c r="AY45" s="86" t="e">
        <v>#N/A</v>
      </c>
    </row>
    <row r="46" spans="1:51">
      <c r="A46" s="85" t="s">
        <v>288</v>
      </c>
      <c r="B46" s="85" t="s">
        <v>360</v>
      </c>
      <c r="C46" s="84" t="e">
        <v>#N/A</v>
      </c>
      <c r="D46" s="84" t="e">
        <v>#N/A</v>
      </c>
      <c r="E46" s="84" t="e">
        <v>#N/A</v>
      </c>
      <c r="F46" s="84" t="e">
        <v>#N/A</v>
      </c>
      <c r="G46" s="84" t="e">
        <v>#N/A</v>
      </c>
      <c r="H46" s="84" t="e">
        <v>#N/A</v>
      </c>
      <c r="I46" s="84" t="e">
        <v>#N/A</v>
      </c>
      <c r="J46" s="84" t="e">
        <v>#N/A</v>
      </c>
      <c r="K46" s="84" t="e">
        <v>#N/A</v>
      </c>
      <c r="L46" s="84" t="e">
        <v>#N/A</v>
      </c>
      <c r="M46" s="84" t="e">
        <v>#N/A</v>
      </c>
      <c r="N46" s="84" t="e">
        <v>#N/A</v>
      </c>
      <c r="O46" s="84" t="e">
        <v>#N/A</v>
      </c>
      <c r="P46" s="84" t="e">
        <v>#N/A</v>
      </c>
      <c r="Q46" s="84" t="e">
        <v>#N/A</v>
      </c>
      <c r="R46" s="84" t="e">
        <v>#N/A</v>
      </c>
      <c r="S46" s="84" t="e">
        <v>#N/A</v>
      </c>
      <c r="T46" s="84" t="e">
        <v>#N/A</v>
      </c>
      <c r="U46" s="84">
        <v>0.15857830562631897</v>
      </c>
      <c r="V46" s="84">
        <v>0.15251501309714552</v>
      </c>
      <c r="W46" s="84">
        <v>0.14940518282406895</v>
      </c>
      <c r="X46" s="84">
        <v>0.14841456999762379</v>
      </c>
      <c r="Y46" s="84">
        <v>0.14828755625530277</v>
      </c>
      <c r="AA46" s="85" t="s">
        <v>288</v>
      </c>
      <c r="AB46" s="85" t="s">
        <v>306</v>
      </c>
      <c r="AC46" s="86" t="e">
        <v>#N/A</v>
      </c>
      <c r="AD46" s="86" t="e">
        <v>#N/A</v>
      </c>
      <c r="AE46" s="86" t="e">
        <v>#N/A</v>
      </c>
      <c r="AF46" s="86" t="e">
        <v>#N/A</v>
      </c>
      <c r="AG46" s="86" t="e">
        <v>#N/A</v>
      </c>
      <c r="AH46" s="86" t="e">
        <v>#N/A</v>
      </c>
      <c r="AI46" s="86" t="e">
        <v>#N/A</v>
      </c>
      <c r="AJ46" s="86" t="e">
        <v>#N/A</v>
      </c>
      <c r="AK46" s="86" t="e">
        <v>#N/A</v>
      </c>
      <c r="AL46" s="86" t="e">
        <v>#N/A</v>
      </c>
      <c r="AM46" s="86" t="e">
        <v>#N/A</v>
      </c>
      <c r="AN46" s="86" t="e">
        <v>#N/A</v>
      </c>
      <c r="AO46" s="86" t="e">
        <v>#N/A</v>
      </c>
      <c r="AP46" s="86" t="e">
        <v>#N/A</v>
      </c>
      <c r="AQ46" s="86" t="e">
        <v>#N/A</v>
      </c>
      <c r="AR46" s="86" t="e">
        <v>#N/A</v>
      </c>
      <c r="AS46" s="86" t="e">
        <v>#N/A</v>
      </c>
      <c r="AT46" s="86" t="e">
        <v>#N/A</v>
      </c>
      <c r="AU46" s="86">
        <v>328888</v>
      </c>
      <c r="AV46" s="86">
        <v>348934</v>
      </c>
      <c r="AW46" s="86">
        <v>390235</v>
      </c>
      <c r="AX46" s="86">
        <v>356697</v>
      </c>
      <c r="AY46" s="86">
        <v>346692</v>
      </c>
    </row>
    <row r="47" spans="1:51">
      <c r="A47" s="85" t="s">
        <v>290</v>
      </c>
      <c r="B47" s="85" t="s">
        <v>360</v>
      </c>
      <c r="C47" s="84" t="e">
        <v>#N/A</v>
      </c>
      <c r="D47" s="84" t="e">
        <v>#N/A</v>
      </c>
      <c r="E47" s="84" t="e">
        <v>#N/A</v>
      </c>
      <c r="F47" s="84" t="e">
        <v>#N/A</v>
      </c>
      <c r="G47" s="84" t="e">
        <v>#N/A</v>
      </c>
      <c r="H47" s="84" t="e">
        <v>#N/A</v>
      </c>
      <c r="I47" s="84" t="e">
        <v>#N/A</v>
      </c>
      <c r="J47" s="84" t="e">
        <v>#N/A</v>
      </c>
      <c r="K47" s="84" t="e">
        <v>#N/A</v>
      </c>
      <c r="L47" s="84" t="e">
        <v>#N/A</v>
      </c>
      <c r="M47" s="84" t="e">
        <v>#N/A</v>
      </c>
      <c r="N47" s="84" t="e">
        <v>#N/A</v>
      </c>
      <c r="O47" s="84" t="e">
        <v>#N/A</v>
      </c>
      <c r="P47" s="84" t="e">
        <v>#N/A</v>
      </c>
      <c r="Q47" s="84" t="e">
        <v>#N/A</v>
      </c>
      <c r="R47" s="84" t="e">
        <v>#N/A</v>
      </c>
      <c r="S47" s="84" t="e">
        <v>#N/A</v>
      </c>
      <c r="T47" s="84" t="e">
        <v>#N/A</v>
      </c>
      <c r="U47" s="84" t="e">
        <v>#N/A</v>
      </c>
      <c r="V47" s="84" t="e">
        <v>#N/A</v>
      </c>
      <c r="W47" s="84" t="e">
        <v>#N/A</v>
      </c>
      <c r="X47" s="84" t="e">
        <v>#N/A</v>
      </c>
      <c r="Y47" s="84" t="e">
        <v>#N/A</v>
      </c>
      <c r="AA47" s="85" t="s">
        <v>290</v>
      </c>
      <c r="AB47" s="85" t="s">
        <v>306</v>
      </c>
      <c r="AC47" s="86" t="e">
        <v>#N/A</v>
      </c>
      <c r="AD47" s="86" t="e">
        <v>#N/A</v>
      </c>
      <c r="AE47" s="86" t="e">
        <v>#N/A</v>
      </c>
      <c r="AF47" s="86" t="e">
        <v>#N/A</v>
      </c>
      <c r="AG47" s="86" t="e">
        <v>#N/A</v>
      </c>
      <c r="AH47" s="86" t="e">
        <v>#N/A</v>
      </c>
      <c r="AI47" s="86" t="e">
        <v>#N/A</v>
      </c>
      <c r="AJ47" s="86" t="e">
        <v>#N/A</v>
      </c>
      <c r="AK47" s="86" t="e">
        <v>#N/A</v>
      </c>
      <c r="AL47" s="86" t="e">
        <v>#N/A</v>
      </c>
      <c r="AM47" s="86" t="e">
        <v>#N/A</v>
      </c>
      <c r="AN47" s="86" t="e">
        <v>#N/A</v>
      </c>
      <c r="AO47" s="86" t="e">
        <v>#N/A</v>
      </c>
      <c r="AP47" s="86" t="e">
        <v>#N/A</v>
      </c>
      <c r="AQ47" s="86" t="e">
        <v>#N/A</v>
      </c>
      <c r="AR47" s="86" t="e">
        <v>#N/A</v>
      </c>
      <c r="AS47" s="86" t="e">
        <v>#N/A</v>
      </c>
      <c r="AT47" s="86" t="e">
        <v>#N/A</v>
      </c>
      <c r="AU47" s="86" t="e">
        <v>#N/A</v>
      </c>
      <c r="AV47" s="86" t="e">
        <v>#N/A</v>
      </c>
      <c r="AW47" s="86" t="e">
        <v>#N/A</v>
      </c>
      <c r="AX47" s="86" t="e">
        <v>#N/A</v>
      </c>
      <c r="AY47" s="86" t="e">
        <v>#N/A</v>
      </c>
    </row>
    <row r="48" spans="1:51">
      <c r="A48" s="85" t="s">
        <v>292</v>
      </c>
      <c r="B48" s="85" t="s">
        <v>360</v>
      </c>
      <c r="C48" s="84" t="e">
        <v>#N/A</v>
      </c>
      <c r="D48" s="84" t="e">
        <v>#N/A</v>
      </c>
      <c r="E48" s="84" t="e">
        <v>#N/A</v>
      </c>
      <c r="F48" s="84" t="e">
        <v>#N/A</v>
      </c>
      <c r="G48" s="84" t="e">
        <v>#N/A</v>
      </c>
      <c r="H48" s="84" t="e">
        <v>#N/A</v>
      </c>
      <c r="I48" s="84" t="e">
        <v>#N/A</v>
      </c>
      <c r="J48" s="84" t="e">
        <v>#N/A</v>
      </c>
      <c r="K48" s="84" t="e">
        <v>#N/A</v>
      </c>
      <c r="L48" s="84" t="e">
        <v>#N/A</v>
      </c>
      <c r="M48" s="84" t="e">
        <v>#N/A</v>
      </c>
      <c r="N48" s="84" t="e">
        <v>#N/A</v>
      </c>
      <c r="O48" s="84" t="e">
        <v>#N/A</v>
      </c>
      <c r="P48" s="84" t="e">
        <v>#N/A</v>
      </c>
      <c r="Q48" s="84" t="e">
        <v>#N/A</v>
      </c>
      <c r="R48" s="84" t="e">
        <v>#N/A</v>
      </c>
      <c r="S48" s="84" t="e">
        <v>#N/A</v>
      </c>
      <c r="T48" s="84" t="e">
        <v>#N/A</v>
      </c>
      <c r="U48" s="84" t="e">
        <v>#N/A</v>
      </c>
      <c r="V48" s="84" t="e">
        <v>#N/A</v>
      </c>
      <c r="W48" s="84" t="e">
        <v>#N/A</v>
      </c>
      <c r="X48" s="84" t="e">
        <v>#N/A</v>
      </c>
      <c r="Y48" s="84" t="e">
        <v>#N/A</v>
      </c>
      <c r="AA48" s="85" t="s">
        <v>292</v>
      </c>
      <c r="AB48" s="85" t="s">
        <v>306</v>
      </c>
      <c r="AC48" s="86" t="e">
        <v>#N/A</v>
      </c>
      <c r="AD48" s="86" t="e">
        <v>#N/A</v>
      </c>
      <c r="AE48" s="86" t="e">
        <v>#N/A</v>
      </c>
      <c r="AF48" s="86" t="e">
        <v>#N/A</v>
      </c>
      <c r="AG48" s="86" t="e">
        <v>#N/A</v>
      </c>
      <c r="AH48" s="86" t="e">
        <v>#N/A</v>
      </c>
      <c r="AI48" s="86" t="e">
        <v>#N/A</v>
      </c>
      <c r="AJ48" s="86" t="e">
        <v>#N/A</v>
      </c>
      <c r="AK48" s="86" t="e">
        <v>#N/A</v>
      </c>
      <c r="AL48" s="86" t="e">
        <v>#N/A</v>
      </c>
      <c r="AM48" s="86" t="e">
        <v>#N/A</v>
      </c>
      <c r="AN48" s="86" t="e">
        <v>#N/A</v>
      </c>
      <c r="AO48" s="86" t="e">
        <v>#N/A</v>
      </c>
      <c r="AP48" s="86" t="e">
        <v>#N/A</v>
      </c>
      <c r="AQ48" s="86" t="e">
        <v>#N/A</v>
      </c>
      <c r="AR48" s="86" t="e">
        <v>#N/A</v>
      </c>
      <c r="AS48" s="86" t="e">
        <v>#N/A</v>
      </c>
      <c r="AT48" s="86" t="e">
        <v>#N/A</v>
      </c>
      <c r="AU48" s="86" t="e">
        <v>#N/A</v>
      </c>
      <c r="AV48" s="86" t="e">
        <v>#N/A</v>
      </c>
      <c r="AW48" s="86" t="e">
        <v>#N/A</v>
      </c>
      <c r="AX48" s="86" t="e">
        <v>#N/A</v>
      </c>
      <c r="AY48" s="86" t="e">
        <v>#N/A</v>
      </c>
    </row>
    <row r="49" spans="1:51">
      <c r="A49" s="85" t="s">
        <v>294</v>
      </c>
      <c r="C49" s="84" t="e">
        <v>#N/A</v>
      </c>
      <c r="D49" s="84" t="e">
        <v>#N/A</v>
      </c>
      <c r="E49" s="84" t="e">
        <v>#N/A</v>
      </c>
      <c r="F49" s="84" t="e">
        <v>#N/A</v>
      </c>
      <c r="G49" s="84" t="e">
        <v>#N/A</v>
      </c>
      <c r="H49" s="84" t="e">
        <v>#N/A</v>
      </c>
      <c r="I49" s="84" t="e">
        <v>#N/A</v>
      </c>
      <c r="J49" s="84" t="e">
        <v>#N/A</v>
      </c>
      <c r="K49" s="84" t="e">
        <v>#N/A</v>
      </c>
      <c r="L49" s="84" t="e">
        <v>#N/A</v>
      </c>
      <c r="M49" s="84" t="e">
        <v>#N/A</v>
      </c>
      <c r="N49" s="84" t="e">
        <v>#N/A</v>
      </c>
      <c r="O49" s="84" t="e">
        <v>#N/A</v>
      </c>
      <c r="P49" s="84" t="e">
        <v>#N/A</v>
      </c>
      <c r="Q49" s="84" t="e">
        <v>#N/A</v>
      </c>
      <c r="R49" s="84" t="e">
        <v>#N/A</v>
      </c>
      <c r="S49" s="84" t="e">
        <v>#N/A</v>
      </c>
      <c r="T49" s="84" t="e">
        <v>#N/A</v>
      </c>
      <c r="U49" s="84" t="e">
        <v>#N/A</v>
      </c>
      <c r="V49" s="84" t="e">
        <v>#N/A</v>
      </c>
      <c r="W49" s="84" t="e">
        <v>#N/A</v>
      </c>
      <c r="X49" s="84" t="e">
        <v>#N/A</v>
      </c>
      <c r="Y49" s="84" t="e">
        <v>#N/A</v>
      </c>
      <c r="AA49" s="85" t="s">
        <v>294</v>
      </c>
      <c r="AC49" s="86" t="e">
        <v>#N/A</v>
      </c>
      <c r="AD49" s="86" t="e">
        <v>#N/A</v>
      </c>
      <c r="AE49" s="86" t="e">
        <v>#N/A</v>
      </c>
      <c r="AF49" s="86" t="e">
        <v>#N/A</v>
      </c>
      <c r="AG49" s="86" t="e">
        <v>#N/A</v>
      </c>
      <c r="AH49" s="86" t="e">
        <v>#N/A</v>
      </c>
      <c r="AI49" s="86" t="e">
        <v>#N/A</v>
      </c>
      <c r="AJ49" s="86" t="e">
        <v>#N/A</v>
      </c>
      <c r="AK49" s="86" t="e">
        <v>#N/A</v>
      </c>
      <c r="AL49" s="86" t="e">
        <v>#N/A</v>
      </c>
      <c r="AM49" s="86" t="e">
        <v>#N/A</v>
      </c>
      <c r="AN49" s="86" t="e">
        <v>#N/A</v>
      </c>
      <c r="AO49" s="86" t="e">
        <v>#N/A</v>
      </c>
      <c r="AP49" s="86" t="e">
        <v>#N/A</v>
      </c>
      <c r="AQ49" s="86" t="e">
        <v>#N/A</v>
      </c>
      <c r="AR49" s="86" t="e">
        <v>#N/A</v>
      </c>
      <c r="AS49" s="86" t="e">
        <v>#N/A</v>
      </c>
      <c r="AT49" s="86" t="e">
        <v>#N/A</v>
      </c>
      <c r="AU49" s="86" t="e">
        <v>#N/A</v>
      </c>
      <c r="AV49" s="86" t="e">
        <v>#N/A</v>
      </c>
      <c r="AW49" s="86" t="e">
        <v>#N/A</v>
      </c>
      <c r="AX49" s="86" t="e">
        <v>#N/A</v>
      </c>
      <c r="AY49" s="86" t="e">
        <v>#N/A</v>
      </c>
    </row>
    <row r="50" spans="1:51"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51" s="92" customFormat="1" ht="12.75">
      <c r="A51" s="91" t="s">
        <v>302</v>
      </c>
      <c r="B51" s="91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AA51" s="91" t="s">
        <v>302</v>
      </c>
      <c r="AB51" s="91"/>
    </row>
    <row r="52" spans="1:51"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51">
      <c r="A53" s="85" t="s">
        <v>284</v>
      </c>
      <c r="B53" s="85" t="s">
        <v>360</v>
      </c>
      <c r="C53" s="84">
        <v>0.14049597126816601</v>
      </c>
      <c r="D53" s="84">
        <v>0.1395963174841158</v>
      </c>
      <c r="E53" s="84">
        <v>0.14034144174690272</v>
      </c>
      <c r="F53" s="84">
        <v>0.13779056789248006</v>
      </c>
      <c r="G53" s="84">
        <v>0.13801213437843424</v>
      </c>
      <c r="H53" s="84">
        <v>0.13943980224035885</v>
      </c>
      <c r="I53" s="84">
        <v>0.14125192702092401</v>
      </c>
      <c r="J53" s="84">
        <v>0.14245537230307379</v>
      </c>
      <c r="K53" s="84">
        <v>0.1388805238344919</v>
      </c>
      <c r="L53" s="84">
        <v>0.15025614559749498</v>
      </c>
      <c r="M53" s="84">
        <v>0.15749078251256543</v>
      </c>
      <c r="N53" s="84">
        <v>0.17007473591468186</v>
      </c>
      <c r="O53" s="84">
        <v>0.182316594966143</v>
      </c>
      <c r="P53" s="84">
        <v>0.19060122543197613</v>
      </c>
      <c r="Q53" s="84">
        <v>0.19611467359542278</v>
      </c>
      <c r="R53" s="84">
        <v>0.19280855688255213</v>
      </c>
      <c r="S53" s="84">
        <v>0.19861365234925782</v>
      </c>
      <c r="T53" s="84">
        <v>0.19865964092426369</v>
      </c>
      <c r="U53" s="84">
        <v>0.19631686127767942</v>
      </c>
      <c r="V53" s="84">
        <v>0.18950467600686041</v>
      </c>
      <c r="W53" s="84">
        <v>0.18275119497054701</v>
      </c>
      <c r="X53" s="84">
        <v>0.18360497552346353</v>
      </c>
      <c r="Y53" s="84">
        <v>0.18306857643787341</v>
      </c>
      <c r="AA53" s="85" t="s">
        <v>284</v>
      </c>
      <c r="AB53" s="85" t="s">
        <v>306</v>
      </c>
      <c r="AC53" s="86">
        <v>820607</v>
      </c>
      <c r="AD53" s="86">
        <v>887594</v>
      </c>
      <c r="AE53" s="86">
        <v>1061540</v>
      </c>
      <c r="AF53" s="86">
        <v>1113880</v>
      </c>
      <c r="AG53" s="86">
        <v>1247090</v>
      </c>
      <c r="AH53" s="86">
        <v>1547840</v>
      </c>
      <c r="AI53" s="86">
        <v>1668940</v>
      </c>
      <c r="AJ53" s="86">
        <v>1647580</v>
      </c>
      <c r="AK53" s="86">
        <v>1406760</v>
      </c>
      <c r="AL53" s="86">
        <v>1475350</v>
      </c>
      <c r="AM53" s="86">
        <v>1650310</v>
      </c>
      <c r="AN53" s="86">
        <v>1871230</v>
      </c>
      <c r="AO53" s="86">
        <v>1922520</v>
      </c>
      <c r="AP53" s="86">
        <v>1906640</v>
      </c>
      <c r="AQ53" s="86">
        <v>2031580</v>
      </c>
      <c r="AR53" s="86">
        <v>2180430</v>
      </c>
      <c r="AS53" s="86">
        <v>2217650</v>
      </c>
      <c r="AT53" s="86">
        <v>2504430</v>
      </c>
      <c r="AU53" s="86">
        <v>2481100</v>
      </c>
      <c r="AV53" s="86">
        <v>2499400</v>
      </c>
      <c r="AW53" s="86">
        <v>3000990</v>
      </c>
      <c r="AX53" s="86">
        <v>3103020</v>
      </c>
      <c r="AY53" s="86">
        <v>3157620</v>
      </c>
    </row>
    <row r="54" spans="1:51">
      <c r="A54" s="85" t="s">
        <v>288</v>
      </c>
      <c r="B54" s="85" t="s">
        <v>360</v>
      </c>
      <c r="C54" s="84">
        <v>3.4613659166027579E-2</v>
      </c>
      <c r="D54" s="84">
        <v>3.3784078489090097E-2</v>
      </c>
      <c r="E54" s="84">
        <v>3.1853861048460004E-2</v>
      </c>
      <c r="F54" s="84">
        <v>3.0790603011467604E-2</v>
      </c>
      <c r="G54" s="84">
        <v>2.9254026273856787E-2</v>
      </c>
      <c r="H54" s="84">
        <v>2.8039936715889814E-2</v>
      </c>
      <c r="I54" s="84">
        <v>2.8029232285854799E-2</v>
      </c>
      <c r="J54" s="84">
        <v>2.7405872298792038E-2</v>
      </c>
      <c r="K54" s="84">
        <v>2.6721439695298478E-2</v>
      </c>
      <c r="L54" s="84">
        <v>2.5475461765616964E-2</v>
      </c>
      <c r="M54" s="84">
        <v>2.4394366087710496E-2</v>
      </c>
      <c r="N54" s="84">
        <v>2.3690380119438949E-2</v>
      </c>
      <c r="O54" s="84">
        <v>2.3337893531085705E-2</v>
      </c>
      <c r="P54" s="84">
        <v>2.3791964109826425E-2</v>
      </c>
      <c r="Q54" s="84">
        <v>2.4374023368414082E-2</v>
      </c>
      <c r="R54" s="84">
        <v>2.3952799889322321E-2</v>
      </c>
      <c r="S54" s="84">
        <v>2.3727061389120997E-2</v>
      </c>
      <c r="T54" s="84">
        <v>2.3360155258765142E-2</v>
      </c>
      <c r="U54" s="84">
        <v>2.3048775310444119E-2</v>
      </c>
      <c r="V54" s="84">
        <v>2.2709474893263512E-2</v>
      </c>
      <c r="W54" s="84">
        <v>2.2644294331210041E-2</v>
      </c>
      <c r="X54" s="84">
        <v>2.2419898700506126E-2</v>
      </c>
      <c r="Y54" s="84">
        <v>2.1870283234454051E-2</v>
      </c>
      <c r="AA54" s="85" t="s">
        <v>288</v>
      </c>
      <c r="AB54" s="85" t="s">
        <v>306</v>
      </c>
      <c r="AC54" s="86">
        <v>202171</v>
      </c>
      <c r="AD54" s="86">
        <v>214809</v>
      </c>
      <c r="AE54" s="86">
        <v>240942</v>
      </c>
      <c r="AF54" s="86">
        <v>248907</v>
      </c>
      <c r="AG54" s="86">
        <v>264342</v>
      </c>
      <c r="AH54" s="86">
        <v>311255</v>
      </c>
      <c r="AI54" s="86">
        <v>331175</v>
      </c>
      <c r="AJ54" s="86">
        <v>316965</v>
      </c>
      <c r="AK54" s="86">
        <v>270669</v>
      </c>
      <c r="AL54" s="86">
        <v>250141</v>
      </c>
      <c r="AM54" s="86">
        <v>255623</v>
      </c>
      <c r="AN54" s="86">
        <v>260651</v>
      </c>
      <c r="AO54" s="86">
        <v>246097</v>
      </c>
      <c r="AP54" s="86">
        <v>237998</v>
      </c>
      <c r="AQ54" s="86">
        <v>252494</v>
      </c>
      <c r="AR54" s="86">
        <v>270877</v>
      </c>
      <c r="AS54" s="86">
        <v>264928</v>
      </c>
      <c r="AT54" s="86">
        <v>294493</v>
      </c>
      <c r="AU54" s="86">
        <v>291296</v>
      </c>
      <c r="AV54" s="86">
        <v>299518</v>
      </c>
      <c r="AW54" s="86">
        <v>371846</v>
      </c>
      <c r="AX54" s="86">
        <v>378908</v>
      </c>
      <c r="AY54" s="86">
        <v>377225</v>
      </c>
    </row>
    <row r="55" spans="1:51">
      <c r="A55" s="85" t="s">
        <v>290</v>
      </c>
      <c r="B55" s="85" t="s">
        <v>360</v>
      </c>
      <c r="C55" s="84">
        <v>1.5114831030313169E-2</v>
      </c>
      <c r="D55" s="84">
        <v>1.5609803782765068E-2</v>
      </c>
      <c r="E55" s="84">
        <v>1.6154191803468585E-2</v>
      </c>
      <c r="F55" s="84">
        <v>1.6902192555741203E-2</v>
      </c>
      <c r="G55" s="84">
        <v>1.7189294084786116E-2</v>
      </c>
      <c r="H55" s="84">
        <v>1.7988062404604901E-2</v>
      </c>
      <c r="I55" s="84">
        <v>1.8843633707411055E-2</v>
      </c>
      <c r="J55" s="84">
        <v>1.8118060090933308E-2</v>
      </c>
      <c r="K55" s="84">
        <v>1.7188681171130506E-2</v>
      </c>
      <c r="L55" s="84">
        <v>1.6751571722077585E-2</v>
      </c>
      <c r="M55" s="84">
        <v>1.5969046774559112E-2</v>
      </c>
      <c r="N55" s="84">
        <v>1.5337564962940187E-2</v>
      </c>
      <c r="O55" s="84">
        <v>1.5104191909599116E-2</v>
      </c>
      <c r="P55" s="84">
        <v>1.5723121585415969E-2</v>
      </c>
      <c r="Q55" s="84">
        <v>1.52770355581325E-2</v>
      </c>
      <c r="R55" s="84">
        <v>1.4595647459664915E-2</v>
      </c>
      <c r="S55" s="84">
        <v>1.4382954703866281E-2</v>
      </c>
      <c r="T55" s="84">
        <v>1.3925997756241433E-2</v>
      </c>
      <c r="U55" s="84">
        <v>1.3886504159886348E-2</v>
      </c>
      <c r="V55" s="84">
        <v>1.3842545492217537E-2</v>
      </c>
      <c r="W55" s="84">
        <v>1.3693048859308866E-2</v>
      </c>
      <c r="X55" s="84">
        <v>1.3848684353071086E-2</v>
      </c>
      <c r="Y55" s="84">
        <v>1.3959006492348778E-2</v>
      </c>
      <c r="AA55" s="85" t="s">
        <v>290</v>
      </c>
      <c r="AB55" s="85" t="s">
        <v>306</v>
      </c>
      <c r="AC55" s="86">
        <v>88282.504012999998</v>
      </c>
      <c r="AD55" s="86">
        <v>99251.673886999997</v>
      </c>
      <c r="AE55" s="86">
        <v>122190</v>
      </c>
      <c r="AF55" s="86">
        <v>136635</v>
      </c>
      <c r="AG55" s="86">
        <v>155324</v>
      </c>
      <c r="AH55" s="86">
        <v>199675</v>
      </c>
      <c r="AI55" s="86">
        <v>222644</v>
      </c>
      <c r="AJ55" s="86">
        <v>209546</v>
      </c>
      <c r="AK55" s="86">
        <v>174109</v>
      </c>
      <c r="AL55" s="86">
        <v>164482</v>
      </c>
      <c r="AM55" s="86">
        <v>167336</v>
      </c>
      <c r="AN55" s="86">
        <v>168750</v>
      </c>
      <c r="AO55" s="86">
        <v>159273</v>
      </c>
      <c r="AP55" s="86">
        <v>157283</v>
      </c>
      <c r="AQ55" s="86">
        <v>158257</v>
      </c>
      <c r="AR55" s="86">
        <v>165059</v>
      </c>
      <c r="AS55" s="86">
        <v>160595</v>
      </c>
      <c r="AT55" s="86">
        <v>175560</v>
      </c>
      <c r="AU55" s="86">
        <v>175501</v>
      </c>
      <c r="AV55" s="86">
        <v>182571</v>
      </c>
      <c r="AW55" s="86">
        <v>224856</v>
      </c>
      <c r="AX55" s="86">
        <v>234050</v>
      </c>
      <c r="AY55" s="86">
        <v>240769</v>
      </c>
    </row>
    <row r="56" spans="1:51">
      <c r="A56" s="85" t="s">
        <v>292</v>
      </c>
      <c r="B56" s="85" t="s">
        <v>360</v>
      </c>
      <c r="C56" s="84" t="e">
        <v>#N/A</v>
      </c>
      <c r="D56" s="84" t="e">
        <v>#N/A</v>
      </c>
      <c r="E56" s="84" t="e">
        <v>#N/A</v>
      </c>
      <c r="F56" s="84" t="e">
        <v>#N/A</v>
      </c>
      <c r="G56" s="84" t="e">
        <v>#N/A</v>
      </c>
      <c r="H56" s="84" t="e">
        <v>#N/A</v>
      </c>
      <c r="I56" s="84" t="e">
        <v>#N/A</v>
      </c>
      <c r="J56" s="84" t="e">
        <v>#N/A</v>
      </c>
      <c r="K56" s="84" t="e">
        <v>#N/A</v>
      </c>
      <c r="L56" s="84" t="e">
        <v>#N/A</v>
      </c>
      <c r="M56" s="84" t="e">
        <v>#N/A</v>
      </c>
      <c r="N56" s="84" t="e">
        <v>#N/A</v>
      </c>
      <c r="O56" s="84" t="e">
        <v>#N/A</v>
      </c>
      <c r="P56" s="84" t="e">
        <v>#N/A</v>
      </c>
      <c r="Q56" s="84" t="e">
        <v>#N/A</v>
      </c>
      <c r="R56" s="84" t="e">
        <v>#N/A</v>
      </c>
      <c r="S56" s="84" t="e">
        <v>#N/A</v>
      </c>
      <c r="T56" s="84" t="e">
        <v>#N/A</v>
      </c>
      <c r="U56" s="84" t="e">
        <v>#N/A</v>
      </c>
      <c r="V56" s="84" t="e">
        <v>#N/A</v>
      </c>
      <c r="W56" s="84" t="e">
        <v>#N/A</v>
      </c>
      <c r="X56" s="84" t="e">
        <v>#N/A</v>
      </c>
      <c r="Y56" s="84" t="e">
        <v>#N/A</v>
      </c>
      <c r="AA56" s="85" t="s">
        <v>292</v>
      </c>
      <c r="AB56" s="85" t="s">
        <v>306</v>
      </c>
      <c r="AC56" s="86" t="e">
        <v>#N/A</v>
      </c>
      <c r="AD56" s="86" t="e">
        <v>#N/A</v>
      </c>
      <c r="AE56" s="86" t="e">
        <v>#N/A</v>
      </c>
      <c r="AF56" s="86" t="e">
        <v>#N/A</v>
      </c>
      <c r="AG56" s="86" t="e">
        <v>#N/A</v>
      </c>
      <c r="AH56" s="86" t="e">
        <v>#N/A</v>
      </c>
      <c r="AI56" s="86" t="e">
        <v>#N/A</v>
      </c>
      <c r="AJ56" s="86" t="e">
        <v>#N/A</v>
      </c>
      <c r="AK56" s="86" t="e">
        <v>#N/A</v>
      </c>
      <c r="AL56" s="86" t="e">
        <v>#N/A</v>
      </c>
      <c r="AM56" s="86" t="e">
        <v>#N/A</v>
      </c>
      <c r="AN56" s="86" t="e">
        <v>#N/A</v>
      </c>
      <c r="AO56" s="86" t="e">
        <v>#N/A</v>
      </c>
      <c r="AP56" s="86" t="e">
        <v>#N/A</v>
      </c>
      <c r="AQ56" s="86" t="e">
        <v>#N/A</v>
      </c>
      <c r="AR56" s="86" t="e">
        <v>#N/A</v>
      </c>
      <c r="AS56" s="86" t="e">
        <v>#N/A</v>
      </c>
      <c r="AT56" s="86" t="e">
        <v>#N/A</v>
      </c>
      <c r="AU56" s="86" t="e">
        <v>#N/A</v>
      </c>
      <c r="AV56" s="86" t="e">
        <v>#N/A</v>
      </c>
      <c r="AW56" s="86" t="e">
        <v>#N/A</v>
      </c>
      <c r="AX56" s="86" t="e">
        <v>#N/A</v>
      </c>
      <c r="AY56" s="86" t="e">
        <v>#N/A</v>
      </c>
    </row>
    <row r="57" spans="1:51">
      <c r="A57" s="85" t="s">
        <v>294</v>
      </c>
      <c r="C57" s="84" t="e">
        <v>#N/A</v>
      </c>
      <c r="D57" s="84" t="e">
        <v>#N/A</v>
      </c>
      <c r="E57" s="84" t="e">
        <v>#N/A</v>
      </c>
      <c r="F57" s="84" t="e">
        <v>#N/A</v>
      </c>
      <c r="G57" s="84" t="e">
        <v>#N/A</v>
      </c>
      <c r="H57" s="84" t="e">
        <v>#N/A</v>
      </c>
      <c r="I57" s="84" t="e">
        <v>#N/A</v>
      </c>
      <c r="J57" s="84" t="e">
        <v>#N/A</v>
      </c>
      <c r="K57" s="84" t="e">
        <v>#N/A</v>
      </c>
      <c r="L57" s="84" t="e">
        <v>#N/A</v>
      </c>
      <c r="M57" s="84" t="e">
        <v>#N/A</v>
      </c>
      <c r="N57" s="84" t="e">
        <v>#N/A</v>
      </c>
      <c r="O57" s="84" t="e">
        <v>#N/A</v>
      </c>
      <c r="P57" s="84" t="e">
        <v>#N/A</v>
      </c>
      <c r="Q57" s="84" t="e">
        <v>#N/A</v>
      </c>
      <c r="R57" s="84" t="e">
        <v>#N/A</v>
      </c>
      <c r="S57" s="84" t="e">
        <v>#N/A</v>
      </c>
      <c r="T57" s="84" t="e">
        <v>#N/A</v>
      </c>
      <c r="U57" s="84" t="e">
        <v>#N/A</v>
      </c>
      <c r="V57" s="84" t="e">
        <v>#N/A</v>
      </c>
      <c r="W57" s="84" t="e">
        <v>#N/A</v>
      </c>
      <c r="X57" s="84" t="e">
        <v>#N/A</v>
      </c>
      <c r="Y57" s="84" t="e">
        <v>#N/A</v>
      </c>
      <c r="AA57" s="85" t="s">
        <v>294</v>
      </c>
      <c r="AB57" s="85" t="s">
        <v>306</v>
      </c>
      <c r="AC57" s="86" t="e">
        <v>#N/A</v>
      </c>
      <c r="AD57" s="86" t="e">
        <v>#N/A</v>
      </c>
      <c r="AE57" s="86" t="e">
        <v>#N/A</v>
      </c>
      <c r="AF57" s="86" t="e">
        <v>#N/A</v>
      </c>
      <c r="AG57" s="86" t="e">
        <v>#N/A</v>
      </c>
      <c r="AH57" s="86" t="e">
        <v>#N/A</v>
      </c>
      <c r="AI57" s="86" t="e">
        <v>#N/A</v>
      </c>
      <c r="AJ57" s="86" t="e">
        <v>#N/A</v>
      </c>
      <c r="AK57" s="86" t="e">
        <v>#N/A</v>
      </c>
      <c r="AL57" s="86" t="e">
        <v>#N/A</v>
      </c>
      <c r="AM57" s="86" t="e">
        <v>#N/A</v>
      </c>
      <c r="AN57" s="86" t="e">
        <v>#N/A</v>
      </c>
      <c r="AO57" s="86" t="e">
        <v>#N/A</v>
      </c>
      <c r="AP57" s="86" t="e">
        <v>#N/A</v>
      </c>
      <c r="AQ57" s="86" t="e">
        <v>#N/A</v>
      </c>
      <c r="AR57" s="86" t="e">
        <v>#N/A</v>
      </c>
      <c r="AS57" s="86" t="e">
        <v>#N/A</v>
      </c>
      <c r="AT57" s="86" t="e">
        <v>#N/A</v>
      </c>
      <c r="AU57" s="86" t="e">
        <v>#N/A</v>
      </c>
      <c r="AV57" s="86" t="e">
        <v>#N/A</v>
      </c>
      <c r="AW57" s="86" t="e">
        <v>#N/A</v>
      </c>
      <c r="AX57" s="86" t="e">
        <v>#N/A</v>
      </c>
      <c r="AY57" s="86" t="e">
        <v>#N/A</v>
      </c>
    </row>
    <row r="59" spans="1:51">
      <c r="A59" s="90"/>
    </row>
    <row r="60" spans="1:51">
      <c r="A60" s="82" t="s">
        <v>373</v>
      </c>
    </row>
  </sheetData>
  <mergeCells count="3">
    <mergeCell ref="A1:Z1"/>
    <mergeCell ref="AA1:AZ1"/>
    <mergeCell ref="BB1:CA1"/>
  </mergeCells>
  <hyperlinks>
    <hyperlink ref="AA2" location="INDICE!A1" display="Índice (volver)" xr:uid="{37353E78-870D-4A99-B403-0EDF7AB50FBA}"/>
  </hyperlink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D70ED-40D3-4407-9E61-77F282815278}">
  <dimension ref="B1:K67"/>
  <sheetViews>
    <sheetView showGridLines="0" workbookViewId="0">
      <selection activeCell="K1" sqref="K1"/>
    </sheetView>
  </sheetViews>
  <sheetFormatPr baseColWidth="10" defaultColWidth="11.140625" defaultRowHeight="12.75"/>
  <cols>
    <col min="1" max="16384" width="11.140625" style="78"/>
  </cols>
  <sheetData>
    <row r="1" spans="2:11" ht="30.4" customHeight="1">
      <c r="B1" s="519" t="s">
        <v>361</v>
      </c>
      <c r="C1" s="519"/>
      <c r="D1" s="519"/>
      <c r="E1" s="519"/>
      <c r="F1" s="519"/>
      <c r="G1" s="519"/>
      <c r="H1" s="519"/>
      <c r="I1" s="519"/>
      <c r="J1" s="519"/>
      <c r="K1" s="500" t="s">
        <v>1634</v>
      </c>
    </row>
    <row r="2" spans="2:11" ht="14.25">
      <c r="B2" s="519"/>
      <c r="C2" s="519"/>
      <c r="D2" s="519"/>
      <c r="E2" s="519"/>
      <c r="F2" s="519"/>
      <c r="G2" s="519"/>
      <c r="H2" s="519"/>
      <c r="I2" s="519"/>
      <c r="J2" s="519"/>
      <c r="K2" s="43"/>
    </row>
    <row r="3" spans="2:11">
      <c r="B3" s="81"/>
    </row>
    <row r="4" spans="2:11">
      <c r="B4" s="80" t="s">
        <v>262</v>
      </c>
      <c r="G4" s="80"/>
    </row>
    <row r="20" spans="2:7">
      <c r="B20" s="80" t="s">
        <v>261</v>
      </c>
      <c r="G20" s="80" t="s">
        <v>260</v>
      </c>
    </row>
    <row r="36" spans="2:7">
      <c r="B36" s="80" t="s">
        <v>356</v>
      </c>
      <c r="G36" s="80" t="s">
        <v>357</v>
      </c>
    </row>
    <row r="51" spans="2:2" ht="13.5">
      <c r="B51" s="82" t="s">
        <v>373</v>
      </c>
    </row>
    <row r="52" spans="2:2">
      <c r="B52" s="80"/>
    </row>
    <row r="67" spans="2:2">
      <c r="B67" s="79"/>
    </row>
  </sheetData>
  <mergeCells count="2">
    <mergeCell ref="B1:J1"/>
    <mergeCell ref="B2:J2"/>
  </mergeCells>
  <hyperlinks>
    <hyperlink ref="K1" location="INDICE!A1" display="Índice (volver)" xr:uid="{4471B44B-79F5-46A3-BE52-86332809B0E0}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00EA-E427-4AFE-A44B-A1C610E9C429}">
  <dimension ref="A1:AD24"/>
  <sheetViews>
    <sheetView showGridLines="0" workbookViewId="0">
      <selection activeCell="O3" sqref="O3"/>
    </sheetView>
  </sheetViews>
  <sheetFormatPr baseColWidth="10" defaultColWidth="13.140625" defaultRowHeight="16.5"/>
  <cols>
    <col min="1" max="1" width="27.28515625" style="304" customWidth="1"/>
    <col min="2" max="4" width="5.28515625" style="304" bestFit="1" customWidth="1"/>
    <col min="5" max="27" width="6.42578125" style="304" bestFit="1" customWidth="1"/>
    <col min="28" max="28" width="5.42578125" style="304" bestFit="1" customWidth="1"/>
    <col min="29" max="29" width="5.7109375" style="304" bestFit="1" customWidth="1"/>
    <col min="30" max="30" width="59.7109375" style="304" bestFit="1" customWidth="1"/>
    <col min="31" max="16384" width="13.140625" style="304"/>
  </cols>
  <sheetData>
    <row r="1" spans="1:30">
      <c r="A1" s="303" t="s">
        <v>368</v>
      </c>
      <c r="B1" s="303"/>
      <c r="C1" s="303"/>
      <c r="D1" s="303"/>
      <c r="J1" s="541" t="s">
        <v>1634</v>
      </c>
      <c r="K1" s="541"/>
    </row>
    <row r="2" spans="1:30">
      <c r="A2" s="304" t="s">
        <v>364</v>
      </c>
    </row>
    <row r="3" spans="1:30">
      <c r="E3" s="305">
        <v>1995</v>
      </c>
      <c r="F3" s="305">
        <v>1996</v>
      </c>
      <c r="G3" s="305">
        <v>1997</v>
      </c>
      <c r="H3" s="305">
        <v>1998</v>
      </c>
      <c r="I3" s="305">
        <v>1999</v>
      </c>
      <c r="J3" s="305">
        <v>2000</v>
      </c>
      <c r="K3" s="305">
        <v>2001</v>
      </c>
      <c r="L3" s="305">
        <v>2002</v>
      </c>
      <c r="M3" s="305">
        <v>2003</v>
      </c>
      <c r="N3" s="305">
        <v>2004</v>
      </c>
      <c r="O3" s="305">
        <v>2005</v>
      </c>
      <c r="P3" s="305">
        <v>2006</v>
      </c>
      <c r="Q3" s="305">
        <v>2007</v>
      </c>
      <c r="R3" s="305">
        <v>2008</v>
      </c>
      <c r="S3" s="305">
        <v>2009</v>
      </c>
      <c r="T3" s="305">
        <v>2010</v>
      </c>
      <c r="U3" s="305">
        <v>2011</v>
      </c>
      <c r="V3" s="305">
        <v>2012</v>
      </c>
      <c r="W3" s="305">
        <v>2013</v>
      </c>
      <c r="X3" s="305">
        <v>2014</v>
      </c>
      <c r="Y3" s="305">
        <v>2015</v>
      </c>
      <c r="Z3" s="305">
        <v>2016</v>
      </c>
      <c r="AA3" s="305">
        <v>2017</v>
      </c>
    </row>
    <row r="4" spans="1:30">
      <c r="A4" s="304" t="s">
        <v>328</v>
      </c>
      <c r="E4" s="306">
        <v>11190</v>
      </c>
      <c r="F4" s="306">
        <v>11246</v>
      </c>
      <c r="G4" s="306">
        <v>11309</v>
      </c>
      <c r="H4" s="306">
        <v>11427</v>
      </c>
      <c r="I4" s="306">
        <v>11515</v>
      </c>
      <c r="J4" s="306">
        <v>11712</v>
      </c>
      <c r="K4" s="306">
        <v>11786</v>
      </c>
      <c r="L4" s="306">
        <v>12037</v>
      </c>
      <c r="M4" s="306">
        <v>12044</v>
      </c>
      <c r="N4" s="306">
        <v>12174</v>
      </c>
      <c r="O4" s="306">
        <v>12363</v>
      </c>
      <c r="P4" s="306">
        <v>12531</v>
      </c>
      <c r="Q4" s="306">
        <v>12594</v>
      </c>
      <c r="R4" s="306">
        <v>12645</v>
      </c>
      <c r="S4" s="306">
        <v>12813</v>
      </c>
      <c r="T4" s="306">
        <v>12819</v>
      </c>
      <c r="U4" s="306">
        <v>12845</v>
      </c>
      <c r="V4" s="306">
        <v>12879</v>
      </c>
      <c r="W4" s="306">
        <v>12917</v>
      </c>
      <c r="X4" s="306">
        <v>12949</v>
      </c>
      <c r="Y4" s="306">
        <v>12993</v>
      </c>
      <c r="Z4" s="306">
        <v>12996</v>
      </c>
      <c r="AA4" s="306">
        <v>13009</v>
      </c>
    </row>
    <row r="5" spans="1:30">
      <c r="A5" s="304" t="s">
        <v>119</v>
      </c>
      <c r="E5" s="306">
        <v>6962</v>
      </c>
      <c r="F5" s="306">
        <v>7295</v>
      </c>
      <c r="G5" s="306">
        <v>7750</v>
      </c>
      <c r="H5" s="306">
        <v>8269</v>
      </c>
      <c r="I5" s="306">
        <v>8893</v>
      </c>
      <c r="J5" s="306">
        <v>9049</v>
      </c>
      <c r="K5" s="306">
        <v>9571</v>
      </c>
      <c r="L5" s="306">
        <v>9739</v>
      </c>
      <c r="M5" s="306">
        <v>10296</v>
      </c>
      <c r="N5" s="306">
        <v>10747</v>
      </c>
      <c r="O5" s="306">
        <v>11432</v>
      </c>
      <c r="P5" s="306">
        <v>12073</v>
      </c>
      <c r="Q5" s="306">
        <v>13013</v>
      </c>
      <c r="R5" s="306">
        <v>13518</v>
      </c>
      <c r="S5" s="306">
        <v>14021</v>
      </c>
      <c r="T5" s="306">
        <v>14262</v>
      </c>
      <c r="U5" s="306">
        <v>14554</v>
      </c>
      <c r="V5" s="306">
        <v>14701</v>
      </c>
      <c r="W5" s="306">
        <v>14981</v>
      </c>
      <c r="X5" s="306">
        <v>15049</v>
      </c>
      <c r="Y5" s="306">
        <v>15336</v>
      </c>
      <c r="Z5" s="306">
        <v>15444</v>
      </c>
      <c r="AA5" s="306">
        <v>15523</v>
      </c>
    </row>
    <row r="6" spans="1:30">
      <c r="A6" s="304" t="s">
        <v>329</v>
      </c>
      <c r="E6" s="306">
        <v>8275</v>
      </c>
      <c r="F6" s="306">
        <v>8596</v>
      </c>
      <c r="G6" s="306">
        <v>8864</v>
      </c>
      <c r="H6" s="306">
        <v>9303</v>
      </c>
      <c r="I6" s="306">
        <v>9626</v>
      </c>
      <c r="J6" s="306">
        <v>9766</v>
      </c>
      <c r="K6" s="306">
        <v>10068</v>
      </c>
      <c r="L6" s="306">
        <v>10223</v>
      </c>
      <c r="M6" s="306">
        <v>10379</v>
      </c>
      <c r="N6" s="306">
        <v>10486</v>
      </c>
      <c r="O6" s="306">
        <v>10798</v>
      </c>
      <c r="P6" s="306">
        <v>10848</v>
      </c>
      <c r="Q6" s="306">
        <v>10958</v>
      </c>
      <c r="R6" s="306">
        <v>11042</v>
      </c>
      <c r="S6" s="306">
        <v>11163</v>
      </c>
      <c r="T6" s="306">
        <v>11392</v>
      </c>
      <c r="U6" s="306">
        <v>11413</v>
      </c>
      <c r="V6" s="306">
        <v>11413</v>
      </c>
      <c r="W6" s="306">
        <v>11552</v>
      </c>
      <c r="X6" s="306">
        <v>11560</v>
      </c>
      <c r="Y6" s="306">
        <v>11599</v>
      </c>
      <c r="Z6" s="306">
        <v>11612</v>
      </c>
      <c r="AA6" s="306">
        <v>11618</v>
      </c>
    </row>
    <row r="7" spans="1:30">
      <c r="A7" s="304" t="s">
        <v>330</v>
      </c>
      <c r="E7" s="306">
        <v>6435</v>
      </c>
      <c r="F7" s="306">
        <v>6465</v>
      </c>
      <c r="G7" s="306">
        <v>6469</v>
      </c>
      <c r="H7" s="306">
        <v>6478</v>
      </c>
      <c r="I7" s="306">
        <v>6478</v>
      </c>
      <c r="J7" s="306">
        <v>6478</v>
      </c>
      <c r="K7" s="306">
        <v>6487</v>
      </c>
      <c r="L7" s="306">
        <v>6487</v>
      </c>
      <c r="M7" s="306">
        <v>6487</v>
      </c>
      <c r="N7" s="306">
        <v>6532</v>
      </c>
      <c r="O7" s="306">
        <v>6542</v>
      </c>
      <c r="P7" s="306">
        <v>6554</v>
      </c>
      <c r="Q7" s="306">
        <v>6588</v>
      </c>
      <c r="R7" s="306">
        <v>6629</v>
      </c>
      <c r="S7" s="306">
        <v>6661</v>
      </c>
      <c r="T7" s="306">
        <v>6668</v>
      </c>
      <c r="U7" s="306">
        <v>6668</v>
      </c>
      <c r="V7" s="306">
        <v>6726</v>
      </c>
      <c r="W7" s="306">
        <v>6751</v>
      </c>
      <c r="X7" s="306">
        <v>6844</v>
      </c>
      <c r="Y7" s="306">
        <v>6943</v>
      </c>
      <c r="Z7" s="306">
        <v>6943.2</v>
      </c>
      <c r="AA7" s="306">
        <v>6943.2</v>
      </c>
    </row>
    <row r="8" spans="1:30">
      <c r="A8" s="304" t="s">
        <v>365</v>
      </c>
      <c r="E8" s="306">
        <v>3379.81</v>
      </c>
      <c r="F8" s="306">
        <v>3408.29</v>
      </c>
      <c r="G8" s="306">
        <v>3490.59</v>
      </c>
      <c r="H8" s="306">
        <v>3534.95</v>
      </c>
      <c r="I8" s="306">
        <v>3563.64</v>
      </c>
      <c r="J8" s="306">
        <v>3580.89</v>
      </c>
      <c r="K8" s="306">
        <v>3590.69</v>
      </c>
      <c r="L8" s="306">
        <v>3592.09</v>
      </c>
      <c r="M8" s="306">
        <v>3592.09</v>
      </c>
      <c r="N8" s="306">
        <v>3637.99</v>
      </c>
      <c r="O8" s="306">
        <v>3632.69</v>
      </c>
      <c r="P8" s="306">
        <v>3669.64</v>
      </c>
      <c r="Q8" s="306">
        <v>3673.64</v>
      </c>
      <c r="R8" s="306">
        <v>3672.81</v>
      </c>
      <c r="S8" s="306">
        <v>3673.91</v>
      </c>
      <c r="T8" s="306">
        <v>3671.81</v>
      </c>
      <c r="U8" s="306">
        <v>3685.7</v>
      </c>
      <c r="V8" s="306">
        <v>3732.52</v>
      </c>
      <c r="W8" s="306">
        <v>3756.02</v>
      </c>
      <c r="X8" s="306">
        <v>3759.62</v>
      </c>
      <c r="Y8" s="306">
        <v>3768.43</v>
      </c>
      <c r="Z8" s="306">
        <v>3764.33</v>
      </c>
      <c r="AA8" s="306">
        <v>3803.1</v>
      </c>
    </row>
    <row r="9" spans="1:30">
      <c r="A9" s="304" t="s">
        <v>366</v>
      </c>
      <c r="E9" s="306">
        <v>48268.81</v>
      </c>
      <c r="F9" s="306">
        <v>49364.29</v>
      </c>
      <c r="G9" s="306">
        <v>50728.490000000005</v>
      </c>
      <c r="H9" s="306">
        <v>52631.049999999996</v>
      </c>
      <c r="I9" s="306">
        <v>54282.74</v>
      </c>
      <c r="J9" s="306">
        <v>55110.99</v>
      </c>
      <c r="K9" s="306">
        <v>56829.39</v>
      </c>
      <c r="L9" s="306">
        <v>58122.09</v>
      </c>
      <c r="M9" s="306">
        <v>59536.59</v>
      </c>
      <c r="N9" s="306">
        <v>61235.684999999998</v>
      </c>
      <c r="O9" s="306">
        <v>63106.695</v>
      </c>
      <c r="P9" s="306">
        <v>64718.144999999997</v>
      </c>
      <c r="Q9" s="306">
        <v>66275.182000000001</v>
      </c>
      <c r="R9" s="306">
        <v>67814.298999999999</v>
      </c>
      <c r="S9" s="306">
        <v>69966.09</v>
      </c>
      <c r="T9" s="306">
        <v>71121.704999999987</v>
      </c>
      <c r="U9" s="306">
        <v>71804.107000000004</v>
      </c>
      <c r="V9" s="306">
        <v>73031.026999999987</v>
      </c>
      <c r="W9" s="306">
        <v>74317.726999999999</v>
      </c>
      <c r="X9" s="306">
        <v>74840.326000000001</v>
      </c>
      <c r="Y9" s="306">
        <v>75819.837</v>
      </c>
      <c r="Z9" s="306">
        <v>76816.650999999983</v>
      </c>
      <c r="AA9" s="306">
        <v>77396.400000000009</v>
      </c>
      <c r="AD9" s="307"/>
    </row>
    <row r="11" spans="1:30">
      <c r="A11" s="303" t="s">
        <v>372</v>
      </c>
      <c r="B11" s="303"/>
      <c r="C11" s="303"/>
      <c r="D11" s="303"/>
    </row>
    <row r="12" spans="1:30">
      <c r="A12" s="304" t="s">
        <v>364</v>
      </c>
    </row>
    <row r="13" spans="1:30">
      <c r="B13" s="305">
        <v>1992</v>
      </c>
      <c r="C13" s="305">
        <v>1993</v>
      </c>
      <c r="D13" s="305">
        <v>1994</v>
      </c>
      <c r="E13" s="305">
        <v>1995</v>
      </c>
      <c r="F13" s="305">
        <v>1996</v>
      </c>
      <c r="G13" s="305">
        <v>1997</v>
      </c>
      <c r="H13" s="305">
        <v>1998</v>
      </c>
      <c r="I13" s="305">
        <v>1999</v>
      </c>
      <c r="J13" s="305">
        <v>2000</v>
      </c>
      <c r="K13" s="305">
        <v>2001</v>
      </c>
      <c r="L13" s="305">
        <v>2002</v>
      </c>
      <c r="M13" s="305">
        <v>2003</v>
      </c>
      <c r="N13" s="305">
        <v>2004</v>
      </c>
      <c r="O13" s="305">
        <v>2005</v>
      </c>
      <c r="P13" s="305">
        <v>2006</v>
      </c>
      <c r="Q13" s="305">
        <v>2007</v>
      </c>
      <c r="R13" s="305">
        <v>2008</v>
      </c>
      <c r="S13" s="305">
        <v>2009</v>
      </c>
      <c r="T13" s="305">
        <v>2010</v>
      </c>
      <c r="U13" s="305">
        <v>2011</v>
      </c>
      <c r="V13" s="305">
        <v>2012</v>
      </c>
      <c r="W13" s="305">
        <v>2013</v>
      </c>
      <c r="X13" s="305">
        <v>2014</v>
      </c>
      <c r="Y13" s="305">
        <v>2015</v>
      </c>
      <c r="Z13" s="305">
        <v>2016</v>
      </c>
      <c r="AA13" s="305">
        <v>2017</v>
      </c>
      <c r="AB13" s="305">
        <v>2018</v>
      </c>
      <c r="AC13" s="305">
        <v>2019</v>
      </c>
    </row>
    <row r="14" spans="1:30">
      <c r="A14" s="304" t="s">
        <v>328</v>
      </c>
      <c r="E14" s="306">
        <v>447</v>
      </c>
      <c r="F14" s="306">
        <v>447</v>
      </c>
      <c r="G14" s="306">
        <v>447</v>
      </c>
      <c r="H14" s="306">
        <v>636</v>
      </c>
      <c r="I14" s="306">
        <v>636</v>
      </c>
      <c r="J14" s="306">
        <v>636</v>
      </c>
      <c r="K14" s="306">
        <v>636</v>
      </c>
      <c r="L14" s="306">
        <v>820</v>
      </c>
      <c r="M14" s="306">
        <v>886</v>
      </c>
      <c r="N14" s="306">
        <v>1183</v>
      </c>
      <c r="O14" s="306">
        <v>1183</v>
      </c>
      <c r="P14" s="306">
        <v>1272</v>
      </c>
      <c r="Q14" s="306">
        <v>1272</v>
      </c>
      <c r="R14" s="306">
        <v>1272</v>
      </c>
      <c r="S14" s="306">
        <v>1272</v>
      </c>
      <c r="T14" s="306">
        <v>1272</v>
      </c>
      <c r="U14" s="306">
        <v>1334</v>
      </c>
      <c r="V14" s="306">
        <v>1352</v>
      </c>
      <c r="W14" s="306">
        <v>1352</v>
      </c>
      <c r="X14" s="306">
        <v>1352</v>
      </c>
      <c r="Y14" s="306">
        <v>1475</v>
      </c>
      <c r="Z14" s="306">
        <v>1475</v>
      </c>
      <c r="AA14" s="306">
        <v>1658</v>
      </c>
      <c r="AB14" s="306">
        <v>1571</v>
      </c>
    </row>
    <row r="15" spans="1:30">
      <c r="A15" s="304" t="s">
        <v>119</v>
      </c>
      <c r="B15" s="306">
        <v>471</v>
      </c>
      <c r="C15" s="306">
        <v>471</v>
      </c>
      <c r="D15" s="306">
        <v>471</v>
      </c>
      <c r="E15" s="306">
        <v>471</v>
      </c>
      <c r="F15" s="306">
        <v>471</v>
      </c>
      <c r="G15" s="306">
        <v>471</v>
      </c>
      <c r="H15" s="306">
        <v>471</v>
      </c>
      <c r="I15" s="306">
        <v>471</v>
      </c>
      <c r="J15" s="306">
        <v>471</v>
      </c>
      <c r="K15" s="306">
        <v>471</v>
      </c>
      <c r="L15" s="306">
        <v>471</v>
      </c>
      <c r="M15" s="306">
        <v>919</v>
      </c>
      <c r="N15" s="306">
        <v>919</v>
      </c>
      <c r="O15" s="306">
        <v>919</v>
      </c>
      <c r="P15" s="306">
        <v>1112</v>
      </c>
      <c r="Q15" s="306">
        <v>1348</v>
      </c>
      <c r="R15" s="306">
        <v>1448</v>
      </c>
      <c r="S15" s="306">
        <v>1448</v>
      </c>
      <c r="T15" s="306">
        <v>1866</v>
      </c>
      <c r="U15" s="306">
        <v>2117</v>
      </c>
      <c r="V15" s="306">
        <v>2117</v>
      </c>
      <c r="W15" s="306">
        <v>2413</v>
      </c>
      <c r="X15" s="306">
        <v>2413</v>
      </c>
      <c r="Y15" s="306">
        <v>2413</v>
      </c>
      <c r="Z15" s="306">
        <v>2413</v>
      </c>
      <c r="AA15" s="306">
        <v>2852</v>
      </c>
      <c r="AB15" s="306">
        <v>2852</v>
      </c>
      <c r="AC15" s="308">
        <v>3086</v>
      </c>
      <c r="AD15" s="308"/>
    </row>
    <row r="16" spans="1:30">
      <c r="A16" s="304" t="s">
        <v>329</v>
      </c>
      <c r="E16" s="306">
        <v>1290</v>
      </c>
      <c r="F16" s="306">
        <v>1290</v>
      </c>
      <c r="G16" s="306">
        <v>1290</v>
      </c>
      <c r="H16" s="306">
        <v>1290</v>
      </c>
      <c r="I16" s="306">
        <v>1290</v>
      </c>
      <c r="J16" s="306">
        <v>1290</v>
      </c>
      <c r="K16" s="306">
        <v>1549</v>
      </c>
      <c r="L16" s="306">
        <v>1549</v>
      </c>
      <c r="M16" s="306">
        <v>1549</v>
      </c>
      <c r="N16" s="306">
        <v>1549</v>
      </c>
      <c r="O16" s="306">
        <v>1549</v>
      </c>
      <c r="P16" s="306">
        <v>1549</v>
      </c>
      <c r="Q16" s="306">
        <v>1884</v>
      </c>
      <c r="R16" s="306">
        <v>1884</v>
      </c>
      <c r="S16" s="306">
        <v>1884</v>
      </c>
      <c r="T16" s="306">
        <v>1912</v>
      </c>
      <c r="U16" s="306">
        <v>2058</v>
      </c>
      <c r="V16" s="306">
        <v>2058</v>
      </c>
      <c r="W16" s="306">
        <v>2058</v>
      </c>
      <c r="X16" s="306">
        <v>2058</v>
      </c>
      <c r="Y16" s="306">
        <v>2058</v>
      </c>
      <c r="Z16" s="306">
        <v>2180</v>
      </c>
      <c r="AA16" s="306">
        <v>2814</v>
      </c>
      <c r="AB16" s="306">
        <v>2734</v>
      </c>
    </row>
    <row r="17" spans="1:28">
      <c r="A17" s="304" t="s">
        <v>330</v>
      </c>
      <c r="E17" s="306">
        <v>238</v>
      </c>
      <c r="F17" s="306">
        <v>238</v>
      </c>
      <c r="G17" s="306">
        <v>238</v>
      </c>
      <c r="H17" s="306">
        <v>238</v>
      </c>
      <c r="I17" s="306">
        <v>238</v>
      </c>
      <c r="J17" s="306">
        <v>238</v>
      </c>
      <c r="K17" s="306">
        <v>238</v>
      </c>
      <c r="L17" s="306">
        <v>238</v>
      </c>
      <c r="M17" s="306">
        <v>238</v>
      </c>
      <c r="N17" s="306">
        <v>238</v>
      </c>
      <c r="O17" s="306">
        <v>238</v>
      </c>
      <c r="P17" s="306">
        <v>324</v>
      </c>
      <c r="Q17" s="306">
        <v>324</v>
      </c>
      <c r="R17" s="306">
        <v>535</v>
      </c>
      <c r="S17" s="306">
        <v>856</v>
      </c>
      <c r="T17" s="306">
        <v>856</v>
      </c>
      <c r="U17" s="306">
        <v>856</v>
      </c>
      <c r="V17" s="306">
        <v>856</v>
      </c>
      <c r="W17" s="306">
        <v>856</v>
      </c>
      <c r="X17" s="306">
        <v>856</v>
      </c>
      <c r="Y17" s="306">
        <v>856</v>
      </c>
      <c r="Z17" s="306">
        <v>896</v>
      </c>
      <c r="AA17" s="306">
        <v>896</v>
      </c>
      <c r="AB17" s="306">
        <v>896</v>
      </c>
    </row>
    <row r="18" spans="1:28">
      <c r="A18" s="304" t="s">
        <v>365</v>
      </c>
      <c r="E18" s="306" t="s">
        <v>367</v>
      </c>
      <c r="F18" s="306" t="s">
        <v>367</v>
      </c>
      <c r="G18" s="306" t="s">
        <v>367</v>
      </c>
      <c r="H18" s="306" t="s">
        <v>367</v>
      </c>
      <c r="I18" s="306" t="s">
        <v>367</v>
      </c>
      <c r="J18" s="306" t="s">
        <v>367</v>
      </c>
      <c r="K18" s="306" t="s">
        <v>367</v>
      </c>
      <c r="L18" s="306" t="s">
        <v>367</v>
      </c>
      <c r="M18" s="306">
        <v>74</v>
      </c>
      <c r="N18" s="306">
        <v>74</v>
      </c>
      <c r="O18" s="306">
        <v>74</v>
      </c>
      <c r="P18" s="306">
        <v>74</v>
      </c>
      <c r="Q18" s="306">
        <v>113</v>
      </c>
      <c r="R18" s="306">
        <v>113</v>
      </c>
      <c r="S18" s="306">
        <v>113</v>
      </c>
      <c r="T18" s="306">
        <v>113</v>
      </c>
      <c r="U18" s="306">
        <v>113</v>
      </c>
      <c r="V18" s="306">
        <v>113</v>
      </c>
      <c r="W18" s="306">
        <v>113</v>
      </c>
      <c r="X18" s="306">
        <v>113</v>
      </c>
      <c r="Y18" s="306">
        <v>113</v>
      </c>
      <c r="Z18" s="306">
        <v>113</v>
      </c>
      <c r="AA18" s="306">
        <v>113</v>
      </c>
      <c r="AB18" s="306">
        <v>113</v>
      </c>
    </row>
    <row r="19" spans="1:28">
      <c r="A19" s="304" t="s">
        <v>366</v>
      </c>
      <c r="E19" s="306">
        <v>2446</v>
      </c>
      <c r="F19" s="306">
        <v>2446</v>
      </c>
      <c r="G19" s="306">
        <v>2518</v>
      </c>
      <c r="H19" s="306">
        <v>2707</v>
      </c>
      <c r="I19" s="306">
        <v>2707</v>
      </c>
      <c r="J19" s="306">
        <v>2707</v>
      </c>
      <c r="K19" s="306">
        <v>2966</v>
      </c>
      <c r="L19" s="306">
        <v>3215</v>
      </c>
      <c r="M19" s="306">
        <v>3803</v>
      </c>
      <c r="N19" s="306">
        <v>4100</v>
      </c>
      <c r="O19" s="306">
        <v>4100</v>
      </c>
      <c r="P19" s="306">
        <v>4468</v>
      </c>
      <c r="Q19" s="306">
        <v>5078</v>
      </c>
      <c r="R19" s="306">
        <v>5389</v>
      </c>
      <c r="S19" s="306">
        <v>5872</v>
      </c>
      <c r="T19" s="306">
        <v>6318</v>
      </c>
      <c r="U19" s="306">
        <v>6777</v>
      </c>
      <c r="V19" s="306">
        <v>6795</v>
      </c>
      <c r="W19" s="306">
        <v>7141</v>
      </c>
      <c r="X19" s="306">
        <v>7141</v>
      </c>
      <c r="Y19" s="306">
        <v>7488</v>
      </c>
      <c r="Z19" s="306">
        <v>7650</v>
      </c>
      <c r="AA19" s="306">
        <v>9124</v>
      </c>
      <c r="AB19" s="306">
        <v>8952</v>
      </c>
    </row>
    <row r="21" spans="1:28">
      <c r="A21" s="94" t="s">
        <v>371</v>
      </c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</row>
    <row r="22" spans="1:28"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</row>
    <row r="23" spans="1:28"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</row>
    <row r="24" spans="1:28"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</row>
  </sheetData>
  <mergeCells count="1">
    <mergeCell ref="J1:K1"/>
  </mergeCells>
  <hyperlinks>
    <hyperlink ref="J1" location="INDICE!A1" display="Índice (volver)" xr:uid="{771E5948-DBCE-44AB-8278-B4BF0CD6FDC7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C4C60-B916-4852-9A7A-0969B73A3F12}">
  <dimension ref="A1:F20"/>
  <sheetViews>
    <sheetView showGridLines="0" workbookViewId="0">
      <selection activeCell="F1" sqref="F1"/>
    </sheetView>
  </sheetViews>
  <sheetFormatPr baseColWidth="10" defaultColWidth="11.140625" defaultRowHeight="13.5"/>
  <cols>
    <col min="1" max="1" width="11.140625" style="120"/>
    <col min="2" max="2" width="15.140625" style="120" customWidth="1"/>
    <col min="3" max="3" width="11.42578125" style="120" bestFit="1" customWidth="1"/>
    <col min="4" max="4" width="18.140625" style="120" customWidth="1"/>
    <col min="5" max="16384" width="11.140625" style="120"/>
  </cols>
  <sheetData>
    <row r="1" spans="1:6" ht="28.35" customHeight="1">
      <c r="A1" s="542" t="s">
        <v>436</v>
      </c>
      <c r="B1" s="542"/>
      <c r="C1" s="542"/>
      <c r="D1" s="542"/>
      <c r="F1" s="500" t="s">
        <v>1634</v>
      </c>
    </row>
    <row r="3" spans="1:6" ht="25.5">
      <c r="A3" s="240" t="s">
        <v>437</v>
      </c>
      <c r="B3" s="242" t="s">
        <v>438</v>
      </c>
      <c r="C3" s="242" t="s">
        <v>439</v>
      </c>
      <c r="D3" s="242" t="s">
        <v>440</v>
      </c>
    </row>
    <row r="4" spans="1:6">
      <c r="A4" s="120" t="s">
        <v>366</v>
      </c>
      <c r="B4" s="123">
        <v>77396.400000000009</v>
      </c>
      <c r="C4" s="128">
        <v>0.15134853949257773</v>
      </c>
      <c r="D4" s="128">
        <v>17.713424654022877</v>
      </c>
    </row>
    <row r="5" spans="1:6">
      <c r="A5" s="120" t="s">
        <v>328</v>
      </c>
      <c r="B5" s="123">
        <v>13009</v>
      </c>
      <c r="C5" s="128">
        <v>0.15764347328330905</v>
      </c>
      <c r="D5" s="128">
        <v>36.304827713234005</v>
      </c>
    </row>
    <row r="6" spans="1:6">
      <c r="A6" s="120" t="s">
        <v>119</v>
      </c>
      <c r="B6" s="123">
        <v>15523</v>
      </c>
      <c r="C6" s="128">
        <v>0.33362689118282779</v>
      </c>
      <c r="D6" s="128">
        <v>31.139168391828349</v>
      </c>
    </row>
    <row r="7" spans="1:6">
      <c r="A7" s="120" t="s">
        <v>329</v>
      </c>
      <c r="B7" s="123">
        <v>11618</v>
      </c>
      <c r="C7" s="128">
        <v>0.17389660225976375</v>
      </c>
      <c r="D7" s="128">
        <v>21.159800386114448</v>
      </c>
    </row>
    <row r="8" spans="1:6">
      <c r="A8" s="120" t="s">
        <v>330</v>
      </c>
      <c r="B8" s="123">
        <v>6943.2</v>
      </c>
      <c r="C8" s="128">
        <v>0.1145942168640099</v>
      </c>
      <c r="D8" s="128">
        <v>23.044830413122199</v>
      </c>
    </row>
    <row r="9" spans="1:6">
      <c r="A9" s="120" t="s">
        <v>365</v>
      </c>
      <c r="B9" s="123">
        <v>3803.1</v>
      </c>
      <c r="C9" s="128">
        <v>5.7759124570261694E-2</v>
      </c>
      <c r="D9" s="128">
        <v>15.349749559054418</v>
      </c>
    </row>
    <row r="10" spans="1:6">
      <c r="A10" s="120" t="s">
        <v>371</v>
      </c>
    </row>
    <row r="11" spans="1:6" ht="29.1" customHeight="1">
      <c r="A11" s="542" t="s">
        <v>441</v>
      </c>
      <c r="B11" s="542"/>
      <c r="C11" s="542"/>
      <c r="D11" s="542"/>
    </row>
    <row r="13" spans="1:6" ht="25.5">
      <c r="A13" s="240" t="s">
        <v>437</v>
      </c>
      <c r="B13" s="242" t="s">
        <v>442</v>
      </c>
      <c r="C13" s="242" t="s">
        <v>439</v>
      </c>
      <c r="D13" s="242" t="s">
        <v>440</v>
      </c>
    </row>
    <row r="14" spans="1:6">
      <c r="A14" s="120" t="s">
        <v>366</v>
      </c>
      <c r="B14" s="123">
        <v>9124</v>
      </c>
      <c r="C14" s="128">
        <v>1.747168073196818E-2</v>
      </c>
      <c r="D14" s="128">
        <v>2.0881757619644414</v>
      </c>
    </row>
    <row r="15" spans="1:6">
      <c r="A15" s="120" t="s">
        <v>328</v>
      </c>
      <c r="B15" s="123">
        <v>1658</v>
      </c>
      <c r="C15" s="128">
        <v>1.8975182864417031E-2</v>
      </c>
      <c r="D15" s="128">
        <v>4.6270585247553218</v>
      </c>
    </row>
    <row r="16" spans="1:6">
      <c r="A16" s="120" t="s">
        <v>119</v>
      </c>
      <c r="B16" s="123">
        <v>2852</v>
      </c>
      <c r="C16" s="128">
        <v>6.1125052018983828E-2</v>
      </c>
      <c r="D16" s="128">
        <v>5.7211175838107611</v>
      </c>
    </row>
    <row r="17" spans="1:4">
      <c r="A17" s="120" t="s">
        <v>329</v>
      </c>
      <c r="B17" s="123">
        <v>2814</v>
      </c>
      <c r="C17" s="128">
        <v>4.0855398473804302E-2</v>
      </c>
      <c r="D17" s="128">
        <v>5.1251229373838925</v>
      </c>
    </row>
    <row r="18" spans="1:4">
      <c r="A18" s="120" t="s">
        <v>330</v>
      </c>
      <c r="B18" s="123">
        <v>896</v>
      </c>
      <c r="C18" s="128">
        <v>1.4813841676703347E-2</v>
      </c>
      <c r="D18" s="128">
        <v>2.9738691165683675</v>
      </c>
    </row>
    <row r="19" spans="1:4">
      <c r="A19" s="120" t="s">
        <v>365</v>
      </c>
      <c r="B19" s="123">
        <v>113</v>
      </c>
      <c r="C19" s="128">
        <v>1.7050536099032895E-3</v>
      </c>
      <c r="D19" s="128">
        <v>0.45608101290346015</v>
      </c>
    </row>
    <row r="20" spans="1:4">
      <c r="A20" s="120" t="s">
        <v>371</v>
      </c>
    </row>
  </sheetData>
  <mergeCells count="2">
    <mergeCell ref="A1:D1"/>
    <mergeCell ref="A11:D11"/>
  </mergeCells>
  <hyperlinks>
    <hyperlink ref="F1" location="INDICE!A1" display="Índice (volver)" xr:uid="{A0D6A050-1CCF-4CA6-8D01-E45496680B86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74FA-3F76-4EB5-9243-E0D60F96BD4C}">
  <dimension ref="A1:J22"/>
  <sheetViews>
    <sheetView showGridLines="0" zoomScale="98" zoomScaleNormal="98" workbookViewId="0">
      <selection activeCell="I1" sqref="I1"/>
    </sheetView>
  </sheetViews>
  <sheetFormatPr baseColWidth="10" defaultRowHeight="15"/>
  <sheetData>
    <row r="1" spans="2:10" ht="14.65" customHeight="1">
      <c r="B1" s="519" t="s">
        <v>369</v>
      </c>
      <c r="C1" s="519"/>
      <c r="D1" s="519"/>
      <c r="E1" s="519"/>
      <c r="F1" s="519"/>
      <c r="G1" s="519"/>
      <c r="H1" s="519"/>
      <c r="I1" s="500" t="s">
        <v>1634</v>
      </c>
      <c r="J1" s="36"/>
    </row>
    <row r="21" spans="1:3">
      <c r="B21" s="6" t="s">
        <v>371</v>
      </c>
    </row>
    <row r="22" spans="1:3">
      <c r="A22" s="6"/>
      <c r="C22" s="6"/>
    </row>
  </sheetData>
  <mergeCells count="1">
    <mergeCell ref="B1:H1"/>
  </mergeCells>
  <hyperlinks>
    <hyperlink ref="I1" location="INDICE!A1" display="Índice (volver)" xr:uid="{A6C13D0A-5342-4B51-96E1-8849FED1A4A0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517DA-4007-435A-9A39-6E7D4A65C02F}">
  <dimension ref="B1:J21"/>
  <sheetViews>
    <sheetView showGridLines="0" zoomScale="102" zoomScaleNormal="102" workbookViewId="0">
      <selection activeCell="I1" sqref="I1"/>
    </sheetView>
  </sheetViews>
  <sheetFormatPr baseColWidth="10" defaultRowHeight="15"/>
  <sheetData>
    <row r="1" spans="2:10" ht="27" customHeight="1">
      <c r="B1" s="543" t="s">
        <v>370</v>
      </c>
      <c r="C1" s="543"/>
      <c r="D1" s="543"/>
      <c r="E1" s="543"/>
      <c r="F1" s="543"/>
      <c r="G1" s="543"/>
      <c r="H1" s="543"/>
      <c r="I1" s="500" t="s">
        <v>1634</v>
      </c>
      <c r="J1" s="292"/>
    </row>
    <row r="21" spans="2:2">
      <c r="B21" s="6" t="s">
        <v>371</v>
      </c>
    </row>
  </sheetData>
  <mergeCells count="1">
    <mergeCell ref="B1:H1"/>
  </mergeCells>
  <hyperlinks>
    <hyperlink ref="I1" location="INDICE!A1" display="Índice (volver)" xr:uid="{1D69FA90-FE76-444A-B1EC-E408E104D299}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C7E0E-7B1C-4EF4-9B16-4E6AB4F584CF}">
  <dimension ref="A1:D5"/>
  <sheetViews>
    <sheetView showGridLines="0" workbookViewId="0">
      <selection activeCell="D1" sqref="D1"/>
    </sheetView>
  </sheetViews>
  <sheetFormatPr baseColWidth="10" defaultColWidth="33.7109375" defaultRowHeight="13.5"/>
  <cols>
    <col min="1" max="1" width="36.28515625" style="6" bestFit="1" customWidth="1"/>
    <col min="2" max="2" width="16.140625" style="6" bestFit="1" customWidth="1"/>
    <col min="3" max="3" width="21.7109375" style="6" bestFit="1" customWidth="1"/>
    <col min="4" max="16384" width="33.7109375" style="6"/>
  </cols>
  <sheetData>
    <row r="1" spans="1:4" s="10" customFormat="1" ht="12.75">
      <c r="B1" s="10" t="s">
        <v>579</v>
      </c>
      <c r="C1" s="10" t="s">
        <v>580</v>
      </c>
      <c r="D1" s="500" t="s">
        <v>1634</v>
      </c>
    </row>
    <row r="2" spans="1:4">
      <c r="A2" s="6" t="s">
        <v>581</v>
      </c>
      <c r="B2" s="11">
        <v>3635501</v>
      </c>
      <c r="C2" s="11">
        <v>2146975</v>
      </c>
    </row>
    <row r="3" spans="1:4">
      <c r="A3" s="6" t="s">
        <v>582</v>
      </c>
      <c r="B3" s="11">
        <v>4494658</v>
      </c>
      <c r="C3" s="11">
        <v>2146975</v>
      </c>
    </row>
    <row r="4" spans="1:4">
      <c r="A4" s="6" t="s">
        <v>583</v>
      </c>
      <c r="B4" s="11">
        <v>3517281</v>
      </c>
      <c r="C4" s="11">
        <v>2146975</v>
      </c>
    </row>
    <row r="5" spans="1:4">
      <c r="A5" s="6" t="s">
        <v>584</v>
      </c>
      <c r="B5" s="11">
        <v>3464441</v>
      </c>
      <c r="C5" s="11">
        <v>2146975</v>
      </c>
    </row>
  </sheetData>
  <hyperlinks>
    <hyperlink ref="D1" location="INDICE!A1" display="Índice (volver)" xr:uid="{25D8B742-7D0F-472F-BC04-229793DA0CE8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F5052-9BF3-4DAC-B1A6-C09DFCF52D4C}">
  <dimension ref="B1:H1"/>
  <sheetViews>
    <sheetView showGridLines="0" workbookViewId="0">
      <selection activeCell="H1" sqref="H1"/>
    </sheetView>
  </sheetViews>
  <sheetFormatPr baseColWidth="10" defaultColWidth="11.42578125" defaultRowHeight="15"/>
  <sheetData>
    <row r="1" spans="2:8" ht="25.35" customHeight="1">
      <c r="B1" s="544" t="s">
        <v>585</v>
      </c>
      <c r="C1" s="544"/>
      <c r="D1" s="544"/>
      <c r="E1" s="544"/>
      <c r="F1" s="544"/>
      <c r="G1" s="544"/>
      <c r="H1" s="500" t="s">
        <v>1634</v>
      </c>
    </row>
  </sheetData>
  <mergeCells count="1">
    <mergeCell ref="B1:G1"/>
  </mergeCells>
  <hyperlinks>
    <hyperlink ref="H1" location="INDICE!A1" display="Índice (volver)" xr:uid="{ECF856C7-46A0-4E6C-B357-0A3DEE0FB17B}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867AE-9862-4386-9552-C1C1A9D90CD0}">
  <dimension ref="A1:D31"/>
  <sheetViews>
    <sheetView showGridLines="0" workbookViewId="0">
      <selection activeCell="D1" sqref="D1"/>
    </sheetView>
  </sheetViews>
  <sheetFormatPr baseColWidth="10" defaultColWidth="11.140625" defaultRowHeight="13.5"/>
  <cols>
    <col min="1" max="1" width="16.5703125" style="6" bestFit="1" customWidth="1"/>
    <col min="2" max="2" width="27.42578125" style="6" bestFit="1" customWidth="1"/>
    <col min="3" max="16384" width="11.140625" style="6"/>
  </cols>
  <sheetData>
    <row r="1" spans="1:4">
      <c r="A1" s="10" t="s">
        <v>437</v>
      </c>
      <c r="B1" s="10" t="s">
        <v>727</v>
      </c>
      <c r="D1" s="500" t="s">
        <v>1634</v>
      </c>
    </row>
    <row r="2" spans="1:4">
      <c r="A2" s="6" t="s">
        <v>728</v>
      </c>
      <c r="B2" s="11">
        <v>90</v>
      </c>
    </row>
    <row r="3" spans="1:4">
      <c r="A3" s="6" t="s">
        <v>729</v>
      </c>
      <c r="B3" s="11">
        <v>113</v>
      </c>
    </row>
    <row r="4" spans="1:4">
      <c r="A4" s="6" t="s">
        <v>730</v>
      </c>
      <c r="B4" s="11">
        <v>144</v>
      </c>
    </row>
    <row r="5" spans="1:4">
      <c r="A5" s="6" t="s">
        <v>731</v>
      </c>
      <c r="B5" s="11">
        <v>200</v>
      </c>
    </row>
    <row r="6" spans="1:4">
      <c r="A6" s="6" t="s">
        <v>732</v>
      </c>
      <c r="B6" s="11">
        <v>209</v>
      </c>
    </row>
    <row r="7" spans="1:4">
      <c r="A7" s="6" t="s">
        <v>733</v>
      </c>
      <c r="B7" s="11">
        <v>224</v>
      </c>
    </row>
    <row r="8" spans="1:4">
      <c r="A8" s="6" t="s">
        <v>734</v>
      </c>
      <c r="B8" s="11">
        <v>268</v>
      </c>
    </row>
    <row r="9" spans="1:4">
      <c r="A9" s="6" t="s">
        <v>735</v>
      </c>
      <c r="B9" s="11">
        <v>354</v>
      </c>
    </row>
    <row r="10" spans="1:4">
      <c r="A10" s="6" t="s">
        <v>736</v>
      </c>
      <c r="B10" s="11">
        <v>453</v>
      </c>
    </row>
    <row r="11" spans="1:4">
      <c r="A11" s="6" t="s">
        <v>737</v>
      </c>
      <c r="B11" s="11">
        <v>594</v>
      </c>
    </row>
    <row r="12" spans="1:4">
      <c r="A12" s="6" t="s">
        <v>738</v>
      </c>
      <c r="B12" s="11">
        <v>735</v>
      </c>
    </row>
    <row r="13" spans="1:4">
      <c r="A13" s="6" t="s">
        <v>739</v>
      </c>
      <c r="B13" s="11">
        <v>887</v>
      </c>
    </row>
    <row r="14" spans="1:4">
      <c r="A14" s="6" t="s">
        <v>330</v>
      </c>
      <c r="B14" s="11">
        <v>896</v>
      </c>
    </row>
    <row r="15" spans="1:4">
      <c r="A15" s="6" t="s">
        <v>328</v>
      </c>
      <c r="B15" s="11">
        <v>1571</v>
      </c>
    </row>
    <row r="16" spans="1:4">
      <c r="A16" s="6" t="s">
        <v>329</v>
      </c>
      <c r="B16" s="11">
        <v>2814</v>
      </c>
    </row>
    <row r="17" spans="1:2">
      <c r="A17" s="6" t="s">
        <v>740</v>
      </c>
      <c r="B17" s="11">
        <v>3041</v>
      </c>
    </row>
    <row r="18" spans="1:2">
      <c r="A18" s="6" t="s">
        <v>119</v>
      </c>
      <c r="B18" s="11">
        <v>3188</v>
      </c>
    </row>
    <row r="19" spans="1:2">
      <c r="A19" s="6" t="s">
        <v>741</v>
      </c>
      <c r="B19" s="11">
        <v>31043</v>
      </c>
    </row>
    <row r="20" spans="1:2">
      <c r="A20" s="6" t="s">
        <v>742</v>
      </c>
    </row>
    <row r="22" spans="1:2">
      <c r="B22" s="11"/>
    </row>
    <row r="23" spans="1:2">
      <c r="B23" s="11"/>
    </row>
    <row r="24" spans="1:2">
      <c r="B24" s="11"/>
    </row>
    <row r="25" spans="1:2">
      <c r="B25" s="11"/>
    </row>
    <row r="26" spans="1:2">
      <c r="B26" s="11"/>
    </row>
    <row r="27" spans="1:2">
      <c r="B27" s="11"/>
    </row>
    <row r="28" spans="1:2">
      <c r="B28" s="11"/>
    </row>
    <row r="29" spans="1:2">
      <c r="B29" s="11"/>
    </row>
    <row r="30" spans="1:2">
      <c r="B30" s="11"/>
    </row>
    <row r="31" spans="1:2">
      <c r="B31" s="11"/>
    </row>
  </sheetData>
  <hyperlinks>
    <hyperlink ref="D1" location="INDICE!A1" display="Índice (volver)" xr:uid="{536C2E1E-5101-464B-86A6-C77E2653F1F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B72A4-1E44-48EB-B05E-BC033967189D}">
  <sheetPr>
    <pageSetUpPr fitToPage="1"/>
  </sheetPr>
  <dimension ref="A1:P39"/>
  <sheetViews>
    <sheetView showGridLines="0" zoomScaleNormal="100" workbookViewId="0">
      <selection activeCell="P3" sqref="P1:P3"/>
    </sheetView>
  </sheetViews>
  <sheetFormatPr baseColWidth="10" defaultColWidth="11.28515625" defaultRowHeight="13.5"/>
  <cols>
    <col min="1" max="1" width="42.7109375" style="6" bestFit="1" customWidth="1"/>
    <col min="2" max="2" width="10.28515625" style="6" bestFit="1" customWidth="1"/>
    <col min="3" max="3" width="26.5703125" style="6" bestFit="1" customWidth="1"/>
    <col min="4" max="6" width="10.28515625" style="6" bestFit="1" customWidth="1"/>
    <col min="7" max="16384" width="11.28515625" style="6"/>
  </cols>
  <sheetData>
    <row r="1" spans="1:16" ht="29.1" customHeight="1">
      <c r="A1" s="521" t="s">
        <v>35</v>
      </c>
      <c r="B1" s="521"/>
      <c r="C1" s="521"/>
      <c r="D1" s="521"/>
      <c r="E1" s="521"/>
      <c r="F1" s="521"/>
      <c r="G1" s="499" t="s">
        <v>1634</v>
      </c>
      <c r="P1" s="10"/>
    </row>
    <row r="2" spans="1:16">
      <c r="A2" s="7"/>
      <c r="B2" s="8" t="s">
        <v>21</v>
      </c>
      <c r="C2" s="8"/>
      <c r="D2" s="8" t="s">
        <v>22</v>
      </c>
      <c r="E2" s="9" t="s">
        <v>23</v>
      </c>
      <c r="F2" s="8" t="s">
        <v>24</v>
      </c>
      <c r="P2" s="10"/>
    </row>
    <row r="3" spans="1:16" s="10" customFormat="1" ht="15" customHeight="1">
      <c r="A3" s="20" t="s">
        <v>25</v>
      </c>
      <c r="B3" s="21">
        <v>100</v>
      </c>
      <c r="C3" s="21"/>
      <c r="D3" s="21">
        <v>100</v>
      </c>
      <c r="E3" s="21">
        <v>100</v>
      </c>
      <c r="F3" s="21">
        <v>100</v>
      </c>
    </row>
    <row r="4" spans="1:16" s="10" customFormat="1" ht="15" customHeight="1">
      <c r="A4" s="20"/>
      <c r="B4" s="22" t="s">
        <v>21</v>
      </c>
      <c r="C4" s="22"/>
      <c r="D4" s="23"/>
      <c r="E4" s="24"/>
      <c r="F4" s="23"/>
    </row>
    <row r="5" spans="1:16" ht="15" customHeight="1">
      <c r="A5" s="25" t="s">
        <v>26</v>
      </c>
      <c r="B5" s="26">
        <v>64.351384897409744</v>
      </c>
      <c r="C5" s="25"/>
      <c r="D5" s="23" t="s">
        <v>22</v>
      </c>
      <c r="E5" s="24" t="s">
        <v>23</v>
      </c>
      <c r="F5" s="23" t="s">
        <v>24</v>
      </c>
    </row>
    <row r="6" spans="1:16" ht="15" customHeight="1">
      <c r="A6" s="27" t="s">
        <v>27</v>
      </c>
      <c r="B6" s="26">
        <v>35.977215080032934</v>
      </c>
      <c r="C6" s="27" t="s">
        <v>27</v>
      </c>
      <c r="D6" s="26">
        <v>36.393781826654802</v>
      </c>
      <c r="E6" s="26">
        <v>33.872957598659283</v>
      </c>
      <c r="F6" s="26">
        <v>37.163602442756932</v>
      </c>
    </row>
    <row r="7" spans="1:16" ht="15" customHeight="1">
      <c r="A7" s="27" t="s">
        <v>28</v>
      </c>
      <c r="B7" s="26">
        <v>19.96253161667191</v>
      </c>
      <c r="C7" s="27" t="s">
        <v>28</v>
      </c>
      <c r="D7" s="26">
        <v>22.203210582112767</v>
      </c>
      <c r="E7" s="26">
        <v>16.132126689314227</v>
      </c>
      <c r="F7" s="26">
        <v>14.412717779772416</v>
      </c>
    </row>
    <row r="8" spans="1:16" ht="15" customHeight="1">
      <c r="A8" s="27" t="s">
        <v>29</v>
      </c>
      <c r="B8" s="26">
        <v>8.4116382007048927</v>
      </c>
      <c r="C8" s="27" t="s">
        <v>29</v>
      </c>
      <c r="D8" s="26">
        <v>8.9362896248110584</v>
      </c>
      <c r="E8" s="26">
        <v>5.6541123794601749</v>
      </c>
      <c r="F8" s="26">
        <v>8.9938302776700549</v>
      </c>
    </row>
    <row r="9" spans="1:16" ht="15" customHeight="1">
      <c r="A9" s="28" t="s">
        <v>30</v>
      </c>
      <c r="B9" s="26">
        <v>35.648615102590256</v>
      </c>
      <c r="C9" s="28" t="s">
        <v>30</v>
      </c>
      <c r="D9" s="26">
        <v>32.466717966421363</v>
      </c>
      <c r="E9" s="26">
        <v>44.340803332566303</v>
      </c>
      <c r="F9" s="26">
        <v>39.429849499800589</v>
      </c>
    </row>
    <row r="10" spans="1:16" ht="15" customHeight="1">
      <c r="A10" s="25" t="s">
        <v>4</v>
      </c>
      <c r="B10" s="21">
        <v>54.791613472988828</v>
      </c>
      <c r="C10" s="21"/>
      <c r="D10" s="21">
        <v>59.146778046686848</v>
      </c>
      <c r="E10" s="21">
        <v>41.220535666506635</v>
      </c>
      <c r="F10" s="21">
        <v>51.005734927418366</v>
      </c>
      <c r="G10" s="11"/>
    </row>
    <row r="11" spans="1:16" ht="15" customHeight="1">
      <c r="A11" s="25" t="s">
        <v>26</v>
      </c>
      <c r="B11" s="26">
        <v>50.816804452846092</v>
      </c>
      <c r="C11" s="26"/>
      <c r="D11" s="26">
        <v>54.339432476511554</v>
      </c>
      <c r="E11" s="26">
        <v>38.387916217997549</v>
      </c>
      <c r="F11" s="26">
        <v>49.50483600779156</v>
      </c>
      <c r="G11" s="11"/>
    </row>
    <row r="12" spans="1:16" ht="15" customHeight="1">
      <c r="A12" s="27" t="s">
        <v>27</v>
      </c>
      <c r="B12" s="26">
        <v>26.970978953847204</v>
      </c>
      <c r="C12" s="26"/>
      <c r="D12" s="26">
        <v>28.466185254325271</v>
      </c>
      <c r="E12" s="26">
        <v>20.201945331925014</v>
      </c>
      <c r="F12" s="26">
        <v>28.352947448704636</v>
      </c>
      <c r="G12" s="11"/>
      <c r="J12" s="12"/>
    </row>
    <row r="13" spans="1:16" ht="15" customHeight="1">
      <c r="A13" s="27" t="s">
        <v>28</v>
      </c>
      <c r="B13" s="26">
        <v>16.851981831277982</v>
      </c>
      <c r="C13" s="26"/>
      <c r="D13" s="26">
        <v>18.853380391924439</v>
      </c>
      <c r="E13" s="26">
        <v>13.018143781367915</v>
      </c>
      <c r="F13" s="26">
        <v>12.424275800833092</v>
      </c>
      <c r="G13" s="11"/>
      <c r="J13" s="12"/>
    </row>
    <row r="14" spans="1:16" ht="15" customHeight="1">
      <c r="A14" s="27" t="s">
        <v>29</v>
      </c>
      <c r="B14" s="26">
        <v>6.9938436677209186</v>
      </c>
      <c r="C14" s="26"/>
      <c r="D14" s="26">
        <v>7.019866830261865</v>
      </c>
      <c r="E14" s="26">
        <v>5.1678271047046147</v>
      </c>
      <c r="F14" s="26">
        <v>8.7276127582538319</v>
      </c>
      <c r="G14" s="11"/>
      <c r="J14" s="12"/>
      <c r="K14" s="13"/>
    </row>
    <row r="15" spans="1:16" ht="15" customHeight="1">
      <c r="A15" s="25" t="s">
        <v>31</v>
      </c>
      <c r="B15" s="26">
        <v>3.9748090201427164</v>
      </c>
      <c r="C15" s="26"/>
      <c r="D15" s="26">
        <v>4.8073455701752721</v>
      </c>
      <c r="E15" s="26">
        <v>2.832619448509095</v>
      </c>
      <c r="F15" s="26">
        <v>1.5008989196268112</v>
      </c>
      <c r="G15" s="11"/>
      <c r="J15" s="12"/>
      <c r="K15" s="13"/>
    </row>
    <row r="16" spans="1:16" ht="15" customHeight="1">
      <c r="A16" s="25" t="s">
        <v>5</v>
      </c>
      <c r="B16" s="21">
        <v>31.209953256606575</v>
      </c>
      <c r="C16" s="21"/>
      <c r="D16" s="21">
        <v>26.411520020470761</v>
      </c>
      <c r="E16" s="21">
        <v>43.97576707643065</v>
      </c>
      <c r="F16" s="21">
        <v>37.272937685814561</v>
      </c>
      <c r="G16" s="11"/>
      <c r="J16" s="12"/>
      <c r="K16" s="13"/>
    </row>
    <row r="17" spans="1:11" ht="15" customHeight="1">
      <c r="A17" s="25" t="s">
        <v>26</v>
      </c>
      <c r="B17" s="26">
        <v>11.067507152687703</v>
      </c>
      <c r="C17" s="26"/>
      <c r="D17" s="26">
        <v>10.286985983340642</v>
      </c>
      <c r="E17" s="26">
        <v>15.643236031271158</v>
      </c>
      <c r="F17" s="26">
        <v>9.6487210929796596</v>
      </c>
      <c r="G17" s="11"/>
      <c r="K17" s="13"/>
    </row>
    <row r="18" spans="1:11" ht="15" customHeight="1">
      <c r="A18" s="27" t="s">
        <v>27</v>
      </c>
      <c r="B18" s="26">
        <v>7.5002151768440477</v>
      </c>
      <c r="C18" s="26"/>
      <c r="D18" s="26">
        <v>6.1065175786805392</v>
      </c>
      <c r="E18" s="26">
        <v>12.811356753970573</v>
      </c>
      <c r="F18" s="26">
        <v>8.0023068905194954</v>
      </c>
      <c r="G18" s="11"/>
    </row>
    <row r="19" spans="1:11" ht="15" customHeight="1">
      <c r="A19" s="27" t="s">
        <v>28</v>
      </c>
      <c r="B19" s="26">
        <v>2.1821617248747698</v>
      </c>
      <c r="C19" s="26"/>
      <c r="D19" s="26">
        <v>2.2970674893191383</v>
      </c>
      <c r="E19" s="26">
        <v>2.3795293190277667</v>
      </c>
      <c r="F19" s="26">
        <v>1.4090832631401338</v>
      </c>
      <c r="G19" s="11"/>
    </row>
    <row r="20" spans="1:11" ht="15" customHeight="1">
      <c r="A20" s="27" t="s">
        <v>29</v>
      </c>
      <c r="B20" s="26">
        <v>1.3851302509688839</v>
      </c>
      <c r="C20" s="26"/>
      <c r="D20" s="26">
        <v>1.8834009153409637</v>
      </c>
      <c r="E20" s="26">
        <v>0.45234995827281699</v>
      </c>
      <c r="F20" s="26">
        <v>0.23733093932003116</v>
      </c>
      <c r="G20" s="11"/>
    </row>
    <row r="21" spans="1:11" ht="15" customHeight="1">
      <c r="A21" s="28" t="s">
        <v>32</v>
      </c>
      <c r="B21" s="26">
        <v>20.142446103918875</v>
      </c>
      <c r="C21" s="26"/>
      <c r="D21" s="26">
        <v>16.124534037130122</v>
      </c>
      <c r="E21" s="26">
        <v>28.332531045159495</v>
      </c>
      <c r="F21" s="26">
        <v>27.624216592834902</v>
      </c>
      <c r="G21" s="11"/>
    </row>
    <row r="22" spans="1:11" ht="15" customHeight="1">
      <c r="A22" s="25" t="s">
        <v>6</v>
      </c>
      <c r="B22" s="21">
        <v>7.0702604577051984</v>
      </c>
      <c r="C22" s="21"/>
      <c r="D22" s="21">
        <v>7.070216101587258</v>
      </c>
      <c r="E22" s="21">
        <v>8.74249301133238</v>
      </c>
      <c r="F22" s="21">
        <v>5.7967957537185333</v>
      </c>
      <c r="G22" s="11"/>
    </row>
    <row r="23" spans="1:11" ht="15" customHeight="1">
      <c r="A23" s="25" t="s">
        <v>26</v>
      </c>
      <c r="B23" s="26">
        <v>0.32354329272974741</v>
      </c>
      <c r="C23" s="26"/>
      <c r="D23" s="26">
        <v>0.4471251581525687</v>
      </c>
      <c r="E23" s="26">
        <v>5.1917108182651821E-2</v>
      </c>
      <c r="F23" s="26">
        <v>7.4954879429323482E-2</v>
      </c>
      <c r="G23" s="11"/>
    </row>
    <row r="24" spans="1:11" ht="15" customHeight="1">
      <c r="A24" s="27" t="s">
        <v>27</v>
      </c>
      <c r="B24" s="26">
        <v>0.32354329272974741</v>
      </c>
      <c r="C24" s="26"/>
      <c r="D24" s="26">
        <v>0.4471251581525687</v>
      </c>
      <c r="E24" s="26">
        <v>5.1917108182651821E-2</v>
      </c>
      <c r="F24" s="26">
        <v>7.4954879429323482E-2</v>
      </c>
      <c r="G24" s="11"/>
    </row>
    <row r="25" spans="1:11" ht="15" customHeight="1">
      <c r="A25" s="27" t="s">
        <v>28</v>
      </c>
      <c r="B25" s="26">
        <v>0</v>
      </c>
      <c r="C25" s="26"/>
      <c r="D25" s="26">
        <v>0</v>
      </c>
      <c r="E25" s="26">
        <v>0</v>
      </c>
      <c r="F25" s="26">
        <v>0</v>
      </c>
      <c r="G25" s="11"/>
    </row>
    <row r="26" spans="1:11" ht="15" customHeight="1">
      <c r="A26" s="27" t="s">
        <v>29</v>
      </c>
      <c r="B26" s="26">
        <v>0</v>
      </c>
      <c r="C26" s="26"/>
      <c r="D26" s="26">
        <v>0</v>
      </c>
      <c r="E26" s="26">
        <v>0</v>
      </c>
      <c r="F26" s="26">
        <v>0</v>
      </c>
      <c r="G26" s="11"/>
    </row>
    <row r="27" spans="1:11" ht="15" customHeight="1">
      <c r="A27" s="28" t="s">
        <v>33</v>
      </c>
      <c r="B27" s="26">
        <v>6.7467171649754505</v>
      </c>
      <c r="C27" s="26"/>
      <c r="D27" s="26">
        <v>6.623090943434689</v>
      </c>
      <c r="E27" s="26">
        <v>8.6905759031497283</v>
      </c>
      <c r="F27" s="26">
        <v>5.7218408742892093</v>
      </c>
      <c r="G27" s="11"/>
    </row>
    <row r="28" spans="1:11" ht="15" customHeight="1">
      <c r="A28" s="25" t="s">
        <v>7</v>
      </c>
      <c r="B28" s="21">
        <v>6.9281728126994055</v>
      </c>
      <c r="C28" s="21"/>
      <c r="D28" s="21">
        <v>7.3714858312551392</v>
      </c>
      <c r="E28" s="21">
        <v>6.0612042457303259</v>
      </c>
      <c r="F28" s="21">
        <v>5.9245316330485407</v>
      </c>
      <c r="G28" s="11"/>
    </row>
    <row r="29" spans="1:11" ht="15" customHeight="1">
      <c r="A29" s="25" t="s">
        <v>26</v>
      </c>
      <c r="B29" s="26">
        <v>2.1435299991461929</v>
      </c>
      <c r="C29" s="26"/>
      <c r="D29" s="26">
        <v>2.459738415573856</v>
      </c>
      <c r="E29" s="26">
        <v>1.5761273099823385</v>
      </c>
      <c r="F29" s="26">
        <v>1.3416385199988774</v>
      </c>
      <c r="G29" s="11"/>
    </row>
    <row r="30" spans="1:11" ht="15" customHeight="1">
      <c r="A30" s="27" t="s">
        <v>27</v>
      </c>
      <c r="B30" s="26">
        <v>1.1824776566119464</v>
      </c>
      <c r="C30" s="26"/>
      <c r="D30" s="26">
        <v>1.3739538354964267</v>
      </c>
      <c r="E30" s="26">
        <v>0.80773840458104906</v>
      </c>
      <c r="F30" s="26">
        <v>0.73339322410349128</v>
      </c>
      <c r="G30" s="11"/>
    </row>
    <row r="31" spans="1:11" ht="15" customHeight="1">
      <c r="A31" s="27" t="s">
        <v>28</v>
      </c>
      <c r="B31" s="26">
        <v>0.92838806051915412</v>
      </c>
      <c r="C31" s="26"/>
      <c r="D31" s="26">
        <v>1.0527627008691951</v>
      </c>
      <c r="E31" s="26">
        <v>0.73445358891854595</v>
      </c>
      <c r="F31" s="26">
        <v>0.57935871579919307</v>
      </c>
      <c r="G31" s="11"/>
    </row>
    <row r="32" spans="1:11" ht="15" customHeight="1">
      <c r="A32" s="27" t="s">
        <v>29</v>
      </c>
      <c r="B32" s="26">
        <v>3.2664282015092375E-2</v>
      </c>
      <c r="C32" s="26"/>
      <c r="D32" s="26">
        <v>3.3021879208233816E-2</v>
      </c>
      <c r="E32" s="26">
        <v>3.3935316482743776E-2</v>
      </c>
      <c r="F32" s="26">
        <v>2.8886580096192892E-2</v>
      </c>
      <c r="G32" s="11"/>
    </row>
    <row r="33" spans="1:7" ht="15" customHeight="1" thickBot="1">
      <c r="A33" s="29" t="s">
        <v>34</v>
      </c>
      <c r="B33" s="30">
        <v>4.7846428135532122</v>
      </c>
      <c r="C33" s="30"/>
      <c r="D33" s="30">
        <v>4.9117474156812815</v>
      </c>
      <c r="E33" s="30">
        <v>4.4850769357479878</v>
      </c>
      <c r="F33" s="30">
        <v>4.5828931130496633</v>
      </c>
      <c r="G33" s="11"/>
    </row>
    <row r="34" spans="1:7">
      <c r="A34" s="14" t="s">
        <v>388</v>
      </c>
      <c r="B34" s="15"/>
      <c r="C34" s="15"/>
      <c r="D34" s="15"/>
      <c r="E34" s="15"/>
      <c r="F34" s="15"/>
      <c r="G34" s="15"/>
    </row>
    <row r="35" spans="1:7">
      <c r="A35" s="16"/>
      <c r="B35" s="15"/>
      <c r="C35" s="15"/>
      <c r="D35" s="15"/>
      <c r="E35" s="15"/>
      <c r="F35" s="15"/>
      <c r="G35" s="15"/>
    </row>
    <row r="36" spans="1:7">
      <c r="A36" s="17"/>
      <c r="B36" s="15"/>
      <c r="C36" s="15"/>
      <c r="D36" s="15"/>
      <c r="E36" s="15"/>
      <c r="F36" s="15"/>
      <c r="G36" s="15"/>
    </row>
    <row r="37" spans="1:7">
      <c r="A37" s="17"/>
      <c r="B37" s="15"/>
      <c r="C37" s="15"/>
      <c r="D37" s="15"/>
      <c r="E37" s="15"/>
      <c r="F37" s="15"/>
      <c r="G37" s="15"/>
    </row>
    <row r="38" spans="1:7">
      <c r="A38" s="17"/>
      <c r="B38" s="15"/>
      <c r="C38" s="15"/>
      <c r="D38" s="15"/>
      <c r="E38" s="15"/>
      <c r="F38" s="15"/>
      <c r="G38" s="15"/>
    </row>
    <row r="39" spans="1:7">
      <c r="A39" s="18"/>
      <c r="B39" s="15"/>
      <c r="C39" s="15"/>
      <c r="D39" s="15"/>
      <c r="E39" s="15"/>
      <c r="F39" s="15"/>
      <c r="G39" s="15"/>
    </row>
  </sheetData>
  <mergeCells count="1">
    <mergeCell ref="A1:F1"/>
  </mergeCells>
  <hyperlinks>
    <hyperlink ref="G1" location="INDICE!A1" display="Índice (volver)" xr:uid="{CC7A80CE-17BA-4B04-8EA9-21E773BC400F}"/>
  </hyperlink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42300-8339-4A10-A728-CEBADC8A1BB2}">
  <dimension ref="B1:J25"/>
  <sheetViews>
    <sheetView showGridLines="0" workbookViewId="0">
      <selection activeCell="J1" sqref="J1"/>
    </sheetView>
  </sheetViews>
  <sheetFormatPr baseColWidth="10" defaultColWidth="11.42578125" defaultRowHeight="15"/>
  <sheetData>
    <row r="1" spans="2:10">
      <c r="B1" s="518" t="s">
        <v>622</v>
      </c>
      <c r="C1" s="518"/>
      <c r="D1" s="518"/>
      <c r="E1" s="518"/>
      <c r="F1" s="518"/>
      <c r="G1" s="518"/>
      <c r="H1" s="518"/>
      <c r="I1" s="518"/>
      <c r="J1" s="500" t="s">
        <v>1634</v>
      </c>
    </row>
    <row r="2" spans="2:10">
      <c r="B2" s="518"/>
      <c r="C2" s="518"/>
      <c r="D2" s="518"/>
      <c r="E2" s="518"/>
      <c r="F2" s="518"/>
      <c r="G2" s="518"/>
      <c r="H2" s="518"/>
      <c r="I2" s="518"/>
    </row>
    <row r="23" spans="2:2" ht="16.5">
      <c r="B23" s="5" t="s">
        <v>743</v>
      </c>
    </row>
    <row r="25" spans="2:2" ht="16.5">
      <c r="B25" s="5"/>
    </row>
  </sheetData>
  <mergeCells count="1">
    <mergeCell ref="B1:I2"/>
  </mergeCells>
  <hyperlinks>
    <hyperlink ref="J1" location="INDICE!A1" display="Índice (volver)" xr:uid="{2F1036E0-7536-4A5B-86CB-69981AF90D4C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FB30F-9184-409B-BA61-474A9DACEDEB}">
  <dimension ref="A1:E10"/>
  <sheetViews>
    <sheetView showGridLines="0" workbookViewId="0">
      <selection activeCell="E1" sqref="E1"/>
    </sheetView>
  </sheetViews>
  <sheetFormatPr baseColWidth="10" defaultColWidth="11.140625" defaultRowHeight="16.5"/>
  <cols>
    <col min="1" max="1" width="16.28515625" style="5" bestFit="1" customWidth="1"/>
    <col min="2" max="2" width="16.7109375" style="5" bestFit="1" customWidth="1"/>
    <col min="3" max="3" width="7.85546875" style="5" bestFit="1" customWidth="1"/>
    <col min="4" max="16384" width="11.140625" style="5"/>
  </cols>
  <sheetData>
    <row r="1" spans="1:5">
      <c r="A1" s="310" t="s">
        <v>744</v>
      </c>
      <c r="E1" s="500" t="s">
        <v>1634</v>
      </c>
    </row>
    <row r="2" spans="1:5">
      <c r="A2" s="310"/>
      <c r="B2" s="310" t="s">
        <v>745</v>
      </c>
      <c r="C2" s="311" t="s">
        <v>119</v>
      </c>
    </row>
    <row r="3" spans="1:5">
      <c r="A3" s="5" t="s">
        <v>746</v>
      </c>
      <c r="B3" s="312">
        <v>6328</v>
      </c>
      <c r="C3" s="312">
        <v>3188</v>
      </c>
      <c r="D3" s="313"/>
    </row>
    <row r="4" spans="1:5">
      <c r="A4" s="5" t="s">
        <v>747</v>
      </c>
      <c r="B4" s="312">
        <v>793</v>
      </c>
      <c r="C4" s="312">
        <v>1328</v>
      </c>
      <c r="D4" s="313"/>
    </row>
    <row r="5" spans="1:5">
      <c r="A5" s="5" t="s">
        <v>748</v>
      </c>
      <c r="B5" s="312">
        <v>1726</v>
      </c>
      <c r="C5" s="312">
        <v>676</v>
      </c>
      <c r="D5" s="313"/>
    </row>
    <row r="6" spans="1:5">
      <c r="A6" s="5" t="s">
        <v>742</v>
      </c>
      <c r="C6" s="312"/>
    </row>
    <row r="9" spans="1:5">
      <c r="A9" s="312"/>
      <c r="B9" s="312"/>
    </row>
    <row r="10" spans="1:5">
      <c r="B10" s="312"/>
    </row>
  </sheetData>
  <hyperlinks>
    <hyperlink ref="E1" location="INDICE!A1" display="Índice (volver)" xr:uid="{37196EBA-939C-4A97-A2D6-2114BA57EABF}"/>
  </hyperlinks>
  <pageMargins left="0.7" right="0.7" top="0.75" bottom="0.75" header="0.3" footer="0.3"/>
  <pageSetup paperSize="9" orientation="portrait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4AFF9-20DD-4105-896F-7CC7886EB9DA}">
  <dimension ref="B1:J18"/>
  <sheetViews>
    <sheetView showGridLines="0" zoomScaleNormal="100" workbookViewId="0">
      <selection activeCell="J1" sqref="J1"/>
    </sheetView>
  </sheetViews>
  <sheetFormatPr baseColWidth="10" defaultColWidth="11.42578125" defaultRowHeight="15"/>
  <sheetData>
    <row r="1" spans="2:10">
      <c r="B1" s="518" t="s">
        <v>749</v>
      </c>
      <c r="C1" s="518"/>
      <c r="D1" s="518"/>
      <c r="E1" s="518"/>
      <c r="F1" s="518"/>
      <c r="G1" s="518"/>
      <c r="H1" s="518"/>
      <c r="I1" s="213"/>
      <c r="J1" s="500" t="s">
        <v>1634</v>
      </c>
    </row>
    <row r="2" spans="2:10">
      <c r="B2" s="518"/>
      <c r="C2" s="518"/>
      <c r="D2" s="518"/>
      <c r="E2" s="518"/>
      <c r="F2" s="518"/>
      <c r="G2" s="518"/>
      <c r="H2" s="518"/>
      <c r="I2" s="213"/>
    </row>
    <row r="18" spans="2:2" ht="16.5">
      <c r="B18" s="5" t="s">
        <v>743</v>
      </c>
    </row>
  </sheetData>
  <mergeCells count="1">
    <mergeCell ref="B1:H2"/>
  </mergeCells>
  <hyperlinks>
    <hyperlink ref="J1" location="INDICE!A1" display="Índice (volver)" xr:uid="{9F5AA740-C091-40D8-BFE9-57E4D1DECA02}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9B93A-020A-4EC6-BF75-B6787D976FD8}">
  <dimension ref="A1:AC7"/>
  <sheetViews>
    <sheetView showGridLines="0" zoomScaleNormal="100" workbookViewId="0">
      <selection activeCell="I1" sqref="I1"/>
    </sheetView>
  </sheetViews>
  <sheetFormatPr baseColWidth="10" defaultColWidth="11.5703125" defaultRowHeight="13.5"/>
  <cols>
    <col min="1" max="1" width="10.28515625" style="6" bestFit="1" customWidth="1"/>
    <col min="2" max="29" width="7.28515625" style="6" bestFit="1" customWidth="1"/>
    <col min="30" max="16384" width="11.5703125" style="6"/>
  </cols>
  <sheetData>
    <row r="1" spans="1:29">
      <c r="A1" s="10" t="s">
        <v>750</v>
      </c>
      <c r="I1" s="500" t="s">
        <v>1634</v>
      </c>
    </row>
    <row r="2" spans="1:29">
      <c r="A2" s="10" t="s">
        <v>751</v>
      </c>
      <c r="B2" s="6">
        <v>1992</v>
      </c>
      <c r="C2" s="6">
        <v>1993</v>
      </c>
      <c r="D2" s="6">
        <v>1994</v>
      </c>
      <c r="E2" s="6">
        <v>1995</v>
      </c>
      <c r="F2" s="6">
        <v>1996</v>
      </c>
      <c r="G2" s="6">
        <v>1997</v>
      </c>
      <c r="H2" s="6">
        <v>1998</v>
      </c>
      <c r="I2" s="6">
        <v>1999</v>
      </c>
      <c r="J2" s="6">
        <v>2000</v>
      </c>
      <c r="K2" s="6">
        <v>2001</v>
      </c>
      <c r="L2" s="6">
        <v>2002</v>
      </c>
      <c r="M2" s="6">
        <v>2003</v>
      </c>
      <c r="N2" s="6">
        <v>2004</v>
      </c>
      <c r="O2" s="6">
        <v>2005</v>
      </c>
      <c r="P2" s="6">
        <v>2006</v>
      </c>
      <c r="Q2" s="6">
        <v>2007</v>
      </c>
      <c r="R2" s="6">
        <v>2008</v>
      </c>
      <c r="S2" s="6">
        <v>2009</v>
      </c>
      <c r="T2" s="6">
        <v>2010</v>
      </c>
      <c r="U2" s="6">
        <v>2011</v>
      </c>
      <c r="V2" s="6">
        <v>2012</v>
      </c>
      <c r="W2" s="6">
        <v>2013</v>
      </c>
      <c r="X2" s="6">
        <v>2014</v>
      </c>
      <c r="Y2" s="6">
        <v>2015</v>
      </c>
      <c r="Z2" s="6">
        <v>2016</v>
      </c>
      <c r="AA2" s="6">
        <v>2017</v>
      </c>
      <c r="AB2" s="6">
        <v>2018</v>
      </c>
      <c r="AC2" s="6">
        <v>2019</v>
      </c>
    </row>
    <row r="3" spans="1:29">
      <c r="A3" s="6" t="s">
        <v>752</v>
      </c>
      <c r="B3" s="6">
        <v>470.47999999999996</v>
      </c>
      <c r="C3" s="6">
        <v>470.47999999999996</v>
      </c>
      <c r="D3" s="6">
        <v>470.47999999999996</v>
      </c>
      <c r="E3" s="6">
        <v>470.47999999999996</v>
      </c>
      <c r="F3" s="6">
        <v>470.47999999999996</v>
      </c>
      <c r="G3" s="6">
        <v>470.47999999999996</v>
      </c>
      <c r="H3" s="6">
        <v>470.47999999999996</v>
      </c>
      <c r="I3" s="6">
        <v>470.47999999999996</v>
      </c>
      <c r="J3" s="6">
        <v>470.47999999999996</v>
      </c>
      <c r="K3" s="6">
        <v>470.47999999999996</v>
      </c>
      <c r="L3" s="6">
        <v>470.47999999999996</v>
      </c>
      <c r="M3" s="6">
        <v>470.47999999999996</v>
      </c>
      <c r="N3" s="6">
        <v>470.47999999999996</v>
      </c>
      <c r="O3" s="6">
        <v>470.47999999999996</v>
      </c>
      <c r="P3" s="6">
        <v>490.91999999999996</v>
      </c>
      <c r="Q3" s="6">
        <v>590.94999999999993</v>
      </c>
      <c r="R3" s="6">
        <v>645.51</v>
      </c>
      <c r="S3" s="6">
        <v>645.51</v>
      </c>
      <c r="T3" s="6">
        <v>645.51</v>
      </c>
      <c r="U3" s="6">
        <v>645.51</v>
      </c>
      <c r="V3" s="6">
        <v>645.51</v>
      </c>
      <c r="W3" s="6">
        <v>645.51</v>
      </c>
      <c r="X3" s="6">
        <v>645.51</v>
      </c>
      <c r="Y3" s="6">
        <v>645.51</v>
      </c>
      <c r="Z3" s="6">
        <v>798.46</v>
      </c>
      <c r="AA3" s="6">
        <v>798.46</v>
      </c>
      <c r="AB3" s="6">
        <v>798.46</v>
      </c>
      <c r="AC3" s="6">
        <v>919.96</v>
      </c>
    </row>
    <row r="4" spans="1:29">
      <c r="A4" s="6" t="s">
        <v>753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192.16000000000003</v>
      </c>
      <c r="S4" s="6">
        <v>192.16000000000003</v>
      </c>
      <c r="T4" s="6">
        <v>192.16000000000003</v>
      </c>
      <c r="U4" s="6">
        <v>192.16000000000003</v>
      </c>
      <c r="V4" s="6">
        <v>252.94000000000003</v>
      </c>
      <c r="W4" s="6">
        <v>252.94000000000003</v>
      </c>
      <c r="X4" s="6">
        <v>252.94000000000003</v>
      </c>
      <c r="Y4" s="6">
        <v>394.17</v>
      </c>
      <c r="Z4" s="6">
        <v>667.8</v>
      </c>
      <c r="AA4" s="6">
        <v>667.8</v>
      </c>
      <c r="AB4" s="6">
        <v>667.8</v>
      </c>
      <c r="AC4" s="6">
        <v>667.8</v>
      </c>
    </row>
    <row r="5" spans="1:29">
      <c r="A5" s="6" t="s">
        <v>754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551.71</v>
      </c>
      <c r="O5" s="6">
        <v>551.71</v>
      </c>
      <c r="P5" s="6">
        <v>551.71</v>
      </c>
      <c r="Q5" s="6">
        <v>646.67000000000007</v>
      </c>
      <c r="R5" s="6">
        <v>758.36000000000013</v>
      </c>
      <c r="S5" s="6">
        <v>758.36000000000013</v>
      </c>
      <c r="T5" s="6">
        <v>758.36000000000013</v>
      </c>
      <c r="U5" s="6">
        <v>758.36000000000013</v>
      </c>
      <c r="V5" s="6">
        <v>758.36000000000013</v>
      </c>
      <c r="W5" s="6">
        <v>889.89000000000021</v>
      </c>
      <c r="X5" s="6">
        <v>889.89000000000021</v>
      </c>
      <c r="Y5" s="6">
        <v>889.89000000000021</v>
      </c>
      <c r="Z5" s="6">
        <v>889.89000000000021</v>
      </c>
      <c r="AA5" s="6">
        <v>889.89000000000021</v>
      </c>
      <c r="AB5" s="6">
        <v>889.89000000000021</v>
      </c>
      <c r="AC5" s="6">
        <v>889.89000000000021</v>
      </c>
    </row>
    <row r="6" spans="1:29">
      <c r="A6" s="6" t="s">
        <v>755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427.89</v>
      </c>
      <c r="V6" s="6">
        <v>427.89</v>
      </c>
      <c r="W6" s="6">
        <v>590.79</v>
      </c>
      <c r="X6" s="6">
        <v>590.79</v>
      </c>
      <c r="Y6" s="6">
        <v>590.79</v>
      </c>
      <c r="Z6" s="6">
        <v>590.79</v>
      </c>
      <c r="AA6" s="6">
        <v>590.79</v>
      </c>
      <c r="AB6" s="6">
        <v>664.29</v>
      </c>
      <c r="AC6" s="6">
        <v>664.29</v>
      </c>
    </row>
    <row r="7" spans="1:29">
      <c r="A7" s="10" t="s">
        <v>67</v>
      </c>
      <c r="B7" s="314">
        <f>SUM(B3:B6)</f>
        <v>470.47999999999996</v>
      </c>
      <c r="C7" s="314">
        <f t="shared" ref="C7:AC7" si="0">SUM(C3:C6)</f>
        <v>470.47999999999996</v>
      </c>
      <c r="D7" s="314">
        <f t="shared" si="0"/>
        <v>470.47999999999996</v>
      </c>
      <c r="E7" s="314">
        <f t="shared" si="0"/>
        <v>470.47999999999996</v>
      </c>
      <c r="F7" s="314">
        <f t="shared" si="0"/>
        <v>470.47999999999996</v>
      </c>
      <c r="G7" s="314">
        <f t="shared" si="0"/>
        <v>470.47999999999996</v>
      </c>
      <c r="H7" s="314">
        <f t="shared" si="0"/>
        <v>470.47999999999996</v>
      </c>
      <c r="I7" s="314">
        <f t="shared" si="0"/>
        <v>470.47999999999996</v>
      </c>
      <c r="J7" s="314">
        <f t="shared" si="0"/>
        <v>470.47999999999996</v>
      </c>
      <c r="K7" s="314">
        <f t="shared" si="0"/>
        <v>470.47999999999996</v>
      </c>
      <c r="L7" s="314">
        <f t="shared" si="0"/>
        <v>470.47999999999996</v>
      </c>
      <c r="M7" s="314">
        <f t="shared" si="0"/>
        <v>470.47999999999996</v>
      </c>
      <c r="N7" s="314">
        <f t="shared" si="0"/>
        <v>1022.19</v>
      </c>
      <c r="O7" s="314">
        <f t="shared" si="0"/>
        <v>1022.19</v>
      </c>
      <c r="P7" s="314">
        <f t="shared" si="0"/>
        <v>1042.6300000000001</v>
      </c>
      <c r="Q7" s="314">
        <f t="shared" si="0"/>
        <v>1237.6199999999999</v>
      </c>
      <c r="R7" s="314">
        <f t="shared" si="0"/>
        <v>1596.0300000000002</v>
      </c>
      <c r="S7" s="314">
        <f t="shared" si="0"/>
        <v>1596.0300000000002</v>
      </c>
      <c r="T7" s="314">
        <f t="shared" si="0"/>
        <v>1596.0300000000002</v>
      </c>
      <c r="U7" s="314">
        <f t="shared" si="0"/>
        <v>2023.92</v>
      </c>
      <c r="V7" s="314">
        <f t="shared" si="0"/>
        <v>2084.7000000000003</v>
      </c>
      <c r="W7" s="314">
        <f t="shared" si="0"/>
        <v>2379.13</v>
      </c>
      <c r="X7" s="314">
        <f t="shared" si="0"/>
        <v>2379.13</v>
      </c>
      <c r="Y7" s="314">
        <f t="shared" si="0"/>
        <v>2520.36</v>
      </c>
      <c r="Z7" s="314">
        <f t="shared" si="0"/>
        <v>2946.94</v>
      </c>
      <c r="AA7" s="314">
        <f t="shared" si="0"/>
        <v>2946.94</v>
      </c>
      <c r="AB7" s="314">
        <f t="shared" si="0"/>
        <v>3020.44</v>
      </c>
      <c r="AC7" s="314">
        <f t="shared" si="0"/>
        <v>3141.94</v>
      </c>
    </row>
  </sheetData>
  <hyperlinks>
    <hyperlink ref="I1" location="INDICE!A1" display="Índice (volver)" xr:uid="{453A25AB-E744-48F3-830D-622ACBDA2169}"/>
  </hyperlinks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9EE21-9048-422E-88EB-49FF94670A1F}">
  <dimension ref="B1:I21"/>
  <sheetViews>
    <sheetView showGridLines="0" workbookViewId="0">
      <selection activeCell="I1" sqref="I1"/>
    </sheetView>
  </sheetViews>
  <sheetFormatPr baseColWidth="10" defaultColWidth="11.42578125" defaultRowHeight="15"/>
  <sheetData>
    <row r="1" spans="2:9">
      <c r="B1" s="519" t="s">
        <v>756</v>
      </c>
      <c r="C1" s="519"/>
      <c r="D1" s="519"/>
      <c r="E1" s="519"/>
      <c r="F1" s="519"/>
      <c r="G1" s="519"/>
      <c r="H1" s="519"/>
      <c r="I1" s="500" t="s">
        <v>1634</v>
      </c>
    </row>
    <row r="2" spans="2:9">
      <c r="B2" s="519"/>
      <c r="C2" s="519"/>
      <c r="D2" s="519"/>
      <c r="E2" s="519"/>
      <c r="F2" s="519"/>
      <c r="G2" s="519"/>
      <c r="H2" s="519"/>
    </row>
    <row r="21" spans="2:2" ht="16.5">
      <c r="B21" s="5" t="s">
        <v>757</v>
      </c>
    </row>
  </sheetData>
  <mergeCells count="1">
    <mergeCell ref="B1:H2"/>
  </mergeCells>
  <hyperlinks>
    <hyperlink ref="I1" location="INDICE!A1" display="Índice (volver)" xr:uid="{6E4E1B33-B1DB-4902-B234-124B0295A7A9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77E3-85F7-49B5-9714-41E9819965C9}">
  <dimension ref="A1:M37"/>
  <sheetViews>
    <sheetView showGridLines="0" workbookViewId="0">
      <selection activeCell="L1" sqref="L1"/>
    </sheetView>
  </sheetViews>
  <sheetFormatPr baseColWidth="10" defaultColWidth="19.7109375" defaultRowHeight="13.5"/>
  <cols>
    <col min="1" max="1" width="10.7109375" style="6" customWidth="1"/>
    <col min="2" max="2" width="15.85546875" style="6" bestFit="1" customWidth="1"/>
    <col min="3" max="3" width="15.42578125" style="6" bestFit="1" customWidth="1"/>
    <col min="4" max="4" width="20.5703125" style="6" bestFit="1" customWidth="1"/>
    <col min="5" max="5" width="14.85546875" style="6" bestFit="1" customWidth="1"/>
    <col min="6" max="6" width="15.85546875" style="6" bestFit="1" customWidth="1"/>
    <col min="7" max="7" width="15.42578125" style="6" bestFit="1" customWidth="1"/>
    <col min="8" max="8" width="20.5703125" style="316" bestFit="1" customWidth="1"/>
    <col min="9" max="9" width="14.85546875" style="6" bestFit="1" customWidth="1"/>
    <col min="10" max="10" width="13.28515625" style="13" bestFit="1" customWidth="1"/>
    <col min="11" max="11" width="14.28515625" style="6" bestFit="1" customWidth="1"/>
    <col min="12" max="13" width="14.85546875" style="6" bestFit="1" customWidth="1"/>
    <col min="14" max="14" width="10.28515625" style="6" bestFit="1" customWidth="1"/>
    <col min="15" max="16384" width="19.7109375" style="6"/>
  </cols>
  <sheetData>
    <row r="1" spans="1:13">
      <c r="A1" s="315"/>
      <c r="B1" s="545" t="s">
        <v>758</v>
      </c>
      <c r="C1" s="545"/>
      <c r="D1" s="545"/>
      <c r="E1" s="545"/>
      <c r="F1" s="546" t="s">
        <v>759</v>
      </c>
      <c r="G1" s="546"/>
      <c r="H1" s="546"/>
      <c r="I1" s="546"/>
      <c r="J1" s="546"/>
      <c r="L1" s="500" t="s">
        <v>1634</v>
      </c>
    </row>
    <row r="2" spans="1:13">
      <c r="A2" s="315"/>
      <c r="B2" s="315" t="s">
        <v>760</v>
      </c>
      <c r="C2" s="315" t="s">
        <v>761</v>
      </c>
      <c r="D2" s="315" t="s">
        <v>762</v>
      </c>
      <c r="E2" s="315" t="s">
        <v>763</v>
      </c>
      <c r="F2" s="315" t="s">
        <v>760</v>
      </c>
      <c r="G2" s="315" t="s">
        <v>761</v>
      </c>
      <c r="H2" s="315" t="s">
        <v>762</v>
      </c>
      <c r="I2" s="315" t="s">
        <v>763</v>
      </c>
      <c r="J2" s="315" t="s">
        <v>764</v>
      </c>
      <c r="K2" s="315" t="s">
        <v>67</v>
      </c>
    </row>
    <row r="3" spans="1:13">
      <c r="A3" s="315">
        <v>1987</v>
      </c>
      <c r="B3" s="11">
        <v>0</v>
      </c>
      <c r="C3" s="11">
        <v>0</v>
      </c>
      <c r="D3" s="11">
        <v>0</v>
      </c>
      <c r="E3" s="11">
        <v>0</v>
      </c>
      <c r="F3" s="11">
        <v>162697624.3361944</v>
      </c>
      <c r="G3" s="11">
        <v>0</v>
      </c>
      <c r="H3" s="11">
        <v>0</v>
      </c>
      <c r="I3" s="11">
        <v>0</v>
      </c>
      <c r="J3" s="11">
        <v>0</v>
      </c>
      <c r="K3" s="11">
        <v>162697624.3361944</v>
      </c>
      <c r="L3" s="11"/>
      <c r="M3" s="11"/>
    </row>
    <row r="4" spans="1:13">
      <c r="A4" s="315">
        <v>1988</v>
      </c>
      <c r="B4" s="11">
        <v>0</v>
      </c>
      <c r="C4" s="11">
        <v>0</v>
      </c>
      <c r="D4" s="11">
        <v>0</v>
      </c>
      <c r="E4" s="11">
        <v>0</v>
      </c>
      <c r="F4" s="11">
        <v>368338318.32570678</v>
      </c>
      <c r="G4" s="11">
        <v>0</v>
      </c>
      <c r="H4" s="11">
        <v>0</v>
      </c>
      <c r="I4" s="11">
        <v>0</v>
      </c>
      <c r="J4" s="11">
        <v>0</v>
      </c>
      <c r="K4" s="11">
        <v>368338318.32570678</v>
      </c>
      <c r="L4" s="11"/>
    </row>
    <row r="5" spans="1:13">
      <c r="A5" s="315">
        <v>1989</v>
      </c>
      <c r="B5" s="11">
        <v>0</v>
      </c>
      <c r="C5" s="11">
        <v>0</v>
      </c>
      <c r="D5" s="11">
        <v>0</v>
      </c>
      <c r="E5" s="11">
        <v>0</v>
      </c>
      <c r="F5" s="11">
        <v>558169847.72935438</v>
      </c>
      <c r="G5" s="11">
        <v>0</v>
      </c>
      <c r="H5" s="11">
        <v>0</v>
      </c>
      <c r="I5" s="11">
        <v>0</v>
      </c>
      <c r="J5" s="11">
        <v>0</v>
      </c>
      <c r="K5" s="11">
        <v>558169847.72935438</v>
      </c>
      <c r="L5" s="11"/>
    </row>
    <row r="6" spans="1:13">
      <c r="A6" s="315">
        <v>1990</v>
      </c>
      <c r="B6" s="11">
        <v>0</v>
      </c>
      <c r="C6" s="11">
        <v>0</v>
      </c>
      <c r="D6" s="11">
        <v>0</v>
      </c>
      <c r="E6" s="11">
        <v>0</v>
      </c>
      <c r="F6" s="11">
        <v>835398494.45742118</v>
      </c>
      <c r="G6" s="11">
        <v>0</v>
      </c>
      <c r="H6" s="11">
        <v>0</v>
      </c>
      <c r="I6" s="11">
        <v>0</v>
      </c>
      <c r="J6" s="11">
        <v>0</v>
      </c>
      <c r="K6" s="11">
        <v>835398494.45742118</v>
      </c>
      <c r="L6" s="11"/>
    </row>
    <row r="7" spans="1:13">
      <c r="A7" s="315">
        <v>1991</v>
      </c>
      <c r="B7" s="11">
        <v>0</v>
      </c>
      <c r="C7" s="11">
        <v>0</v>
      </c>
      <c r="D7" s="11">
        <v>0</v>
      </c>
      <c r="E7" s="11">
        <v>0</v>
      </c>
      <c r="F7" s="11">
        <v>847985176.70656514</v>
      </c>
      <c r="G7" s="11">
        <v>0</v>
      </c>
      <c r="H7" s="11">
        <v>0</v>
      </c>
      <c r="I7" s="11">
        <v>0</v>
      </c>
      <c r="J7" s="11">
        <v>0</v>
      </c>
      <c r="K7" s="11">
        <v>847985176.70656514</v>
      </c>
      <c r="L7" s="11"/>
    </row>
    <row r="8" spans="1:13">
      <c r="A8" s="315">
        <v>1992</v>
      </c>
      <c r="B8" s="11">
        <v>476795766.71014285</v>
      </c>
      <c r="C8" s="11">
        <v>0</v>
      </c>
      <c r="D8" s="11">
        <v>0</v>
      </c>
      <c r="E8" s="11">
        <v>0</v>
      </c>
      <c r="F8" s="11">
        <v>362910376.2871688</v>
      </c>
      <c r="G8" s="11">
        <v>0</v>
      </c>
      <c r="H8" s="11">
        <v>0</v>
      </c>
      <c r="I8" s="11">
        <v>0</v>
      </c>
      <c r="J8" s="11">
        <v>0</v>
      </c>
      <c r="K8" s="11">
        <v>839706142.99731159</v>
      </c>
      <c r="L8" s="11"/>
    </row>
    <row r="9" spans="1:13">
      <c r="A9" s="315">
        <v>1993</v>
      </c>
      <c r="B9" s="11">
        <v>0</v>
      </c>
      <c r="C9" s="11">
        <v>0</v>
      </c>
      <c r="D9" s="11">
        <v>0</v>
      </c>
      <c r="E9" s="11">
        <v>0</v>
      </c>
      <c r="F9" s="11">
        <v>343054647.24779797</v>
      </c>
      <c r="G9" s="11">
        <v>0</v>
      </c>
      <c r="H9" s="11">
        <v>0</v>
      </c>
      <c r="I9" s="11">
        <v>0</v>
      </c>
      <c r="J9" s="11">
        <v>0</v>
      </c>
      <c r="K9" s="11">
        <v>343054647.24779797</v>
      </c>
      <c r="L9" s="11"/>
    </row>
    <row r="10" spans="1:13">
      <c r="A10" s="315">
        <v>1994</v>
      </c>
      <c r="B10" s="11">
        <v>0</v>
      </c>
      <c r="C10" s="11">
        <v>0</v>
      </c>
      <c r="D10" s="11">
        <v>0</v>
      </c>
      <c r="E10" s="11">
        <v>0</v>
      </c>
      <c r="F10" s="11">
        <v>42358847.459170312</v>
      </c>
      <c r="G10" s="11">
        <v>0</v>
      </c>
      <c r="H10" s="11">
        <v>0</v>
      </c>
      <c r="I10" s="11">
        <v>0</v>
      </c>
      <c r="J10" s="11">
        <v>0</v>
      </c>
      <c r="K10" s="11">
        <v>42358847.459170312</v>
      </c>
      <c r="L10" s="11"/>
    </row>
    <row r="11" spans="1:13">
      <c r="A11" s="315">
        <v>1995</v>
      </c>
      <c r="B11" s="11">
        <v>0</v>
      </c>
      <c r="C11" s="11">
        <v>0</v>
      </c>
      <c r="D11" s="11">
        <v>0</v>
      </c>
      <c r="E11" s="11">
        <v>0</v>
      </c>
      <c r="F11" s="11">
        <v>41632732.904219225</v>
      </c>
      <c r="G11" s="11">
        <v>0</v>
      </c>
      <c r="H11" s="11">
        <v>0</v>
      </c>
      <c r="I11" s="11">
        <v>0</v>
      </c>
      <c r="J11" s="11">
        <v>0</v>
      </c>
      <c r="K11" s="11">
        <v>41632732.904219225</v>
      </c>
      <c r="L11" s="11"/>
    </row>
    <row r="12" spans="1:13">
      <c r="A12" s="315">
        <v>1996</v>
      </c>
      <c r="B12" s="11">
        <v>0</v>
      </c>
      <c r="C12" s="11">
        <v>0</v>
      </c>
      <c r="D12" s="11">
        <v>0</v>
      </c>
      <c r="E12" s="11">
        <v>0</v>
      </c>
      <c r="F12" s="11">
        <v>41577098.7496631</v>
      </c>
      <c r="G12" s="11">
        <v>0</v>
      </c>
      <c r="H12" s="11">
        <v>0</v>
      </c>
      <c r="I12" s="11">
        <v>0</v>
      </c>
      <c r="J12" s="11">
        <v>0</v>
      </c>
      <c r="K12" s="11">
        <v>41577098.7496631</v>
      </c>
      <c r="L12" s="11"/>
    </row>
    <row r="13" spans="1:13">
      <c r="A13" s="315">
        <v>1997</v>
      </c>
      <c r="B13" s="11">
        <v>0</v>
      </c>
      <c r="C13" s="11">
        <v>0</v>
      </c>
      <c r="D13" s="11">
        <v>0</v>
      </c>
      <c r="E13" s="11">
        <v>0</v>
      </c>
      <c r="F13" s="11">
        <v>41288239.732284948</v>
      </c>
      <c r="G13" s="11">
        <v>0</v>
      </c>
      <c r="H13" s="11">
        <v>0</v>
      </c>
      <c r="I13" s="11">
        <v>180544413.636329</v>
      </c>
      <c r="J13" s="11">
        <v>0</v>
      </c>
      <c r="K13" s="11">
        <v>221832653.36861396</v>
      </c>
      <c r="L13" s="11"/>
    </row>
    <row r="14" spans="1:13">
      <c r="A14" s="315">
        <v>1998</v>
      </c>
      <c r="B14" s="11">
        <v>0</v>
      </c>
      <c r="C14" s="11">
        <v>0</v>
      </c>
      <c r="D14" s="11">
        <v>0</v>
      </c>
      <c r="E14" s="11">
        <v>0</v>
      </c>
      <c r="F14" s="11">
        <v>41308898.413142845</v>
      </c>
      <c r="G14" s="11">
        <v>0</v>
      </c>
      <c r="H14" s="11">
        <v>0</v>
      </c>
      <c r="I14" s="11">
        <v>278062359.09141809</v>
      </c>
      <c r="J14" s="11">
        <v>0</v>
      </c>
      <c r="K14" s="11">
        <v>319371257.50456095</v>
      </c>
      <c r="L14" s="11"/>
    </row>
    <row r="15" spans="1:13">
      <c r="A15" s="315">
        <v>1999</v>
      </c>
      <c r="B15" s="11">
        <v>0</v>
      </c>
      <c r="C15" s="11">
        <v>0</v>
      </c>
      <c r="D15" s="11">
        <v>0</v>
      </c>
      <c r="E15" s="11">
        <v>0</v>
      </c>
      <c r="F15" s="11">
        <v>40151507.16481214</v>
      </c>
      <c r="G15" s="11">
        <v>636711.51626918465</v>
      </c>
      <c r="H15" s="11">
        <v>0</v>
      </c>
      <c r="I15" s="11">
        <v>739897446.61547995</v>
      </c>
      <c r="J15" s="11">
        <v>0</v>
      </c>
      <c r="K15" s="11">
        <v>780685665.29656124</v>
      </c>
      <c r="L15" s="11"/>
    </row>
    <row r="16" spans="1:13">
      <c r="A16" s="315">
        <v>2000</v>
      </c>
      <c r="B16" s="11">
        <v>0</v>
      </c>
      <c r="C16" s="11">
        <v>0</v>
      </c>
      <c r="D16" s="11">
        <v>0</v>
      </c>
      <c r="E16" s="11">
        <v>0</v>
      </c>
      <c r="F16" s="11">
        <v>38140270.095116027</v>
      </c>
      <c r="G16" s="11">
        <v>7784989.321863058</v>
      </c>
      <c r="H16" s="11">
        <v>0</v>
      </c>
      <c r="I16" s="11">
        <v>999079383.62223697</v>
      </c>
      <c r="J16" s="11">
        <v>0</v>
      </c>
      <c r="K16" s="11">
        <v>1045004643.039216</v>
      </c>
      <c r="L16" s="11"/>
      <c r="M16" s="11"/>
    </row>
    <row r="17" spans="1:13">
      <c r="A17" s="315">
        <v>2001</v>
      </c>
      <c r="B17" s="11">
        <v>0</v>
      </c>
      <c r="C17" s="11">
        <v>0</v>
      </c>
      <c r="D17" s="11">
        <v>0</v>
      </c>
      <c r="E17" s="11">
        <v>0</v>
      </c>
      <c r="F17" s="11">
        <v>76313899.411553115</v>
      </c>
      <c r="G17" s="11">
        <v>55021091.199114054</v>
      </c>
      <c r="H17" s="11">
        <v>1754046.9493224286</v>
      </c>
      <c r="I17" s="11">
        <v>1615117731.1087937</v>
      </c>
      <c r="J17" s="11">
        <v>647995.9726335525</v>
      </c>
      <c r="K17" s="11">
        <v>1748854764.641417</v>
      </c>
      <c r="L17" s="11"/>
    </row>
    <row r="18" spans="1:13">
      <c r="A18" s="315">
        <v>2002</v>
      </c>
      <c r="B18" s="11">
        <v>0</v>
      </c>
      <c r="C18" s="11">
        <v>0</v>
      </c>
      <c r="D18" s="11">
        <v>0</v>
      </c>
      <c r="E18" s="11">
        <v>0</v>
      </c>
      <c r="F18" s="11">
        <v>459480956.81865084</v>
      </c>
      <c r="G18" s="11">
        <v>485934270.90645897</v>
      </c>
      <c r="H18" s="11">
        <v>12681259.774690393</v>
      </c>
      <c r="I18" s="11">
        <v>1535425180.8061569</v>
      </c>
      <c r="J18" s="11">
        <v>2460810.5566537925</v>
      </c>
      <c r="K18" s="11">
        <v>2495982478.8626108</v>
      </c>
      <c r="L18" s="11"/>
    </row>
    <row r="19" spans="1:13">
      <c r="A19" s="315">
        <v>2003</v>
      </c>
      <c r="B19" s="11">
        <v>0</v>
      </c>
      <c r="C19" s="11">
        <v>0</v>
      </c>
      <c r="D19" s="11">
        <v>0</v>
      </c>
      <c r="E19" s="11">
        <v>235880816.27055401</v>
      </c>
      <c r="F19" s="11">
        <v>588114481.63903093</v>
      </c>
      <c r="G19" s="11">
        <v>656722673.94234884</v>
      </c>
      <c r="H19" s="11">
        <v>79217701.335164472</v>
      </c>
      <c r="I19" s="11">
        <v>922210019.2611686</v>
      </c>
      <c r="J19" s="11">
        <v>134797.7562422113</v>
      </c>
      <c r="K19" s="11">
        <v>2482280490.2045093</v>
      </c>
      <c r="L19" s="11"/>
    </row>
    <row r="20" spans="1:13">
      <c r="A20" s="315">
        <v>2004</v>
      </c>
      <c r="B20" s="11">
        <v>22787360.596324075</v>
      </c>
      <c r="C20" s="11">
        <v>61707049.079222269</v>
      </c>
      <c r="D20" s="11">
        <v>4463223.6376117514</v>
      </c>
      <c r="E20" s="11">
        <v>21864620.593924519</v>
      </c>
      <c r="F20" s="11">
        <v>504465034.63206822</v>
      </c>
      <c r="G20" s="11">
        <v>666208824.85183275</v>
      </c>
      <c r="H20" s="11">
        <v>354435939.87194586</v>
      </c>
      <c r="I20" s="11">
        <v>819760261.19797409</v>
      </c>
      <c r="J20" s="11">
        <v>28772.571728463168</v>
      </c>
      <c r="K20" s="11">
        <v>2455721087.0326319</v>
      </c>
      <c r="L20" s="11"/>
    </row>
    <row r="21" spans="1:13">
      <c r="A21" s="315">
        <v>2005</v>
      </c>
      <c r="B21" s="11">
        <v>2414414.7655754494</v>
      </c>
      <c r="C21" s="11">
        <v>0</v>
      </c>
      <c r="D21" s="11">
        <v>178260.158786229</v>
      </c>
      <c r="E21" s="11">
        <v>115511.53803591398</v>
      </c>
      <c r="F21" s="11">
        <v>481044920.60737455</v>
      </c>
      <c r="G21" s="11">
        <v>898786416.33394289</v>
      </c>
      <c r="H21" s="11">
        <v>484971204.33431602</v>
      </c>
      <c r="I21" s="11">
        <v>839281753.5540818</v>
      </c>
      <c r="J21" s="11">
        <v>49779.604144200166</v>
      </c>
      <c r="K21" s="11">
        <v>2706842260.8962569</v>
      </c>
      <c r="L21" s="11"/>
    </row>
    <row r="22" spans="1:13">
      <c r="A22" s="315">
        <v>2006</v>
      </c>
      <c r="B22" s="11">
        <v>34327319.694405213</v>
      </c>
      <c r="C22" s="11">
        <v>0</v>
      </c>
      <c r="D22" s="11">
        <v>11633.582967763714</v>
      </c>
      <c r="E22" s="11">
        <v>63084381.617878892</v>
      </c>
      <c r="F22" s="11">
        <v>369050556.4856596</v>
      </c>
      <c r="G22" s="11">
        <v>1182107477.7453544</v>
      </c>
      <c r="H22" s="11">
        <v>576279570.39179409</v>
      </c>
      <c r="I22" s="11">
        <v>760355060.56230545</v>
      </c>
      <c r="J22" s="11">
        <v>376306.24910113285</v>
      </c>
      <c r="K22" s="11">
        <v>2985592306.3294668</v>
      </c>
      <c r="L22" s="11"/>
    </row>
    <row r="23" spans="1:13">
      <c r="A23" s="315">
        <v>2007</v>
      </c>
      <c r="B23" s="11">
        <v>24578317.552892253</v>
      </c>
      <c r="C23" s="11">
        <v>12494070.778340962</v>
      </c>
      <c r="D23" s="11">
        <v>95902.647190168907</v>
      </c>
      <c r="E23" s="11">
        <v>2971648.444296706</v>
      </c>
      <c r="F23" s="11">
        <v>326481347.60961157</v>
      </c>
      <c r="G23" s="11">
        <v>1529744254.2642117</v>
      </c>
      <c r="H23" s="11">
        <v>855418440.57720256</v>
      </c>
      <c r="I23" s="11">
        <v>627451414.39524186</v>
      </c>
      <c r="J23" s="11">
        <v>3045684.7489703656</v>
      </c>
      <c r="K23" s="11">
        <v>3382281081.0179582</v>
      </c>
      <c r="L23" s="11"/>
    </row>
    <row r="24" spans="1:13">
      <c r="A24" s="315">
        <v>2008</v>
      </c>
      <c r="B24" s="11">
        <v>4378464.5133852111</v>
      </c>
      <c r="C24" s="11">
        <v>251378.24306076203</v>
      </c>
      <c r="D24" s="11">
        <v>208775.35306979978</v>
      </c>
      <c r="E24" s="11">
        <v>122835103.98212606</v>
      </c>
      <c r="F24" s="11">
        <v>209057907.5864825</v>
      </c>
      <c r="G24" s="11">
        <v>1314326479.052783</v>
      </c>
      <c r="H24" s="11">
        <v>1443267219.3826208</v>
      </c>
      <c r="I24" s="11">
        <v>706441703.92210948</v>
      </c>
      <c r="J24" s="11">
        <v>48859607.13073191</v>
      </c>
      <c r="K24" s="11">
        <v>3849626639.1663699</v>
      </c>
      <c r="L24" s="11"/>
    </row>
    <row r="25" spans="1:13">
      <c r="A25" s="315">
        <v>2009</v>
      </c>
      <c r="B25" s="11">
        <v>8910550.6819973737</v>
      </c>
      <c r="C25" s="11">
        <v>3544963.7462685611</v>
      </c>
      <c r="D25" s="11">
        <v>21678817.212728262</v>
      </c>
      <c r="E25" s="11">
        <v>24243876.810929395</v>
      </c>
      <c r="F25" s="11">
        <v>234831246.48177823</v>
      </c>
      <c r="G25" s="11">
        <v>1119128126.2516823</v>
      </c>
      <c r="H25" s="11">
        <v>1865164840.0379977</v>
      </c>
      <c r="I25" s="11">
        <v>880875249.72441351</v>
      </c>
      <c r="J25" s="11">
        <v>144523362.64523596</v>
      </c>
      <c r="K25" s="11">
        <v>4302901033.5930309</v>
      </c>
      <c r="L25" s="11"/>
    </row>
    <row r="26" spans="1:13">
      <c r="A26" s="315">
        <v>2010</v>
      </c>
      <c r="B26" s="11">
        <v>96896264.570232823</v>
      </c>
      <c r="C26" s="11">
        <v>2638566.2959830738</v>
      </c>
      <c r="D26" s="11">
        <v>38458421.228619225</v>
      </c>
      <c r="E26" s="11">
        <v>27007138.299985215</v>
      </c>
      <c r="F26" s="11">
        <v>233129371.56912667</v>
      </c>
      <c r="G26" s="11">
        <v>1169073501.9145219</v>
      </c>
      <c r="H26" s="11">
        <v>1348991147.6560361</v>
      </c>
      <c r="I26" s="11">
        <v>755792443.18653488</v>
      </c>
      <c r="J26" s="11">
        <v>178758274.24692827</v>
      </c>
      <c r="K26" s="11">
        <v>3850745128.967968</v>
      </c>
      <c r="L26" s="11"/>
    </row>
    <row r="27" spans="1:13">
      <c r="A27" s="315">
        <v>2011</v>
      </c>
      <c r="B27" s="11">
        <v>41799022.77108793</v>
      </c>
      <c r="C27" s="11">
        <v>4275027.7502763672</v>
      </c>
      <c r="D27" s="11">
        <v>4008552.2121936772</v>
      </c>
      <c r="E27" s="11">
        <v>5090603.184022624</v>
      </c>
      <c r="F27" s="11">
        <v>367396878.5403955</v>
      </c>
      <c r="G27" s="11">
        <v>1281741134.0400302</v>
      </c>
      <c r="H27" s="11">
        <v>1118663465.6383538</v>
      </c>
      <c r="I27" s="11">
        <v>602103677.69138241</v>
      </c>
      <c r="J27" s="11">
        <v>383969861.10887086</v>
      </c>
      <c r="K27" s="11">
        <v>3809048222.9366136</v>
      </c>
      <c r="L27" s="11"/>
      <c r="M27" s="11"/>
    </row>
    <row r="28" spans="1:13">
      <c r="A28" s="315">
        <v>2012</v>
      </c>
      <c r="B28" s="11">
        <v>6353396.5892266976</v>
      </c>
      <c r="C28" s="11">
        <v>3320122.4110920792</v>
      </c>
      <c r="D28" s="11">
        <v>8461266.5554863997</v>
      </c>
      <c r="E28" s="11">
        <v>1415279.451198013</v>
      </c>
      <c r="F28" s="11">
        <v>214884113.60381684</v>
      </c>
      <c r="G28" s="11">
        <v>3708089058.9770908</v>
      </c>
      <c r="H28" s="11">
        <v>668013048.63409138</v>
      </c>
      <c r="I28" s="11">
        <v>325373402.75221217</v>
      </c>
      <c r="J28" s="11">
        <v>313223234.77275902</v>
      </c>
      <c r="K28" s="11">
        <v>5249132923.746974</v>
      </c>
      <c r="L28" s="11"/>
    </row>
    <row r="29" spans="1:13">
      <c r="A29" s="315">
        <v>2013</v>
      </c>
      <c r="B29" s="11">
        <v>14402859.604809675</v>
      </c>
      <c r="C29" s="11">
        <v>262844.57122147514</v>
      </c>
      <c r="D29" s="11">
        <v>13226636.956338601</v>
      </c>
      <c r="E29" s="11">
        <v>176228424.60315919</v>
      </c>
      <c r="F29" s="11">
        <v>821351026.33368206</v>
      </c>
      <c r="G29" s="11">
        <v>706692268.45057988</v>
      </c>
      <c r="H29" s="11">
        <v>363900432.89541018</v>
      </c>
      <c r="I29" s="11">
        <v>408144338.19381839</v>
      </c>
      <c r="J29" s="11">
        <v>167000179.05011427</v>
      </c>
      <c r="K29" s="11">
        <v>2671209010.6591339</v>
      </c>
      <c r="L29" s="11"/>
    </row>
    <row r="30" spans="1:13">
      <c r="A30" s="315">
        <v>2014</v>
      </c>
      <c r="B30" s="11">
        <v>974830.46748952405</v>
      </c>
      <c r="C30" s="11">
        <v>81043.02024441614</v>
      </c>
      <c r="D30" s="11">
        <v>565698.35192428506</v>
      </c>
      <c r="E30" s="11">
        <v>364590.9664154331</v>
      </c>
      <c r="F30" s="11">
        <v>158284549.70588148</v>
      </c>
      <c r="G30" s="11">
        <v>1185701540.3300781</v>
      </c>
      <c r="H30" s="11">
        <v>305061294.78175557</v>
      </c>
      <c r="I30" s="11">
        <v>57054424.055524006</v>
      </c>
      <c r="J30" s="11">
        <v>251357907.55755568</v>
      </c>
      <c r="K30" s="11">
        <v>1959445879.2368686</v>
      </c>
      <c r="L30" s="11"/>
    </row>
    <row r="31" spans="1:13">
      <c r="A31" s="315">
        <v>2015</v>
      </c>
      <c r="B31" s="11">
        <v>147134.84337384423</v>
      </c>
      <c r="C31" s="11">
        <v>58737137.686642222</v>
      </c>
      <c r="D31" s="11">
        <v>2850648.2469637231</v>
      </c>
      <c r="E31" s="11">
        <v>549508.6855969046</v>
      </c>
      <c r="F31" s="11">
        <v>362587082.41368496</v>
      </c>
      <c r="G31" s="11">
        <v>1376844710.1347139</v>
      </c>
      <c r="H31" s="11">
        <v>156092263.09256288</v>
      </c>
      <c r="I31" s="11">
        <v>64349717.848264568</v>
      </c>
      <c r="J31" s="11">
        <v>121273144.11009297</v>
      </c>
      <c r="K31" s="11">
        <v>2143431347.0618958</v>
      </c>
      <c r="L31" s="11"/>
    </row>
    <row r="32" spans="1:13">
      <c r="A32" s="315">
        <v>2016</v>
      </c>
      <c r="B32" s="11">
        <v>3500702.0590116801</v>
      </c>
      <c r="C32" s="11">
        <v>6097737.5035823481</v>
      </c>
      <c r="D32" s="11">
        <v>626921.80267049873</v>
      </c>
      <c r="E32" s="11">
        <v>-3121403.4761312981</v>
      </c>
      <c r="F32" s="11">
        <v>128321802.57385401</v>
      </c>
      <c r="G32" s="11">
        <v>504857733.8984136</v>
      </c>
      <c r="H32" s="11">
        <v>167828296.92189482</v>
      </c>
      <c r="I32" s="11">
        <v>48828088.916996889</v>
      </c>
      <c r="J32" s="11">
        <v>86816603.460413903</v>
      </c>
      <c r="K32" s="11">
        <v>943756483.6607064</v>
      </c>
      <c r="L32" s="11"/>
    </row>
    <row r="33" spans="1:13">
      <c r="A33" s="315">
        <v>2017</v>
      </c>
      <c r="B33" s="11">
        <v>2894315.9814392771</v>
      </c>
      <c r="C33" s="11">
        <v>5982798.1638903618</v>
      </c>
      <c r="D33" s="11">
        <v>68066301.813848108</v>
      </c>
      <c r="E33" s="11">
        <v>2009941.1563101616</v>
      </c>
      <c r="F33" s="11">
        <v>194955641.17245907</v>
      </c>
      <c r="G33" s="11">
        <v>664602253.91943932</v>
      </c>
      <c r="H33" s="11">
        <v>297279888.15905988</v>
      </c>
      <c r="I33" s="11">
        <v>65055465.705256924</v>
      </c>
      <c r="J33" s="11">
        <v>134862596.50597155</v>
      </c>
      <c r="K33" s="11">
        <v>1435709202.5776744</v>
      </c>
      <c r="L33" s="11"/>
    </row>
    <row r="34" spans="1:13">
      <c r="A34" s="315">
        <v>2018</v>
      </c>
      <c r="B34" s="11">
        <v>1490800.27</v>
      </c>
      <c r="C34" s="11">
        <v>474800.64000000001</v>
      </c>
      <c r="D34" s="11">
        <v>1414740.96</v>
      </c>
      <c r="E34" s="11">
        <v>2358627.63</v>
      </c>
      <c r="F34" s="11">
        <v>69989175.709999993</v>
      </c>
      <c r="G34" s="11">
        <v>599457991.28000009</v>
      </c>
      <c r="H34" s="11">
        <v>121266236.53999999</v>
      </c>
      <c r="I34" s="11">
        <v>16986504.770000003</v>
      </c>
      <c r="J34" s="11">
        <v>154614640.02000001</v>
      </c>
      <c r="K34" s="11">
        <v>968053517.82000005</v>
      </c>
      <c r="L34" s="11"/>
      <c r="M34" s="11"/>
    </row>
    <row r="35" spans="1:13" s="10" customFormat="1" ht="12.75">
      <c r="A35" s="315" t="s">
        <v>67</v>
      </c>
      <c r="B35" s="314">
        <v>742651521.67139387</v>
      </c>
      <c r="C35" s="314">
        <v>159867539.8898249</v>
      </c>
      <c r="D35" s="314">
        <v>164315800.72039849</v>
      </c>
      <c r="E35" s="314">
        <v>682898669.75830173</v>
      </c>
      <c r="F35" s="314">
        <v>9564752072.5037308</v>
      </c>
      <c r="G35" s="314">
        <v>19113461508.330723</v>
      </c>
      <c r="H35" s="314">
        <v>10220286296.97422</v>
      </c>
      <c r="I35" s="314">
        <v>13248190040.617697</v>
      </c>
      <c r="J35" s="314">
        <v>1992003558.0681484</v>
      </c>
      <c r="K35" s="314">
        <v>55888427008.534439</v>
      </c>
      <c r="L35" s="314"/>
      <c r="M35" s="314"/>
    </row>
    <row r="36" spans="1:13">
      <c r="K36" s="11"/>
    </row>
    <row r="37" spans="1:13">
      <c r="A37" s="139" t="s">
        <v>757</v>
      </c>
    </row>
  </sheetData>
  <mergeCells count="2">
    <mergeCell ref="B1:E1"/>
    <mergeCell ref="F1:J1"/>
  </mergeCells>
  <dataValidations count="1">
    <dataValidation type="list" allowBlank="1" showInputMessage="1" showErrorMessage="1" sqref="A2" xr:uid="{965D18AA-7168-4E9E-A0E2-CF9E4259C1A2}">
      <formula1>$P$3:$P$35</formula1>
    </dataValidation>
  </dataValidations>
  <hyperlinks>
    <hyperlink ref="L1" location="INDICE!A1" display="Índice (volver)" xr:uid="{D59C3217-9561-4CA0-9BDE-020FF4731DF2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59E57-9B92-4543-9E38-304F8617F2DD}">
  <dimension ref="B1:I18"/>
  <sheetViews>
    <sheetView showGridLines="0" zoomScale="99" zoomScaleNormal="99" workbookViewId="0">
      <selection activeCell="I1" sqref="I1"/>
    </sheetView>
  </sheetViews>
  <sheetFormatPr baseColWidth="10" defaultColWidth="11.42578125" defaultRowHeight="15"/>
  <sheetData>
    <row r="1" spans="2:9">
      <c r="B1" s="519" t="s">
        <v>765</v>
      </c>
      <c r="C1" s="519"/>
      <c r="D1" s="519"/>
      <c r="E1" s="519"/>
      <c r="F1" s="519"/>
      <c r="G1" s="519"/>
      <c r="H1" s="519"/>
      <c r="I1" s="500" t="s">
        <v>1634</v>
      </c>
    </row>
    <row r="2" spans="2:9">
      <c r="B2" s="519"/>
      <c r="C2" s="519"/>
      <c r="D2" s="519"/>
      <c r="E2" s="519"/>
      <c r="F2" s="519"/>
      <c r="G2" s="519"/>
      <c r="H2" s="519"/>
    </row>
    <row r="3" spans="2:9">
      <c r="F3" t="s">
        <v>211</v>
      </c>
    </row>
    <row r="18" spans="2:2" ht="16.5">
      <c r="B18" s="5" t="s">
        <v>757</v>
      </c>
    </row>
  </sheetData>
  <mergeCells count="1">
    <mergeCell ref="B1:H2"/>
  </mergeCells>
  <hyperlinks>
    <hyperlink ref="I1" location="INDICE!A1" display="Índice (volver)" xr:uid="{B090234C-58E8-463A-8FA7-34260EB51C92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97C37-CC55-4A66-BDD1-4494120861CC}">
  <sheetPr>
    <pageSetUpPr fitToPage="1"/>
  </sheetPr>
  <dimension ref="A1:Q43"/>
  <sheetViews>
    <sheetView showGridLines="0" zoomScaleNormal="100" workbookViewId="0">
      <selection activeCell="E1" sqref="E1"/>
    </sheetView>
  </sheetViews>
  <sheetFormatPr baseColWidth="10" defaultColWidth="11.5703125" defaultRowHeight="13.5"/>
  <cols>
    <col min="1" max="1" width="14.28515625" style="54" bestFit="1" customWidth="1"/>
    <col min="2" max="2" width="18.7109375" style="54" customWidth="1"/>
    <col min="3" max="3" width="16.85546875" style="54" bestFit="1" customWidth="1"/>
    <col min="4" max="4" width="16.7109375" style="54" bestFit="1" customWidth="1"/>
    <col min="5" max="5" width="21.28515625" style="54" bestFit="1" customWidth="1"/>
    <col min="6" max="6" width="22.28515625" style="54" bestFit="1" customWidth="1"/>
    <col min="7" max="7" width="20.85546875" style="54" bestFit="1" customWidth="1"/>
    <col min="8" max="8" width="22.85546875" style="54" bestFit="1" customWidth="1"/>
    <col min="9" max="9" width="9.7109375" style="54" bestFit="1" customWidth="1"/>
    <col min="10" max="10" width="21.140625" style="54" bestFit="1" customWidth="1"/>
    <col min="11" max="11" width="21.28515625" style="54" bestFit="1" customWidth="1"/>
    <col min="12" max="12" width="20.85546875" style="54" bestFit="1" customWidth="1"/>
    <col min="13" max="13" width="21.28515625" style="54" bestFit="1" customWidth="1"/>
    <col min="14" max="14" width="21.85546875" style="54" bestFit="1" customWidth="1"/>
    <col min="15" max="15" width="20.85546875" style="54" bestFit="1" customWidth="1"/>
    <col min="16" max="16" width="18" style="54" bestFit="1" customWidth="1"/>
    <col min="17" max="17" width="17" style="54" bestFit="1" customWidth="1"/>
    <col min="18" max="16384" width="11.5703125" style="54"/>
  </cols>
  <sheetData>
    <row r="1" spans="1:17">
      <c r="A1" s="69" t="s">
        <v>76</v>
      </c>
      <c r="E1" s="500" t="s">
        <v>1634</v>
      </c>
    </row>
    <row r="2" spans="1:17">
      <c r="A2" s="522"/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</row>
    <row r="3" spans="1:17">
      <c r="D3" s="154" t="s">
        <v>62</v>
      </c>
      <c r="E3" s="155" t="s">
        <v>41</v>
      </c>
      <c r="F3" s="155" t="s">
        <v>40</v>
      </c>
      <c r="G3" s="155" t="s">
        <v>39</v>
      </c>
      <c r="H3" s="284" t="s">
        <v>38</v>
      </c>
    </row>
    <row r="4" spans="1:17">
      <c r="A4" s="523" t="s">
        <v>616</v>
      </c>
      <c r="B4" s="526" t="s">
        <v>63</v>
      </c>
      <c r="C4" s="157" t="s">
        <v>64</v>
      </c>
      <c r="D4" s="158"/>
      <c r="E4" s="158">
        <v>5576866710.16609</v>
      </c>
      <c r="F4" s="158">
        <v>1948763213.1099999</v>
      </c>
      <c r="G4" s="158"/>
      <c r="H4" s="159">
        <f>SUM(D4:G4)</f>
        <v>7525629923.2760897</v>
      </c>
    </row>
    <row r="5" spans="1:17">
      <c r="A5" s="524"/>
      <c r="B5" s="526"/>
      <c r="C5" s="160" t="s">
        <v>65</v>
      </c>
      <c r="D5" s="161"/>
      <c r="E5" s="161">
        <v>3764151612.6600003</v>
      </c>
      <c r="F5" s="161">
        <v>3436222814.7600007</v>
      </c>
      <c r="G5" s="161">
        <v>788035680.36999953</v>
      </c>
      <c r="H5" s="162">
        <f>SUM(D5:G5)</f>
        <v>7988410107.7900009</v>
      </c>
    </row>
    <row r="6" spans="1:17">
      <c r="A6" s="524"/>
      <c r="D6" s="163">
        <f>SUM(D4:D5)</f>
        <v>0</v>
      </c>
      <c r="E6" s="164">
        <f>SUM(E4:E5)</f>
        <v>9341018322.8260899</v>
      </c>
      <c r="F6" s="164">
        <f>SUM(F4:F5)</f>
        <v>5384986027.8700008</v>
      </c>
      <c r="G6" s="164">
        <f>SUM(G4:G5)</f>
        <v>788035680.36999953</v>
      </c>
      <c r="H6" s="165">
        <f>SUM(H4:H5)</f>
        <v>15514040031.06609</v>
      </c>
    </row>
    <row r="7" spans="1:17">
      <c r="A7" s="524"/>
      <c r="D7" s="97"/>
      <c r="E7" s="97"/>
      <c r="F7" s="97"/>
      <c r="G7" s="97"/>
      <c r="H7" s="97"/>
    </row>
    <row r="8" spans="1:17" ht="12.4" customHeight="1">
      <c r="A8" s="524"/>
      <c r="D8" s="97"/>
      <c r="E8" s="97"/>
      <c r="F8" s="97"/>
      <c r="G8" s="97"/>
      <c r="H8" s="97"/>
    </row>
    <row r="9" spans="1:17">
      <c r="A9" s="524"/>
      <c r="B9" s="526" t="s">
        <v>66</v>
      </c>
      <c r="C9" s="157" t="s">
        <v>64</v>
      </c>
      <c r="D9" s="158"/>
      <c r="E9" s="158">
        <v>4317889718.5600004</v>
      </c>
      <c r="F9" s="158">
        <v>1415220113.3699999</v>
      </c>
      <c r="G9" s="158"/>
      <c r="H9" s="159">
        <f>SUM(D9:G9)</f>
        <v>5733109831.9300003</v>
      </c>
    </row>
    <row r="10" spans="1:17">
      <c r="A10" s="524"/>
      <c r="B10" s="526"/>
      <c r="C10" s="160" t="s">
        <v>65</v>
      </c>
      <c r="D10" s="161"/>
      <c r="E10" s="161">
        <v>2111205193.2699997</v>
      </c>
      <c r="F10" s="161">
        <v>2713665140.0999999</v>
      </c>
      <c r="G10" s="161">
        <v>566888309.57499969</v>
      </c>
      <c r="H10" s="162">
        <f>SUM(D10:G10)</f>
        <v>5391758642.9449997</v>
      </c>
    </row>
    <row r="11" spans="1:17" ht="16.5">
      <c r="A11" s="525"/>
      <c r="C11" s="160" t="s">
        <v>67</v>
      </c>
      <c r="D11" s="163"/>
      <c r="E11" s="164">
        <f>SUM(E9:E10)</f>
        <v>6429094911.8299999</v>
      </c>
      <c r="F11" s="164">
        <f>SUM(F9:F10)</f>
        <v>4128885253.4699998</v>
      </c>
      <c r="G11" s="164">
        <f>SUM(G9:G10)</f>
        <v>566888309.57499969</v>
      </c>
      <c r="H11" s="165">
        <f>SUM(H9:H10)</f>
        <v>11124868474.875</v>
      </c>
      <c r="J11" s="32"/>
      <c r="L11" s="97"/>
    </row>
    <row r="12" spans="1:17" ht="37.5" customHeight="1">
      <c r="A12" s="95"/>
      <c r="B12" s="95"/>
      <c r="C12" s="160" t="s">
        <v>68</v>
      </c>
      <c r="D12" s="163"/>
      <c r="E12" s="164">
        <f>E11*100/E24</f>
        <v>15.267800402003358</v>
      </c>
      <c r="F12" s="164">
        <f>F11*100/F24</f>
        <v>14.418626369202778</v>
      </c>
      <c r="G12" s="164">
        <f>G11*100/G24</f>
        <v>11.883418726263503</v>
      </c>
      <c r="H12" s="165">
        <f>H11*100/Q25</f>
        <v>14.731991107438764</v>
      </c>
    </row>
    <row r="13" spans="1:17">
      <c r="A13" s="527" t="s">
        <v>69</v>
      </c>
      <c r="B13" s="527"/>
      <c r="C13" s="527"/>
      <c r="D13" s="527"/>
      <c r="E13" s="527"/>
      <c r="F13" s="527"/>
      <c r="G13" s="527"/>
      <c r="H13" s="527"/>
    </row>
    <row r="14" spans="1:17">
      <c r="F14" s="97"/>
    </row>
    <row r="15" spans="1:17">
      <c r="J15" s="530" t="s">
        <v>385</v>
      </c>
      <c r="K15" s="530"/>
      <c r="L15" s="531"/>
      <c r="M15" s="530" t="s">
        <v>386</v>
      </c>
      <c r="N15" s="530"/>
      <c r="O15" s="531"/>
      <c r="P15" s="528" t="s">
        <v>67</v>
      </c>
      <c r="Q15" s="529"/>
    </row>
    <row r="16" spans="1:17">
      <c r="D16" s="154" t="s">
        <v>62</v>
      </c>
      <c r="E16" s="155" t="s">
        <v>41</v>
      </c>
      <c r="F16" s="155" t="s">
        <v>40</v>
      </c>
      <c r="G16" s="155" t="s">
        <v>39</v>
      </c>
      <c r="H16" s="284" t="s">
        <v>38</v>
      </c>
      <c r="J16" s="166" t="s">
        <v>41</v>
      </c>
      <c r="K16" s="166" t="s">
        <v>40</v>
      </c>
      <c r="L16" s="167" t="s">
        <v>39</v>
      </c>
      <c r="M16" s="168" t="s">
        <v>41</v>
      </c>
      <c r="N16" s="166" t="s">
        <v>40</v>
      </c>
      <c r="O16" s="166" t="s">
        <v>39</v>
      </c>
      <c r="P16" s="166" t="s">
        <v>70</v>
      </c>
      <c r="Q16" s="166" t="s">
        <v>70</v>
      </c>
    </row>
    <row r="17" spans="1:17">
      <c r="A17" s="523" t="s">
        <v>617</v>
      </c>
      <c r="B17" s="526" t="s">
        <v>63</v>
      </c>
      <c r="C17" s="157" t="s">
        <v>64</v>
      </c>
      <c r="D17" s="158"/>
      <c r="E17" s="158">
        <v>15790039964.480034</v>
      </c>
      <c r="F17" s="169">
        <v>4656426633.5600004</v>
      </c>
      <c r="G17" s="158"/>
      <c r="H17" s="159">
        <f>SUM(D17:G17)</f>
        <v>20446466598.040035</v>
      </c>
      <c r="I17" s="157" t="s">
        <v>64</v>
      </c>
      <c r="J17" s="170">
        <v>2480343.7882352946</v>
      </c>
      <c r="K17" s="158">
        <v>14043379.25</v>
      </c>
      <c r="L17" s="171"/>
      <c r="M17" s="158">
        <v>15787559620.691799</v>
      </c>
      <c r="N17" s="158">
        <v>4642383254.3099995</v>
      </c>
      <c r="O17" s="172"/>
      <c r="P17" s="172"/>
      <c r="Q17" s="172"/>
    </row>
    <row r="18" spans="1:17">
      <c r="A18" s="524"/>
      <c r="B18" s="526"/>
      <c r="C18" s="160" t="s">
        <v>65</v>
      </c>
      <c r="D18" s="97"/>
      <c r="E18" s="169">
        <v>48065921521.830002</v>
      </c>
      <c r="F18" s="169">
        <v>33277918448.650002</v>
      </c>
      <c r="G18" s="97">
        <v>6973670603.749897</v>
      </c>
      <c r="H18" s="173">
        <f>SUM(D18:G18)</f>
        <v>88317510574.229904</v>
      </c>
      <c r="I18" s="160" t="s">
        <v>65</v>
      </c>
      <c r="J18" s="174">
        <v>11020777934.180002</v>
      </c>
      <c r="K18" s="161">
        <v>11489056363.380001</v>
      </c>
      <c r="L18" s="175">
        <v>3593241788.599977</v>
      </c>
      <c r="M18" s="161">
        <v>37045143587.650002</v>
      </c>
      <c r="N18" s="161">
        <v>21788862085.270004</v>
      </c>
      <c r="O18" s="176">
        <v>3380428815.1500044</v>
      </c>
      <c r="P18" s="176"/>
      <c r="Q18" s="176"/>
    </row>
    <row r="19" spans="1:17">
      <c r="A19" s="524"/>
      <c r="C19" s="160" t="s">
        <v>67</v>
      </c>
      <c r="D19" s="177"/>
      <c r="E19" s="178">
        <f>SUM(E17:E18)</f>
        <v>63855961486.310036</v>
      </c>
      <c r="F19" s="178">
        <f>SUM(F17:F18)</f>
        <v>37934345082.209999</v>
      </c>
      <c r="G19" s="178">
        <f>SUM(G17:G18)</f>
        <v>6973670603.749897</v>
      </c>
      <c r="H19" s="179">
        <f>SUM(H17:H18)</f>
        <v>108763977172.26994</v>
      </c>
      <c r="I19" s="160" t="s">
        <v>71</v>
      </c>
      <c r="J19" s="177">
        <f t="shared" ref="J19:O19" si="0">SUM(J17:J18)</f>
        <v>11023258277.968237</v>
      </c>
      <c r="K19" s="178">
        <f t="shared" si="0"/>
        <v>11503099742.630001</v>
      </c>
      <c r="L19" s="180">
        <f t="shared" si="0"/>
        <v>3593241788.599977</v>
      </c>
      <c r="M19" s="178">
        <f t="shared" si="0"/>
        <v>52832703208.341797</v>
      </c>
      <c r="N19" s="178">
        <f t="shared" si="0"/>
        <v>26431245339.580002</v>
      </c>
      <c r="O19" s="181">
        <f t="shared" si="0"/>
        <v>3380428815.1500044</v>
      </c>
      <c r="P19" s="181"/>
      <c r="Q19" s="181"/>
    </row>
    <row r="20" spans="1:17">
      <c r="A20" s="524"/>
      <c r="D20" s="97"/>
      <c r="E20" s="97"/>
      <c r="F20" s="97"/>
      <c r="G20" s="97"/>
      <c r="H20" s="97"/>
      <c r="I20" s="160" t="s">
        <v>72</v>
      </c>
      <c r="J20" s="177">
        <f>SUM(J19,M19)</f>
        <v>63855961486.310036</v>
      </c>
      <c r="K20" s="178">
        <f>SUM(K19,N19)</f>
        <v>37934345082.210007</v>
      </c>
      <c r="L20" s="180">
        <f>SUM(L19,O19)</f>
        <v>6973670603.7499809</v>
      </c>
      <c r="M20" s="178">
        <f>J20</f>
        <v>63855961486.310036</v>
      </c>
      <c r="N20" s="178">
        <f>K20</f>
        <v>37934345082.210007</v>
      </c>
      <c r="O20" s="181">
        <f>L20</f>
        <v>6973670603.7499809</v>
      </c>
      <c r="P20" s="181"/>
      <c r="Q20" s="181"/>
    </row>
    <row r="21" spans="1:17">
      <c r="A21" s="524"/>
      <c r="D21" s="97"/>
      <c r="E21" s="97"/>
      <c r="F21" s="97"/>
      <c r="G21" s="97"/>
      <c r="H21" s="97"/>
      <c r="I21" s="160" t="s">
        <v>73</v>
      </c>
      <c r="J21" s="177">
        <f t="shared" ref="J21:O21" si="1">J19*100/J20</f>
        <v>17.262692505744344</v>
      </c>
      <c r="K21" s="178">
        <f t="shared" si="1"/>
        <v>30.323707230745327</v>
      </c>
      <c r="L21" s="180">
        <f t="shared" si="1"/>
        <v>51.525831843387728</v>
      </c>
      <c r="M21" s="178">
        <f t="shared" si="1"/>
        <v>82.73730749425566</v>
      </c>
      <c r="N21" s="178">
        <f t="shared" si="1"/>
        <v>69.676292769254658</v>
      </c>
      <c r="O21" s="181">
        <f t="shared" si="1"/>
        <v>48.474168156612272</v>
      </c>
      <c r="P21" s="181"/>
      <c r="Q21" s="181"/>
    </row>
    <row r="22" spans="1:17">
      <c r="A22" s="524"/>
      <c r="B22" s="526" t="s">
        <v>66</v>
      </c>
      <c r="C22" s="157" t="s">
        <v>64</v>
      </c>
      <c r="D22" s="170"/>
      <c r="E22" s="158">
        <v>11838659315.263199</v>
      </c>
      <c r="F22" s="182">
        <v>3573892671.1999998</v>
      </c>
      <c r="G22" s="158"/>
      <c r="H22" s="159">
        <f>SUM(D22:G22)</f>
        <v>15412551986.4632</v>
      </c>
      <c r="I22" s="157" t="s">
        <v>64</v>
      </c>
      <c r="J22" s="170">
        <v>2108292.12</v>
      </c>
      <c r="K22" s="158">
        <v>11234703.02</v>
      </c>
      <c r="L22" s="171"/>
      <c r="M22" s="158">
        <v>11836551023.143198</v>
      </c>
      <c r="N22" s="158">
        <v>3562657968.1799998</v>
      </c>
      <c r="O22" s="172"/>
      <c r="P22" s="172"/>
      <c r="Q22" s="172"/>
    </row>
    <row r="23" spans="1:17">
      <c r="A23" s="524"/>
      <c r="B23" s="526"/>
      <c r="C23" s="160" t="s">
        <v>65</v>
      </c>
      <c r="D23" s="174"/>
      <c r="E23" s="183">
        <v>30270188996.549999</v>
      </c>
      <c r="F23" s="183">
        <v>25061881276.650002</v>
      </c>
      <c r="G23" s="161">
        <v>4770414328.0091763</v>
      </c>
      <c r="H23" s="162">
        <f>SUM(D23:G23)</f>
        <v>60102484601.209175</v>
      </c>
      <c r="I23" s="160" t="s">
        <v>65</v>
      </c>
      <c r="J23" s="174">
        <v>7000937672.710001</v>
      </c>
      <c r="K23" s="161">
        <v>8492655640.8900013</v>
      </c>
      <c r="L23" s="175">
        <v>2366627429.3890209</v>
      </c>
      <c r="M23" s="161">
        <v>23269251323.839993</v>
      </c>
      <c r="N23" s="161">
        <v>16569225635.759998</v>
      </c>
      <c r="O23" s="176">
        <v>2403786898.6199932</v>
      </c>
      <c r="P23" s="181"/>
      <c r="Q23" s="176"/>
    </row>
    <row r="24" spans="1:17">
      <c r="A24" s="525"/>
      <c r="C24" s="160" t="s">
        <v>67</v>
      </c>
      <c r="D24" s="163"/>
      <c r="E24" s="164">
        <f>SUM(E22:E23)</f>
        <v>42108848311.813202</v>
      </c>
      <c r="F24" s="164">
        <f>SUM(F22:F23)</f>
        <v>28635773947.850002</v>
      </c>
      <c r="G24" s="164">
        <f>SUM(G22:G23)</f>
        <v>4770414328.0091763</v>
      </c>
      <c r="H24" s="165">
        <f>SUM(H22:H23)</f>
        <v>75515036587.672379</v>
      </c>
      <c r="I24" s="160" t="s">
        <v>71</v>
      </c>
      <c r="J24" s="177">
        <f t="shared" ref="J24:O24" si="2">SUM(J22:J23)</f>
        <v>7003045964.8300009</v>
      </c>
      <c r="K24" s="178">
        <f t="shared" si="2"/>
        <v>8503890343.9100018</v>
      </c>
      <c r="L24" s="180">
        <f t="shared" si="2"/>
        <v>2366627429.3890209</v>
      </c>
      <c r="M24" s="178">
        <f t="shared" si="2"/>
        <v>35105802346.983192</v>
      </c>
      <c r="N24" s="178">
        <f t="shared" si="2"/>
        <v>20131883603.939999</v>
      </c>
      <c r="O24" s="181">
        <f t="shared" si="2"/>
        <v>2403786898.6199932</v>
      </c>
      <c r="P24" s="181">
        <f>SUM(J24:L24)</f>
        <v>17873563738.129021</v>
      </c>
      <c r="Q24" s="181">
        <f>SUM(M24:O24)</f>
        <v>57641472849.543182</v>
      </c>
    </row>
    <row r="25" spans="1:17">
      <c r="I25" s="160" t="s">
        <v>73</v>
      </c>
      <c r="J25" s="177">
        <f>J24*100/E24</f>
        <v>16.630818095458025</v>
      </c>
      <c r="K25" s="178">
        <f>K24*100/F24</f>
        <v>29.696736534506972</v>
      </c>
      <c r="L25" s="180">
        <f>L24*100/G24</f>
        <v>49.610521574478817</v>
      </c>
      <c r="M25" s="180">
        <f>M24*100/E24</f>
        <v>83.369181904541961</v>
      </c>
      <c r="N25" s="180">
        <f>N24*100/F24</f>
        <v>70.303263465493018</v>
      </c>
      <c r="O25" s="180">
        <f>O24*100/G24</f>
        <v>50.389478425517787</v>
      </c>
      <c r="P25" s="180"/>
      <c r="Q25" s="180">
        <f>SUM(P24:Q24)</f>
        <v>75515036587.672211</v>
      </c>
    </row>
    <row r="26" spans="1:17">
      <c r="J26" s="97"/>
      <c r="K26" s="97"/>
      <c r="L26" s="97"/>
      <c r="M26" s="97"/>
      <c r="N26" s="97"/>
      <c r="O26" s="97"/>
    </row>
    <row r="27" spans="1:17">
      <c r="J27" s="97"/>
      <c r="K27" s="97"/>
      <c r="L27" s="97"/>
      <c r="M27" s="97"/>
      <c r="N27" s="97"/>
      <c r="O27" s="97"/>
    </row>
    <row r="28" spans="1:17">
      <c r="D28" s="154" t="s">
        <v>62</v>
      </c>
      <c r="E28" s="155" t="s">
        <v>41</v>
      </c>
      <c r="F28" s="155" t="s">
        <v>40</v>
      </c>
      <c r="G28" s="155" t="s">
        <v>39</v>
      </c>
      <c r="H28" s="284" t="s">
        <v>38</v>
      </c>
      <c r="J28" s="97"/>
      <c r="K28" s="97"/>
      <c r="L28" s="97"/>
      <c r="M28" s="97"/>
      <c r="N28" s="97"/>
      <c r="O28" s="97"/>
    </row>
    <row r="29" spans="1:17">
      <c r="A29" s="523" t="s">
        <v>74</v>
      </c>
      <c r="B29" s="526" t="s">
        <v>63</v>
      </c>
      <c r="C29" s="157" t="s">
        <v>64</v>
      </c>
      <c r="D29" s="184"/>
      <c r="E29" s="184">
        <f t="shared" ref="E29:F31" si="3">E4/E17</f>
        <v>0.35318889139681392</v>
      </c>
      <c r="F29" s="184">
        <f t="shared" si="3"/>
        <v>0.4185104515691902</v>
      </c>
      <c r="G29" s="184"/>
      <c r="H29" s="185">
        <f>H4/H17</f>
        <v>0.36806505843887394</v>
      </c>
      <c r="J29" s="97"/>
      <c r="K29" s="97"/>
      <c r="L29" s="97"/>
      <c r="M29" s="97"/>
      <c r="N29" s="97"/>
    </row>
    <row r="30" spans="1:17">
      <c r="A30" s="524"/>
      <c r="B30" s="526"/>
      <c r="C30" s="160" t="s">
        <v>65</v>
      </c>
      <c r="D30" s="186"/>
      <c r="E30" s="186">
        <f t="shared" si="3"/>
        <v>7.8312273924685774E-2</v>
      </c>
      <c r="F30" s="186">
        <f>F5/F18</f>
        <v>0.10325834592275705</v>
      </c>
      <c r="G30" s="186">
        <f>G5/G18</f>
        <v>0.11300156332968399</v>
      </c>
      <c r="H30" s="187">
        <f>H5/H18</f>
        <v>9.0451033502306766E-2</v>
      </c>
      <c r="J30" s="97"/>
      <c r="K30" s="97"/>
      <c r="L30" s="97"/>
      <c r="M30" s="97"/>
      <c r="N30" s="97"/>
    </row>
    <row r="31" spans="1:17">
      <c r="A31" s="524"/>
      <c r="C31" s="160" t="s">
        <v>67</v>
      </c>
      <c r="D31" s="188"/>
      <c r="E31" s="189">
        <f t="shared" si="3"/>
        <v>0.14628263525291518</v>
      </c>
      <c r="F31" s="189">
        <f t="shared" si="3"/>
        <v>0.14195542367213262</v>
      </c>
      <c r="G31" s="189">
        <f>G6/G19</f>
        <v>0.11300156332968399</v>
      </c>
      <c r="H31" s="190">
        <f>H6/H19</f>
        <v>0.14263950652056048</v>
      </c>
      <c r="J31" s="97"/>
      <c r="K31" s="97"/>
      <c r="L31" s="97"/>
      <c r="M31" s="97"/>
      <c r="N31" s="97"/>
    </row>
    <row r="32" spans="1:17">
      <c r="A32" s="524"/>
      <c r="D32" s="191"/>
      <c r="E32" s="191"/>
      <c r="F32" s="191"/>
      <c r="G32" s="191"/>
      <c r="H32" s="191"/>
      <c r="J32" s="97"/>
      <c r="K32" s="97"/>
      <c r="L32" s="97"/>
      <c r="M32" s="97"/>
    </row>
    <row r="33" spans="1:8" ht="12.4" customHeight="1">
      <c r="A33" s="524"/>
      <c r="D33" s="191"/>
      <c r="E33" s="191"/>
      <c r="F33" s="191"/>
      <c r="G33" s="191"/>
      <c r="H33" s="191"/>
    </row>
    <row r="34" spans="1:8">
      <c r="A34" s="524"/>
      <c r="B34" s="526" t="s">
        <v>66</v>
      </c>
      <c r="C34" s="157" t="s">
        <v>64</v>
      </c>
      <c r="D34" s="184"/>
      <c r="E34" s="184">
        <f t="shared" ref="E34:F36" si="4">E9/E22</f>
        <v>0.36472793105829859</v>
      </c>
      <c r="F34" s="184">
        <f t="shared" si="4"/>
        <v>0.39598842035029941</v>
      </c>
      <c r="G34" s="184"/>
      <c r="H34" s="185">
        <f>H9/H22</f>
        <v>0.37197667439924126</v>
      </c>
    </row>
    <row r="35" spans="1:8">
      <c r="A35" s="524"/>
      <c r="B35" s="526"/>
      <c r="C35" s="160" t="s">
        <v>65</v>
      </c>
      <c r="D35" s="186"/>
      <c r="E35" s="186">
        <f t="shared" si="4"/>
        <v>6.9745358825166942E-2</v>
      </c>
      <c r="F35" s="186">
        <f t="shared" si="4"/>
        <v>0.10827858891137214</v>
      </c>
      <c r="G35" s="186">
        <f>G10/G23</f>
        <v>0.11883418726263503</v>
      </c>
      <c r="H35" s="187">
        <f>H10/H23</f>
        <v>8.9709413491310563E-2</v>
      </c>
    </row>
    <row r="36" spans="1:8">
      <c r="A36" s="525"/>
      <c r="C36" s="160" t="s">
        <v>67</v>
      </c>
      <c r="D36" s="188"/>
      <c r="E36" s="189">
        <f t="shared" si="4"/>
        <v>0.15267800402003356</v>
      </c>
      <c r="F36" s="189">
        <f t="shared" si="4"/>
        <v>0.14418626369202778</v>
      </c>
      <c r="G36" s="189">
        <f>G11/G24</f>
        <v>0.11883418726263503</v>
      </c>
      <c r="H36" s="190">
        <f>H11/H24</f>
        <v>0.14731991107438733</v>
      </c>
    </row>
    <row r="39" spans="1:8">
      <c r="E39" s="155" t="s">
        <v>41</v>
      </c>
      <c r="F39" s="155" t="s">
        <v>40</v>
      </c>
      <c r="G39" s="155" t="s">
        <v>39</v>
      </c>
      <c r="H39" s="284" t="s">
        <v>38</v>
      </c>
    </row>
    <row r="40" spans="1:8">
      <c r="D40" s="54" t="s">
        <v>37</v>
      </c>
      <c r="E40" s="192">
        <f>M25</f>
        <v>83.369181904541961</v>
      </c>
      <c r="F40" s="192">
        <f>N25</f>
        <v>70.303263465493018</v>
      </c>
      <c r="G40" s="192">
        <f>O25</f>
        <v>50.389478425517787</v>
      </c>
      <c r="H40" s="285"/>
    </row>
    <row r="41" spans="1:8">
      <c r="D41" s="54" t="s">
        <v>75</v>
      </c>
      <c r="E41" s="192">
        <f>E12</f>
        <v>15.267800402003358</v>
      </c>
      <c r="F41" s="192">
        <f>F12</f>
        <v>14.418626369202778</v>
      </c>
      <c r="G41" s="192">
        <f>G12</f>
        <v>11.883418726263503</v>
      </c>
      <c r="H41" s="192">
        <v>14.731991107438732</v>
      </c>
    </row>
    <row r="42" spans="1:8">
      <c r="G42" s="194"/>
    </row>
    <row r="43" spans="1:8">
      <c r="A43" s="54" t="s">
        <v>36</v>
      </c>
      <c r="G43" s="194"/>
    </row>
  </sheetData>
  <mergeCells count="14">
    <mergeCell ref="P15:Q15"/>
    <mergeCell ref="A17:A24"/>
    <mergeCell ref="B17:B18"/>
    <mergeCell ref="B22:B23"/>
    <mergeCell ref="A29:A36"/>
    <mergeCell ref="B29:B30"/>
    <mergeCell ref="B34:B35"/>
    <mergeCell ref="J15:L15"/>
    <mergeCell ref="M15:O15"/>
    <mergeCell ref="A2:O2"/>
    <mergeCell ref="A4:A11"/>
    <mergeCell ref="B4:B5"/>
    <mergeCell ref="B9:B10"/>
    <mergeCell ref="A13:H13"/>
  </mergeCells>
  <hyperlinks>
    <hyperlink ref="E1" location="INDICE!A1" display="Índice (volver)" xr:uid="{DD1F779B-C56B-47A6-B565-05C36D2A6356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0311-FA66-42A0-BC69-4A4E9F4C114D}">
  <dimension ref="B1:J24"/>
  <sheetViews>
    <sheetView showGridLines="0" topLeftCell="A2" zoomScale="98" zoomScaleNormal="98" workbookViewId="0">
      <selection activeCell="J2" sqref="J2"/>
    </sheetView>
  </sheetViews>
  <sheetFormatPr baseColWidth="10" defaultColWidth="11.42578125" defaultRowHeight="15"/>
  <sheetData>
    <row r="1" spans="2:10" ht="14.65" customHeight="1">
      <c r="B1" s="519" t="s">
        <v>766</v>
      </c>
      <c r="C1" s="519"/>
      <c r="D1" s="519"/>
      <c r="E1" s="519"/>
      <c r="F1" s="519"/>
      <c r="G1" s="519"/>
      <c r="H1" s="519"/>
      <c r="I1" s="519"/>
    </row>
    <row r="2" spans="2:10">
      <c r="B2" s="519"/>
      <c r="C2" s="519"/>
      <c r="D2" s="519"/>
      <c r="E2" s="519"/>
      <c r="F2" s="519"/>
      <c r="G2" s="519"/>
      <c r="H2" s="519"/>
      <c r="I2" s="519"/>
      <c r="J2" s="500" t="s">
        <v>1634</v>
      </c>
    </row>
    <row r="23" spans="2:2" ht="16.5">
      <c r="B23" s="5" t="s">
        <v>415</v>
      </c>
    </row>
    <row r="24" spans="2:2" ht="16.5">
      <c r="B24" s="5"/>
    </row>
  </sheetData>
  <mergeCells count="1">
    <mergeCell ref="B1:I2"/>
  </mergeCells>
  <hyperlinks>
    <hyperlink ref="J2" location="INDICE!A1" display="Índice (volver)" xr:uid="{F16311BF-F915-446E-9C58-E1C0DB931D3A}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D91F-E890-4113-8BC6-6A42332AC414}">
  <sheetPr>
    <pageSetUpPr fitToPage="1"/>
  </sheetPr>
  <dimension ref="A1:V18"/>
  <sheetViews>
    <sheetView showGridLines="0" zoomScale="98" zoomScaleNormal="98" workbookViewId="0">
      <selection activeCell="A2" sqref="A2"/>
    </sheetView>
  </sheetViews>
  <sheetFormatPr baseColWidth="10" defaultColWidth="11.140625" defaultRowHeight="13.5"/>
  <cols>
    <col min="1" max="1" width="18.85546875" style="6" customWidth="1"/>
    <col min="2" max="8" width="8.85546875" style="6" bestFit="1" customWidth="1"/>
    <col min="9" max="21" width="10" style="6" bestFit="1" customWidth="1"/>
    <col min="22" max="22" width="17.7109375" style="6" bestFit="1" customWidth="1"/>
    <col min="23" max="16384" width="11.140625" style="6"/>
  </cols>
  <sheetData>
    <row r="1" spans="1:22">
      <c r="A1" s="533" t="s">
        <v>767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</row>
    <row r="2" spans="1:22">
      <c r="A2" s="500" t="s">
        <v>1634</v>
      </c>
      <c r="Q2" s="134"/>
      <c r="R2" s="134"/>
      <c r="S2" s="134"/>
      <c r="T2" s="134"/>
      <c r="U2" s="134"/>
      <c r="V2" s="134" t="s">
        <v>768</v>
      </c>
    </row>
    <row r="3" spans="1:22">
      <c r="B3" s="315">
        <v>2005</v>
      </c>
      <c r="C3" s="315">
        <v>2006</v>
      </c>
      <c r="D3" s="315">
        <v>2007</v>
      </c>
      <c r="E3" s="315">
        <v>2008</v>
      </c>
      <c r="F3" s="315">
        <v>2009</v>
      </c>
      <c r="G3" s="315">
        <v>2010</v>
      </c>
      <c r="H3" s="315">
        <v>2011</v>
      </c>
      <c r="I3" s="315" t="s">
        <v>769</v>
      </c>
      <c r="J3" s="315" t="s">
        <v>770</v>
      </c>
      <c r="K3" s="315">
        <v>2014</v>
      </c>
      <c r="L3" s="315">
        <v>2015</v>
      </c>
      <c r="M3" s="315">
        <v>2016</v>
      </c>
      <c r="N3" s="315">
        <v>2017</v>
      </c>
      <c r="O3" s="315">
        <v>2018</v>
      </c>
      <c r="P3" s="315">
        <v>2019</v>
      </c>
      <c r="Q3" s="315">
        <v>2020</v>
      </c>
      <c r="R3" s="315">
        <v>2021</v>
      </c>
      <c r="S3" s="315">
        <v>2022</v>
      </c>
      <c r="T3" s="315">
        <v>2023</v>
      </c>
      <c r="U3" s="315">
        <v>2024</v>
      </c>
    </row>
    <row r="4" spans="1:22">
      <c r="A4" s="6" t="s">
        <v>771</v>
      </c>
      <c r="B4" s="11">
        <v>1800000</v>
      </c>
      <c r="C4" s="11">
        <v>2800000</v>
      </c>
      <c r="D4" s="11">
        <v>3200000</v>
      </c>
      <c r="E4" s="11">
        <v>4001718</v>
      </c>
      <c r="F4" s="11">
        <v>5051718.0389999999</v>
      </c>
      <c r="G4" s="11">
        <v>6773384.7059499994</v>
      </c>
      <c r="H4" s="11">
        <v>9122768.1466099992</v>
      </c>
      <c r="I4" s="11">
        <v>10545995.10323</v>
      </c>
      <c r="J4" s="123">
        <v>569516</v>
      </c>
      <c r="K4" s="11">
        <v>565581</v>
      </c>
      <c r="L4" s="11">
        <v>530771</v>
      </c>
      <c r="M4" s="11">
        <v>485501</v>
      </c>
      <c r="N4" s="11">
        <v>438731</v>
      </c>
      <c r="O4" s="11">
        <v>399877.29629000003</v>
      </c>
      <c r="P4" s="11">
        <v>354552.859</v>
      </c>
      <c r="Q4" s="11">
        <v>295601.00900000002</v>
      </c>
      <c r="R4" s="11">
        <v>237922.26900000003</v>
      </c>
      <c r="S4" s="11">
        <v>183388.35900000003</v>
      </c>
      <c r="T4" s="11">
        <v>147450.35900000003</v>
      </c>
      <c r="U4" s="11">
        <v>129137.35900000003</v>
      </c>
    </row>
    <row r="5" spans="1:22" ht="7.15" customHeight="1"/>
    <row r="6" spans="1:22">
      <c r="A6" s="317" t="s">
        <v>772</v>
      </c>
      <c r="B6" s="317"/>
      <c r="C6" s="317"/>
      <c r="D6" s="317"/>
      <c r="E6" s="317"/>
      <c r="P6" s="11"/>
    </row>
    <row r="7" spans="1:22">
      <c r="A7" s="317" t="s">
        <v>773</v>
      </c>
      <c r="B7" s="317"/>
      <c r="C7" s="317"/>
      <c r="D7" s="317"/>
      <c r="E7" s="317"/>
    </row>
    <row r="8" spans="1:22">
      <c r="A8" s="547" t="s">
        <v>774</v>
      </c>
      <c r="B8" s="547"/>
      <c r="C8" s="547"/>
      <c r="D8" s="54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</row>
    <row r="10" spans="1:22">
      <c r="B10" s="315">
        <v>2005</v>
      </c>
      <c r="C10" s="315">
        <v>2006</v>
      </c>
      <c r="D10" s="315">
        <v>2007</v>
      </c>
      <c r="E10" s="315">
        <v>2008</v>
      </c>
      <c r="F10" s="315">
        <v>2009</v>
      </c>
      <c r="G10" s="315">
        <v>2010</v>
      </c>
      <c r="H10" s="315">
        <v>2011</v>
      </c>
      <c r="I10" s="315">
        <v>2012</v>
      </c>
      <c r="J10" s="315">
        <v>2013</v>
      </c>
      <c r="K10" s="315">
        <v>2014</v>
      </c>
      <c r="L10" s="315">
        <v>2015</v>
      </c>
      <c r="M10" s="315">
        <v>2016</v>
      </c>
      <c r="N10" s="315">
        <v>2017</v>
      </c>
      <c r="O10" s="315">
        <v>2018</v>
      </c>
      <c r="P10" s="315">
        <v>2019</v>
      </c>
      <c r="Q10" s="315">
        <v>2020</v>
      </c>
      <c r="R10" s="315">
        <v>2021</v>
      </c>
      <c r="S10" s="315">
        <v>2022</v>
      </c>
      <c r="T10" s="315">
        <v>2023</v>
      </c>
      <c r="U10" s="315">
        <v>2024</v>
      </c>
    </row>
    <row r="11" spans="1:22">
      <c r="A11" s="6" t="s">
        <v>771</v>
      </c>
      <c r="B11" s="11"/>
      <c r="C11" s="11"/>
      <c r="D11" s="11"/>
      <c r="E11" s="11"/>
      <c r="F11" s="11"/>
      <c r="I11" s="11"/>
      <c r="J11" s="11">
        <v>11972456.134579999</v>
      </c>
      <c r="K11" s="11">
        <v>13849621.76636</v>
      </c>
      <c r="L11" s="11">
        <v>14341027.25319</v>
      </c>
      <c r="M11" s="11">
        <v>14341007</v>
      </c>
      <c r="N11" s="11">
        <v>15087143</v>
      </c>
      <c r="O11" s="11">
        <v>15458690.367719999</v>
      </c>
      <c r="P11" s="11">
        <v>16085649.808359999</v>
      </c>
      <c r="Q11" s="11">
        <v>17140649.808359999</v>
      </c>
      <c r="R11" s="11">
        <v>18340649.808359999</v>
      </c>
      <c r="S11" s="11">
        <v>19715649.808359999</v>
      </c>
      <c r="T11" s="11">
        <v>21110649.808359999</v>
      </c>
      <c r="U11" s="11">
        <v>22455649.808359999</v>
      </c>
    </row>
    <row r="13" spans="1:22">
      <c r="A13" s="547" t="s">
        <v>67</v>
      </c>
      <c r="B13" s="547"/>
      <c r="C13" s="547"/>
      <c r="D13" s="547"/>
      <c r="E13" s="547"/>
      <c r="F13" s="547"/>
      <c r="G13" s="547"/>
      <c r="H13" s="547"/>
      <c r="I13" s="547"/>
      <c r="J13" s="547"/>
      <c r="K13" s="547"/>
      <c r="L13" s="547"/>
      <c r="M13" s="547"/>
      <c r="N13" s="547"/>
      <c r="O13" s="547"/>
      <c r="P13" s="547"/>
      <c r="Q13" s="547"/>
      <c r="R13" s="547"/>
      <c r="S13" s="547"/>
      <c r="T13" s="547"/>
      <c r="U13" s="547"/>
    </row>
    <row r="15" spans="1:22">
      <c r="B15" s="315">
        <v>2005</v>
      </c>
      <c r="C15" s="315">
        <v>2006</v>
      </c>
      <c r="D15" s="315">
        <v>2007</v>
      </c>
      <c r="E15" s="315">
        <v>2008</v>
      </c>
      <c r="F15" s="315">
        <v>2009</v>
      </c>
      <c r="G15" s="315">
        <v>2010</v>
      </c>
      <c r="H15" s="315">
        <v>2011</v>
      </c>
      <c r="I15" s="315">
        <v>2012</v>
      </c>
      <c r="J15" s="315">
        <v>2013</v>
      </c>
      <c r="K15" s="315">
        <v>2014</v>
      </c>
      <c r="L15" s="315">
        <v>2015</v>
      </c>
      <c r="M15" s="315">
        <v>2016</v>
      </c>
      <c r="N15" s="315">
        <v>2017</v>
      </c>
      <c r="O15" s="315">
        <v>2018</v>
      </c>
      <c r="P15" s="315">
        <v>2019</v>
      </c>
      <c r="Q15" s="315">
        <v>2020</v>
      </c>
      <c r="R15" s="315">
        <v>2021</v>
      </c>
      <c r="S15" s="315">
        <v>2022</v>
      </c>
      <c r="T15" s="315">
        <v>2023</v>
      </c>
      <c r="U15" s="315">
        <v>2024</v>
      </c>
    </row>
    <row r="16" spans="1:22">
      <c r="A16" s="6" t="s">
        <v>771</v>
      </c>
      <c r="B16" s="11">
        <f t="shared" ref="B16:U16" si="0">B4+B11</f>
        <v>1800000</v>
      </c>
      <c r="C16" s="11">
        <f t="shared" si="0"/>
        <v>2800000</v>
      </c>
      <c r="D16" s="11">
        <f t="shared" si="0"/>
        <v>3200000</v>
      </c>
      <c r="E16" s="11">
        <f t="shared" si="0"/>
        <v>4001718</v>
      </c>
      <c r="F16" s="11">
        <f t="shared" si="0"/>
        <v>5051718.0389999999</v>
      </c>
      <c r="G16" s="11">
        <f t="shared" si="0"/>
        <v>6773384.7059499994</v>
      </c>
      <c r="H16" s="11">
        <f t="shared" si="0"/>
        <v>9122768.1466099992</v>
      </c>
      <c r="I16" s="11">
        <f t="shared" si="0"/>
        <v>10545995.10323</v>
      </c>
      <c r="J16" s="11">
        <f t="shared" si="0"/>
        <v>12541972.134579999</v>
      </c>
      <c r="K16" s="11">
        <f t="shared" si="0"/>
        <v>14415202.76636</v>
      </c>
      <c r="L16" s="11">
        <f t="shared" si="0"/>
        <v>14871798.25319</v>
      </c>
      <c r="M16" s="11">
        <f t="shared" si="0"/>
        <v>14826508</v>
      </c>
      <c r="N16" s="11">
        <f t="shared" si="0"/>
        <v>15525874</v>
      </c>
      <c r="O16" s="11">
        <f t="shared" si="0"/>
        <v>15858567.664009999</v>
      </c>
      <c r="P16" s="11">
        <f t="shared" si="0"/>
        <v>16440202.667359998</v>
      </c>
      <c r="Q16" s="11">
        <f t="shared" si="0"/>
        <v>17436250.817359999</v>
      </c>
      <c r="R16" s="11">
        <f t="shared" si="0"/>
        <v>18578572.07736</v>
      </c>
      <c r="S16" s="11">
        <f t="shared" si="0"/>
        <v>19899038.16736</v>
      </c>
      <c r="T16" s="11">
        <f t="shared" si="0"/>
        <v>21258100.16736</v>
      </c>
      <c r="U16" s="11">
        <f t="shared" si="0"/>
        <v>22584787.16736</v>
      </c>
    </row>
    <row r="17" spans="1:21">
      <c r="U17" s="11"/>
    </row>
    <row r="18" spans="1:21">
      <c r="A18" s="6" t="s">
        <v>775</v>
      </c>
      <c r="P18" s="11"/>
      <c r="Q18" s="11"/>
      <c r="R18" s="11"/>
      <c r="S18" s="11"/>
      <c r="T18" s="11"/>
      <c r="U18" s="150"/>
    </row>
  </sheetData>
  <mergeCells count="3">
    <mergeCell ref="A1:U1"/>
    <mergeCell ref="A8:U8"/>
    <mergeCell ref="A13:U13"/>
  </mergeCells>
  <hyperlinks>
    <hyperlink ref="A2" location="INDICE!A1" display="Índice (volver)" xr:uid="{0E68E0D4-3C40-4644-BB87-621F62797A65}"/>
  </hyperlinks>
  <pageMargins left="0" right="0" top="0.35433070866141736" bottom="0" header="0" footer="0"/>
  <pageSetup paperSize="9" scale="7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F8E7B-AD86-43C3-8397-206F7AEECB5E}">
  <dimension ref="B1:I21"/>
  <sheetViews>
    <sheetView showGridLines="0" zoomScaleNormal="100" workbookViewId="0">
      <selection activeCell="I1" sqref="I1"/>
    </sheetView>
  </sheetViews>
  <sheetFormatPr baseColWidth="10" defaultRowHeight="15"/>
  <sheetData>
    <row r="1" spans="2:9" ht="32.65" customHeight="1">
      <c r="B1" s="519" t="s">
        <v>387</v>
      </c>
      <c r="C1" s="519"/>
      <c r="D1" s="519"/>
      <c r="E1" s="519"/>
      <c r="F1" s="519"/>
      <c r="G1" s="519"/>
      <c r="I1" s="499" t="s">
        <v>1634</v>
      </c>
    </row>
    <row r="21" spans="2:2">
      <c r="B21" s="14" t="s">
        <v>388</v>
      </c>
    </row>
  </sheetData>
  <mergeCells count="1">
    <mergeCell ref="B1:G1"/>
  </mergeCells>
  <hyperlinks>
    <hyperlink ref="I1" location="INDICE!A1" display="Índice (volver)" xr:uid="{546C285F-56A6-4DFC-AECC-81413EA3A09F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00366-B12E-4FE2-8272-142DB2983098}">
  <dimension ref="B1:J19"/>
  <sheetViews>
    <sheetView showGridLines="0" zoomScale="102" zoomScaleNormal="102" workbookViewId="0">
      <selection activeCell="J1" sqref="J1"/>
    </sheetView>
  </sheetViews>
  <sheetFormatPr baseColWidth="10" defaultColWidth="11.42578125" defaultRowHeight="15"/>
  <sheetData>
    <row r="1" spans="2:10" ht="14.65" customHeight="1">
      <c r="B1" s="519" t="s">
        <v>776</v>
      </c>
      <c r="C1" s="519"/>
      <c r="D1" s="519"/>
      <c r="E1" s="519"/>
      <c r="F1" s="519"/>
      <c r="G1" s="519"/>
      <c r="H1" s="519"/>
      <c r="I1" s="36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  <c r="I2" s="36"/>
    </row>
    <row r="3" spans="2:10">
      <c r="B3" s="519"/>
      <c r="C3" s="519"/>
      <c r="D3" s="519"/>
      <c r="E3" s="519"/>
      <c r="F3" s="519"/>
      <c r="G3" s="519"/>
      <c r="H3" s="519"/>
    </row>
    <row r="19" spans="2:2" ht="16.5">
      <c r="B19" s="5" t="s">
        <v>775</v>
      </c>
    </row>
  </sheetData>
  <mergeCells count="1">
    <mergeCell ref="B1:H3"/>
  </mergeCells>
  <hyperlinks>
    <hyperlink ref="J1" location="INDICE!A1" display="Índice (volver)" xr:uid="{D360F193-B72B-4988-A81F-DAF61C635450}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DCBE9-5FCD-4E3D-A350-8C9B377169CB}">
  <dimension ref="A1:G13"/>
  <sheetViews>
    <sheetView showGridLines="0" workbookViewId="0">
      <selection activeCell="G1" sqref="G1"/>
    </sheetView>
  </sheetViews>
  <sheetFormatPr baseColWidth="10" defaultColWidth="11.5703125" defaultRowHeight="13.5"/>
  <cols>
    <col min="1" max="1" width="11.140625" style="6" bestFit="1" customWidth="1"/>
    <col min="2" max="2" width="12.7109375" style="6" bestFit="1" customWidth="1"/>
    <col min="3" max="3" width="11.7109375" style="6" bestFit="1" customWidth="1"/>
    <col min="4" max="5" width="11.140625" style="6" bestFit="1" customWidth="1"/>
    <col min="6" max="7" width="10.7109375" style="6" bestFit="1" customWidth="1"/>
    <col min="8" max="8" width="6.28515625" style="6" bestFit="1" customWidth="1"/>
    <col min="9" max="9" width="14.28515625" style="6" customWidth="1"/>
    <col min="10" max="10" width="11.140625" style="6" bestFit="1" customWidth="1"/>
    <col min="11" max="12" width="12.7109375" style="6" bestFit="1" customWidth="1"/>
    <col min="13" max="16384" width="11.5703125" style="6"/>
  </cols>
  <sheetData>
    <row r="1" spans="1:7">
      <c r="A1" s="10" t="s">
        <v>777</v>
      </c>
      <c r="G1" s="500" t="s">
        <v>1634</v>
      </c>
    </row>
    <row r="2" spans="1:7">
      <c r="B2" s="10" t="s">
        <v>778</v>
      </c>
      <c r="C2" s="10" t="s">
        <v>779</v>
      </c>
    </row>
    <row r="3" spans="1:7">
      <c r="A3" s="6">
        <v>2010</v>
      </c>
      <c r="B3" s="11">
        <v>112788455.68359296</v>
      </c>
      <c r="C3" s="11">
        <v>38499822.281307414</v>
      </c>
    </row>
    <row r="4" spans="1:7">
      <c r="A4" s="6">
        <v>2011</v>
      </c>
      <c r="B4" s="11">
        <v>77771249.427823439</v>
      </c>
      <c r="C4" s="11">
        <v>47268504.671196133</v>
      </c>
    </row>
    <row r="5" spans="1:7">
      <c r="A5" s="6">
        <v>2012</v>
      </c>
      <c r="B5" s="11">
        <v>103383636.26823227</v>
      </c>
      <c r="C5" s="11">
        <v>72702340.119021147</v>
      </c>
    </row>
    <row r="6" spans="1:7">
      <c r="A6" s="6">
        <v>2013</v>
      </c>
      <c r="B6" s="11">
        <v>24826257.055405907</v>
      </c>
      <c r="C6" s="11">
        <v>133128675.3747105</v>
      </c>
    </row>
    <row r="7" spans="1:7">
      <c r="A7" s="6">
        <v>2014</v>
      </c>
      <c r="B7" s="11">
        <v>-42883186.409823045</v>
      </c>
      <c r="C7" s="11">
        <v>245893489.86482057</v>
      </c>
    </row>
    <row r="8" spans="1:7">
      <c r="A8" s="6">
        <v>2015</v>
      </c>
      <c r="B8" s="11">
        <v>57789957.309722729</v>
      </c>
      <c r="C8" s="11">
        <v>230908677.2546131</v>
      </c>
    </row>
    <row r="9" spans="1:7">
      <c r="A9" s="6">
        <v>2016</v>
      </c>
      <c r="B9" s="11">
        <v>99531818.56143792</v>
      </c>
      <c r="C9" s="11">
        <v>207170775.36133438</v>
      </c>
    </row>
    <row r="10" spans="1:7">
      <c r="A10" s="6">
        <v>2017</v>
      </c>
      <c r="B10" s="11">
        <v>143810726.52783445</v>
      </c>
      <c r="C10" s="11">
        <v>229035301.75106752</v>
      </c>
    </row>
    <row r="11" spans="1:7">
      <c r="A11" s="6">
        <v>2018</v>
      </c>
      <c r="B11" s="11">
        <v>174689994.37340993</v>
      </c>
      <c r="C11" s="11">
        <v>271738970.11000001</v>
      </c>
    </row>
    <row r="13" spans="1:7">
      <c r="A13" s="6" t="s">
        <v>757</v>
      </c>
    </row>
  </sheetData>
  <hyperlinks>
    <hyperlink ref="G1" location="INDICE!A1" display="Índice (volver)" xr:uid="{42AC9A54-FD19-4412-B3FB-3EE3428BB4EB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3BF28-70E0-45CE-9182-F801CCE1B270}">
  <dimension ref="B1:J21"/>
  <sheetViews>
    <sheetView showGridLines="0" zoomScaleNormal="100" workbookViewId="0">
      <selection activeCell="J1" sqref="J1"/>
    </sheetView>
  </sheetViews>
  <sheetFormatPr baseColWidth="10" defaultColWidth="11.42578125" defaultRowHeight="15"/>
  <sheetData>
    <row r="1" spans="2:10">
      <c r="B1" s="519" t="s">
        <v>663</v>
      </c>
      <c r="C1" s="519"/>
      <c r="D1" s="519"/>
      <c r="E1" s="519"/>
      <c r="F1" s="519"/>
      <c r="G1" s="519"/>
      <c r="H1" s="519"/>
      <c r="I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  <c r="I2" s="519"/>
    </row>
    <row r="21" spans="2:2" ht="16.5">
      <c r="B21" s="5" t="s">
        <v>757</v>
      </c>
    </row>
  </sheetData>
  <mergeCells count="1">
    <mergeCell ref="B1:I2"/>
  </mergeCells>
  <hyperlinks>
    <hyperlink ref="J1" location="INDICE!A1" display="Índice (volver)" xr:uid="{2D0D01E6-8101-4665-A7AB-A5A9A57461FB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7152C-E46B-451B-883D-7CC71EF0634B}">
  <dimension ref="A1:BQ6"/>
  <sheetViews>
    <sheetView showGridLines="0" zoomScaleNormal="100" workbookViewId="0">
      <selection activeCell="I1" sqref="I1"/>
    </sheetView>
  </sheetViews>
  <sheetFormatPr baseColWidth="10" defaultColWidth="12.28515625" defaultRowHeight="13.5"/>
  <cols>
    <col min="1" max="1" width="36.140625" style="120" bestFit="1" customWidth="1"/>
    <col min="2" max="2" width="6.28515625" style="120" bestFit="1" customWidth="1"/>
    <col min="3" max="3" width="10.140625" style="120" bestFit="1" customWidth="1"/>
    <col min="4" max="4" width="11.7109375" style="120" bestFit="1" customWidth="1"/>
    <col min="5" max="5" width="12.5703125" style="120" bestFit="1" customWidth="1"/>
    <col min="6" max="15" width="13.5703125" style="120" bestFit="1" customWidth="1"/>
    <col min="16" max="16" width="15.140625" style="120" bestFit="1" customWidth="1"/>
    <col min="17" max="21" width="13.5703125" style="120" bestFit="1" customWidth="1"/>
    <col min="22" max="32" width="12.5703125" style="120" bestFit="1" customWidth="1"/>
    <col min="33" max="41" width="13.5703125" style="120" bestFit="1" customWidth="1"/>
    <col min="42" max="42" width="15.140625" style="120" bestFit="1" customWidth="1"/>
    <col min="43" max="48" width="13.5703125" style="120" bestFit="1" customWidth="1"/>
    <col min="49" max="49" width="15.140625" style="120" bestFit="1" customWidth="1"/>
    <col min="50" max="69" width="13.5703125" style="120" bestFit="1" customWidth="1"/>
    <col min="70" max="16384" width="12.28515625" style="120"/>
  </cols>
  <sheetData>
    <row r="1" spans="1:69">
      <c r="A1" s="122" t="s">
        <v>780</v>
      </c>
      <c r="I1" s="500" t="s">
        <v>1634</v>
      </c>
    </row>
    <row r="2" spans="1:69">
      <c r="C2" s="318">
        <v>1999</v>
      </c>
      <c r="D2" s="318">
        <v>2000</v>
      </c>
      <c r="E2" s="318">
        <v>2001</v>
      </c>
      <c r="F2" s="318">
        <v>2002</v>
      </c>
      <c r="G2" s="318">
        <v>2003</v>
      </c>
      <c r="H2" s="318">
        <v>2004</v>
      </c>
      <c r="I2" s="318">
        <v>2005</v>
      </c>
      <c r="J2" s="318">
        <v>2006</v>
      </c>
      <c r="K2" s="318">
        <v>2007</v>
      </c>
      <c r="L2" s="318">
        <v>2008</v>
      </c>
      <c r="M2" s="318">
        <v>2009</v>
      </c>
      <c r="N2" s="318">
        <v>2010</v>
      </c>
      <c r="O2" s="318">
        <v>2011</v>
      </c>
      <c r="P2" s="318">
        <v>2012</v>
      </c>
      <c r="Q2" s="318">
        <v>2013</v>
      </c>
      <c r="R2" s="318">
        <v>2014</v>
      </c>
      <c r="S2" s="318">
        <v>2015</v>
      </c>
      <c r="T2" s="318">
        <v>2016</v>
      </c>
      <c r="U2" s="318">
        <v>2017</v>
      </c>
      <c r="V2" s="318">
        <v>2018</v>
      </c>
      <c r="W2" s="318">
        <v>2019</v>
      </c>
      <c r="X2" s="318">
        <v>2020</v>
      </c>
      <c r="Y2" s="318">
        <v>2021</v>
      </c>
      <c r="Z2" s="318">
        <v>2022</v>
      </c>
      <c r="AA2" s="318">
        <v>2023</v>
      </c>
      <c r="AB2" s="318">
        <v>2024</v>
      </c>
      <c r="AC2" s="318">
        <v>2025</v>
      </c>
      <c r="AD2" s="318">
        <v>2026</v>
      </c>
      <c r="AE2" s="318">
        <v>2027</v>
      </c>
      <c r="AF2" s="318">
        <v>2028</v>
      </c>
      <c r="AG2" s="318">
        <v>2029</v>
      </c>
      <c r="AH2" s="318">
        <v>2030</v>
      </c>
      <c r="AI2" s="318">
        <v>2031</v>
      </c>
      <c r="AJ2" s="318">
        <v>2032</v>
      </c>
      <c r="AK2" s="318">
        <v>2033</v>
      </c>
      <c r="AL2" s="318">
        <v>2034</v>
      </c>
      <c r="AM2" s="318">
        <v>2035</v>
      </c>
      <c r="AN2" s="318">
        <v>2036</v>
      </c>
      <c r="AO2" s="318">
        <v>2037</v>
      </c>
      <c r="AP2" s="318">
        <v>2038</v>
      </c>
      <c r="AQ2" s="318">
        <v>2039</v>
      </c>
      <c r="AR2" s="318">
        <v>2040</v>
      </c>
      <c r="AS2" s="318">
        <v>2041</v>
      </c>
      <c r="AT2" s="318">
        <v>2042</v>
      </c>
      <c r="AU2" s="318">
        <v>2043</v>
      </c>
      <c r="AV2" s="318">
        <v>2044</v>
      </c>
      <c r="AW2" s="318">
        <v>2045</v>
      </c>
      <c r="AX2" s="318">
        <v>2046</v>
      </c>
      <c r="AY2" s="318">
        <v>2047</v>
      </c>
      <c r="AZ2" s="318">
        <v>2048</v>
      </c>
      <c r="BA2" s="318">
        <v>2049</v>
      </c>
      <c r="BB2" s="318">
        <v>2050</v>
      </c>
      <c r="BC2" s="318">
        <v>2051</v>
      </c>
      <c r="BD2" s="318">
        <v>2052</v>
      </c>
      <c r="BE2" s="318">
        <v>2053</v>
      </c>
      <c r="BF2" s="318">
        <v>2054</v>
      </c>
      <c r="BG2" s="318">
        <v>2055</v>
      </c>
      <c r="BH2" s="318">
        <v>2056</v>
      </c>
      <c r="BI2" s="318">
        <v>2057</v>
      </c>
      <c r="BJ2" s="318">
        <v>2058</v>
      </c>
      <c r="BK2" s="318">
        <v>2059</v>
      </c>
      <c r="BL2" s="318">
        <v>2060</v>
      </c>
      <c r="BM2" s="318">
        <v>2061</v>
      </c>
      <c r="BN2" s="318">
        <v>2062</v>
      </c>
      <c r="BO2" s="318">
        <v>2063</v>
      </c>
      <c r="BP2" s="318">
        <v>2064</v>
      </c>
      <c r="BQ2" s="318">
        <v>2065</v>
      </c>
    </row>
    <row r="3" spans="1:69">
      <c r="A3" s="548" t="s">
        <v>781</v>
      </c>
      <c r="B3" s="548"/>
      <c r="C3" s="319">
        <v>-515736.32817803946</v>
      </c>
      <c r="D3" s="319">
        <v>-6305841.350709077</v>
      </c>
      <c r="E3" s="319">
        <v>-44959186.30813162</v>
      </c>
      <c r="F3" s="319">
        <v>-397084130.41556889</v>
      </c>
      <c r="G3" s="319">
        <v>-520061953.02491796</v>
      </c>
      <c r="H3" s="319">
        <v>-428125301.01611477</v>
      </c>
      <c r="I3" s="319">
        <v>-549905102.80777645</v>
      </c>
      <c r="J3" s="319">
        <v>-652074409.24247551</v>
      </c>
      <c r="K3" s="319">
        <v>-869519644.18941295</v>
      </c>
      <c r="L3" s="319">
        <v>-771222999.39564812</v>
      </c>
      <c r="M3" s="319">
        <v>-653158576.87083387</v>
      </c>
      <c r="N3" s="319">
        <v>-833265026.13984919</v>
      </c>
      <c r="O3" s="319">
        <v>-594820240.4538821</v>
      </c>
      <c r="P3" s="319">
        <v>-2293768763.1391497</v>
      </c>
      <c r="Q3" s="319">
        <v>-261472485.32215574</v>
      </c>
      <c r="R3" s="319">
        <v>-361643203.14395386</v>
      </c>
      <c r="S3" s="319">
        <v>-568102487.8774662</v>
      </c>
      <c r="T3" s="319">
        <v>-120632617.25283493</v>
      </c>
      <c r="U3" s="319">
        <v>-145379853.05273706</v>
      </c>
      <c r="V3" s="319">
        <v>-61563677.962282456</v>
      </c>
      <c r="W3" s="319">
        <v>-45000143.327384844</v>
      </c>
      <c r="X3" s="319">
        <v>-27039687.661821824</v>
      </c>
      <c r="Y3" s="319">
        <v>10600697.353495929</v>
      </c>
      <c r="Z3" s="319">
        <v>40030475.877532795</v>
      </c>
      <c r="AA3" s="319">
        <v>54512367.245178409</v>
      </c>
      <c r="AB3" s="319">
        <v>66102986.052074954</v>
      </c>
      <c r="AC3" s="319">
        <v>77499290.115683287</v>
      </c>
      <c r="AD3" s="319">
        <v>83872983.775116473</v>
      </c>
      <c r="AE3" s="319">
        <v>90231422.783352196</v>
      </c>
      <c r="AF3" s="319">
        <v>96871438.063789368</v>
      </c>
      <c r="AG3" s="319">
        <v>103738123.42409796</v>
      </c>
      <c r="AH3" s="319">
        <v>110812502.06859298</v>
      </c>
      <c r="AI3" s="319">
        <v>118087472.77117012</v>
      </c>
      <c r="AJ3" s="319">
        <v>125593594.77556793</v>
      </c>
      <c r="AK3" s="319">
        <v>133306559.70950146</v>
      </c>
      <c r="AL3" s="319">
        <v>141293458.62704876</v>
      </c>
      <c r="AM3" s="319">
        <v>149508486.69573087</v>
      </c>
      <c r="AN3" s="319">
        <v>157968751.71348616</v>
      </c>
      <c r="AO3" s="319">
        <v>166687952.30247965</v>
      </c>
      <c r="AP3" s="319">
        <v>-1404788265.8301418</v>
      </c>
      <c r="AQ3" s="319">
        <v>184937593.07677606</v>
      </c>
      <c r="AR3" s="319">
        <v>194483136.4679549</v>
      </c>
      <c r="AS3" s="319">
        <v>204364108.54397491</v>
      </c>
      <c r="AT3" s="319">
        <v>-252087021.47582799</v>
      </c>
      <c r="AU3" s="319">
        <v>225151135.56459415</v>
      </c>
      <c r="AV3" s="319">
        <v>236017715.59453702</v>
      </c>
      <c r="AW3" s="319">
        <v>-1041518151.2220616</v>
      </c>
      <c r="AX3" s="319">
        <v>-500546486.70581985</v>
      </c>
      <c r="AY3" s="319">
        <v>270617591.12315387</v>
      </c>
      <c r="AZ3" s="319">
        <v>282852526.94312662</v>
      </c>
      <c r="BA3" s="319">
        <v>295453851.05663472</v>
      </c>
      <c r="BB3" s="319">
        <v>308432786.93601727</v>
      </c>
      <c r="BC3" s="319">
        <v>321800732.26264554</v>
      </c>
      <c r="BD3" s="319">
        <v>335569084.31684953</v>
      </c>
      <c r="BE3" s="319">
        <v>349749286.42612785</v>
      </c>
      <c r="BF3" s="319">
        <v>364353208.0218823</v>
      </c>
      <c r="BG3" s="319">
        <v>379392934.46606243</v>
      </c>
      <c r="BH3" s="319">
        <v>394881603.79822296</v>
      </c>
      <c r="BI3" s="319">
        <v>410832113.40467149</v>
      </c>
      <c r="BJ3" s="319">
        <v>427257765.0047574</v>
      </c>
      <c r="BK3" s="319">
        <v>444172340.46809989</v>
      </c>
      <c r="BL3" s="319">
        <v>461590090.26542628</v>
      </c>
      <c r="BM3" s="319">
        <v>469143909.12185282</v>
      </c>
      <c r="BN3" s="319">
        <v>487352813.56864297</v>
      </c>
      <c r="BO3" s="319">
        <v>506104595.78210491</v>
      </c>
      <c r="BP3" s="319">
        <v>525414386.58896226</v>
      </c>
      <c r="BQ3" s="319">
        <v>545298018.36325026</v>
      </c>
    </row>
    <row r="4" spans="1:69">
      <c r="A4" s="320" t="s">
        <v>782</v>
      </c>
      <c r="B4" s="321">
        <v>0.03</v>
      </c>
      <c r="C4" s="120">
        <v>0</v>
      </c>
      <c r="D4" s="120">
        <v>0</v>
      </c>
      <c r="E4" s="120">
        <v>0</v>
      </c>
      <c r="F4" s="120">
        <v>0</v>
      </c>
      <c r="G4" s="120">
        <v>0</v>
      </c>
      <c r="H4" s="120">
        <v>0</v>
      </c>
      <c r="I4" s="120">
        <v>0</v>
      </c>
      <c r="J4" s="120">
        <v>0</v>
      </c>
      <c r="K4" s="120">
        <v>0</v>
      </c>
      <c r="L4" s="120">
        <v>0</v>
      </c>
      <c r="M4" s="120">
        <v>0</v>
      </c>
      <c r="N4" s="120">
        <v>0</v>
      </c>
      <c r="O4" s="120">
        <v>0</v>
      </c>
      <c r="P4" s="120">
        <v>0</v>
      </c>
      <c r="Q4" s="120">
        <v>0</v>
      </c>
      <c r="R4" s="120">
        <v>0</v>
      </c>
      <c r="S4" s="120">
        <v>0</v>
      </c>
      <c r="T4" s="120">
        <v>0</v>
      </c>
      <c r="U4" s="120">
        <v>0</v>
      </c>
      <c r="V4" s="120">
        <v>0</v>
      </c>
      <c r="W4" s="120">
        <v>0</v>
      </c>
      <c r="X4" s="120">
        <v>0</v>
      </c>
      <c r="Y4" s="120">
        <v>0</v>
      </c>
      <c r="Z4" s="120">
        <v>0</v>
      </c>
      <c r="AA4" s="120">
        <v>0</v>
      </c>
      <c r="AB4" s="120">
        <v>0</v>
      </c>
      <c r="AC4" s="120">
        <v>0</v>
      </c>
      <c r="AD4" s="120">
        <v>0</v>
      </c>
      <c r="AE4" s="120">
        <v>0</v>
      </c>
      <c r="AF4" s="120">
        <v>0</v>
      </c>
      <c r="AG4" s="120">
        <v>0</v>
      </c>
      <c r="AH4" s="120">
        <v>0</v>
      </c>
      <c r="AI4" s="120">
        <v>0</v>
      </c>
      <c r="AJ4" s="120">
        <v>0</v>
      </c>
      <c r="AK4" s="120">
        <v>0</v>
      </c>
      <c r="AL4" s="120">
        <v>0</v>
      </c>
      <c r="AM4" s="120">
        <v>0</v>
      </c>
      <c r="AN4" s="120">
        <v>0</v>
      </c>
      <c r="AO4" s="120">
        <v>0</v>
      </c>
      <c r="AP4" s="120">
        <v>0</v>
      </c>
      <c r="AQ4" s="120">
        <v>0</v>
      </c>
      <c r="AR4" s="120">
        <v>0</v>
      </c>
      <c r="AS4" s="120">
        <v>0</v>
      </c>
      <c r="AT4" s="120">
        <v>0</v>
      </c>
      <c r="AU4" s="120">
        <v>0</v>
      </c>
      <c r="AV4" s="120">
        <v>0</v>
      </c>
      <c r="AW4" s="120">
        <v>0</v>
      </c>
      <c r="AX4" s="120">
        <v>0</v>
      </c>
      <c r="AY4" s="120">
        <v>0</v>
      </c>
      <c r="AZ4" s="120">
        <v>0</v>
      </c>
      <c r="BA4" s="120">
        <v>0</v>
      </c>
      <c r="BB4" s="120">
        <v>0</v>
      </c>
      <c r="BC4" s="120">
        <v>0</v>
      </c>
      <c r="BD4" s="120">
        <v>0</v>
      </c>
      <c r="BE4" s="120">
        <v>0</v>
      </c>
      <c r="BF4" s="120">
        <v>0</v>
      </c>
      <c r="BG4" s="120">
        <v>0</v>
      </c>
      <c r="BH4" s="120">
        <v>0</v>
      </c>
      <c r="BI4" s="120">
        <v>0</v>
      </c>
      <c r="BJ4" s="120">
        <v>0</v>
      </c>
      <c r="BK4" s="120">
        <v>0</v>
      </c>
      <c r="BL4" s="120">
        <v>0</v>
      </c>
      <c r="BM4" s="120">
        <v>0</v>
      </c>
      <c r="BN4" s="120">
        <v>0</v>
      </c>
      <c r="BO4" s="120">
        <v>0</v>
      </c>
      <c r="BP4" s="120">
        <v>0</v>
      </c>
      <c r="BQ4" s="120">
        <v>0</v>
      </c>
    </row>
    <row r="6" spans="1:69" ht="15">
      <c r="A6" t="s">
        <v>783</v>
      </c>
    </row>
  </sheetData>
  <mergeCells count="1">
    <mergeCell ref="A3:B3"/>
  </mergeCells>
  <hyperlinks>
    <hyperlink ref="I1" location="INDICE!A1" display="Índice (volver)" xr:uid="{33AB3CC2-5EF8-406C-8A6C-EA38540221AE}"/>
  </hyperlink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8006E-732F-45AE-97EA-5E742A49505E}">
  <dimension ref="B1:I17"/>
  <sheetViews>
    <sheetView showGridLines="0" workbookViewId="0">
      <selection activeCell="I1" sqref="I1"/>
    </sheetView>
  </sheetViews>
  <sheetFormatPr baseColWidth="10" defaultColWidth="11.42578125" defaultRowHeight="15"/>
  <sheetData>
    <row r="1" spans="2:9" ht="14.65" customHeight="1">
      <c r="B1" s="519" t="s">
        <v>784</v>
      </c>
      <c r="C1" s="519"/>
      <c r="D1" s="519"/>
      <c r="E1" s="519"/>
      <c r="F1" s="519"/>
      <c r="G1" s="519"/>
      <c r="H1" s="519"/>
      <c r="I1" s="500" t="s">
        <v>1634</v>
      </c>
    </row>
    <row r="2" spans="2:9">
      <c r="B2" s="519"/>
      <c r="C2" s="519"/>
      <c r="D2" s="519"/>
      <c r="E2" s="519"/>
      <c r="F2" s="519"/>
      <c r="G2" s="519"/>
      <c r="H2" s="519"/>
      <c r="I2" s="36"/>
    </row>
    <row r="17" spans="2:2">
      <c r="B17" t="s">
        <v>785</v>
      </c>
    </row>
  </sheetData>
  <mergeCells count="1">
    <mergeCell ref="B1:H2"/>
  </mergeCells>
  <hyperlinks>
    <hyperlink ref="I1" location="INDICE!A1" display="Índice (volver)" xr:uid="{E0FEEA42-7F89-4C97-8DFA-A9F4032C7B15}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54AFD-F377-4DFC-8AF3-17C3C9531227}">
  <dimension ref="A1:BQ6"/>
  <sheetViews>
    <sheetView showGridLines="0" zoomScaleNormal="100" workbookViewId="0">
      <selection activeCell="H24" sqref="H24"/>
    </sheetView>
  </sheetViews>
  <sheetFormatPr baseColWidth="10" defaultColWidth="12.28515625" defaultRowHeight="13.5"/>
  <cols>
    <col min="1" max="1" width="36.140625" style="120" bestFit="1" customWidth="1"/>
    <col min="2" max="2" width="6.28515625" style="120" bestFit="1" customWidth="1"/>
    <col min="3" max="3" width="10.140625" style="120" bestFit="1" customWidth="1"/>
    <col min="4" max="4" width="11.7109375" style="120" bestFit="1" customWidth="1"/>
    <col min="5" max="5" width="12.5703125" style="120" bestFit="1" customWidth="1"/>
    <col min="6" max="15" width="13.5703125" style="120" bestFit="1" customWidth="1"/>
    <col min="16" max="16" width="15.140625" style="120" bestFit="1" customWidth="1"/>
    <col min="17" max="21" width="13.5703125" style="120" bestFit="1" customWidth="1"/>
    <col min="22" max="32" width="12.5703125" style="120" bestFit="1" customWidth="1"/>
    <col min="33" max="41" width="13.5703125" style="120" bestFit="1" customWidth="1"/>
    <col min="42" max="42" width="15.140625" style="120" bestFit="1" customWidth="1"/>
    <col min="43" max="48" width="13.5703125" style="120" bestFit="1" customWidth="1"/>
    <col min="49" max="49" width="15.140625" style="120" bestFit="1" customWidth="1"/>
    <col min="50" max="69" width="13.5703125" style="120" bestFit="1" customWidth="1"/>
    <col min="70" max="16384" width="12.28515625" style="120"/>
  </cols>
  <sheetData>
    <row r="1" spans="1:69">
      <c r="A1" s="122" t="s">
        <v>786</v>
      </c>
      <c r="G1" s="500" t="s">
        <v>1634</v>
      </c>
    </row>
    <row r="2" spans="1:69">
      <c r="C2" s="318">
        <v>2001</v>
      </c>
      <c r="D2" s="318">
        <v>2002</v>
      </c>
      <c r="E2" s="318">
        <v>2003</v>
      </c>
      <c r="F2" s="318">
        <v>2004</v>
      </c>
      <c r="G2" s="318">
        <v>2005</v>
      </c>
      <c r="H2" s="318">
        <v>2006</v>
      </c>
      <c r="I2" s="318">
        <v>2007</v>
      </c>
      <c r="J2" s="318">
        <v>2008</v>
      </c>
      <c r="K2" s="318">
        <v>2009</v>
      </c>
      <c r="L2" s="318">
        <v>2010</v>
      </c>
      <c r="M2" s="318">
        <v>2011</v>
      </c>
      <c r="N2" s="318">
        <v>2012</v>
      </c>
      <c r="O2" s="318">
        <v>2013</v>
      </c>
      <c r="P2" s="318">
        <v>2014</v>
      </c>
      <c r="Q2" s="318">
        <v>2015</v>
      </c>
      <c r="R2" s="318">
        <v>2016</v>
      </c>
      <c r="S2" s="318">
        <v>2017</v>
      </c>
      <c r="T2" s="318">
        <v>2018</v>
      </c>
      <c r="U2" s="318">
        <v>2019</v>
      </c>
      <c r="V2" s="318">
        <v>2020</v>
      </c>
      <c r="W2" s="318">
        <v>2021</v>
      </c>
      <c r="X2" s="318">
        <v>2022</v>
      </c>
      <c r="Y2" s="318">
        <v>2023</v>
      </c>
      <c r="Z2" s="318">
        <v>2024</v>
      </c>
      <c r="AA2" s="318">
        <v>2025</v>
      </c>
      <c r="AB2" s="318">
        <v>2026</v>
      </c>
      <c r="AC2" s="318">
        <v>2027</v>
      </c>
      <c r="AD2" s="318">
        <v>2028</v>
      </c>
      <c r="AE2" s="318">
        <v>2029</v>
      </c>
      <c r="AF2" s="318">
        <v>2030</v>
      </c>
      <c r="AG2" s="318">
        <v>2031</v>
      </c>
      <c r="AH2" s="318">
        <v>2032</v>
      </c>
      <c r="AI2" s="318">
        <v>2033</v>
      </c>
      <c r="AJ2" s="318">
        <v>2034</v>
      </c>
      <c r="AK2" s="318">
        <v>2035</v>
      </c>
      <c r="AL2" s="318">
        <v>2036</v>
      </c>
      <c r="AM2" s="318">
        <v>2037</v>
      </c>
      <c r="AN2" s="318">
        <v>2038</v>
      </c>
      <c r="AO2" s="318">
        <v>2039</v>
      </c>
      <c r="AP2" s="318">
        <v>2040</v>
      </c>
      <c r="AQ2" s="318">
        <v>2041</v>
      </c>
      <c r="AR2" s="318">
        <v>2042</v>
      </c>
      <c r="AS2" s="318">
        <v>2043</v>
      </c>
      <c r="AT2" s="318">
        <v>2044</v>
      </c>
      <c r="AU2" s="318">
        <v>2045</v>
      </c>
      <c r="AV2" s="318">
        <v>2046</v>
      </c>
      <c r="AW2" s="318">
        <v>2047</v>
      </c>
      <c r="AX2" s="318">
        <v>2048</v>
      </c>
      <c r="AY2" s="318">
        <v>2049</v>
      </c>
      <c r="AZ2" s="318">
        <v>2050</v>
      </c>
      <c r="BA2" s="318">
        <v>2051</v>
      </c>
      <c r="BB2" s="318">
        <v>2052</v>
      </c>
      <c r="BC2" s="318">
        <v>2053</v>
      </c>
      <c r="BD2" s="318">
        <v>2054</v>
      </c>
      <c r="BE2" s="318">
        <v>2055</v>
      </c>
      <c r="BF2" s="318">
        <v>2056</v>
      </c>
      <c r="BG2" s="318">
        <v>2057</v>
      </c>
      <c r="BH2" s="318">
        <v>2058</v>
      </c>
      <c r="BI2" s="318">
        <v>2059</v>
      </c>
      <c r="BJ2" s="318">
        <v>2060</v>
      </c>
      <c r="BK2" s="318"/>
      <c r="BL2" s="318"/>
      <c r="BM2" s="318"/>
      <c r="BN2" s="318"/>
      <c r="BO2" s="318"/>
      <c r="BP2" s="318"/>
      <c r="BQ2" s="318"/>
    </row>
    <row r="3" spans="1:69">
      <c r="A3" s="548" t="s">
        <v>781</v>
      </c>
      <c r="B3" s="548"/>
      <c r="C3" s="319">
        <v>-402146.19945059327</v>
      </c>
      <c r="D3" s="319">
        <v>-3478054.0264973193</v>
      </c>
      <c r="E3" s="319">
        <v>-22107286.34799986</v>
      </c>
      <c r="F3" s="319">
        <v>-80421268.646897078</v>
      </c>
      <c r="G3" s="319">
        <v>-260284584.95930591</v>
      </c>
      <c r="H3" s="319">
        <v>-392658586.51499957</v>
      </c>
      <c r="I3" s="319">
        <v>-783025546.63787222</v>
      </c>
      <c r="J3" s="319">
        <v>-1316063953.3158958</v>
      </c>
      <c r="K3" s="319">
        <v>-1602476106.4270847</v>
      </c>
      <c r="L3" s="319">
        <v>-892469457.47429347</v>
      </c>
      <c r="M3" s="319">
        <v>-511709963.57385063</v>
      </c>
      <c r="N3" s="319">
        <v>-340073046.73814905</v>
      </c>
      <c r="O3" s="319">
        <v>-217076409.55530366</v>
      </c>
      <c r="P3" s="319">
        <v>-129590680.24828318</v>
      </c>
      <c r="Q3" s="319">
        <v>-75792399.727440283</v>
      </c>
      <c r="R3" s="319">
        <v>-39687105.352791958</v>
      </c>
      <c r="S3" s="319">
        <v>-130414645.99375901</v>
      </c>
      <c r="T3" s="319">
        <v>-27230431.904207364</v>
      </c>
      <c r="U3" s="319">
        <v>11498557.797815625</v>
      </c>
      <c r="V3" s="319">
        <v>32456225.398666836</v>
      </c>
      <c r="W3" s="319">
        <v>41914933.621230662</v>
      </c>
      <c r="X3" s="319">
        <v>44721817.986298479</v>
      </c>
      <c r="Y3" s="319">
        <v>56002084.126064546</v>
      </c>
      <c r="Z3" s="319">
        <v>62932527.344820216</v>
      </c>
      <c r="AA3" s="319">
        <v>69080883.477222517</v>
      </c>
      <c r="AB3" s="319">
        <v>75534907.646940351</v>
      </c>
      <c r="AC3" s="319">
        <v>82480093.176529109</v>
      </c>
      <c r="AD3" s="319">
        <v>89345368.391328752</v>
      </c>
      <c r="AE3" s="319">
        <v>96452233.331567794</v>
      </c>
      <c r="AF3" s="319">
        <v>103806708.63749965</v>
      </c>
      <c r="AG3" s="319">
        <v>111417316.48235631</v>
      </c>
      <c r="AH3" s="319">
        <v>119298514.72438389</v>
      </c>
      <c r="AI3" s="319">
        <v>127441124.33885933</v>
      </c>
      <c r="AJ3" s="319">
        <v>135880933.90292299</v>
      </c>
      <c r="AK3" s="319">
        <v>-533011762.81155145</v>
      </c>
      <c r="AL3" s="319">
        <v>153638472.05743986</v>
      </c>
      <c r="AM3" s="319">
        <v>162980641.77075672</v>
      </c>
      <c r="AN3" s="319">
        <v>172645596.07427183</v>
      </c>
      <c r="AO3" s="319">
        <v>182643333.91234374</v>
      </c>
      <c r="AP3" s="319">
        <v>192987480.95075458</v>
      </c>
      <c r="AQ3" s="319">
        <v>-2038658425.1383119</v>
      </c>
      <c r="AR3" s="319">
        <v>214748976.82697833</v>
      </c>
      <c r="AS3" s="319">
        <v>-455285435.40399289</v>
      </c>
      <c r="AT3" s="319">
        <v>238028239.40667999</v>
      </c>
      <c r="AU3" s="319">
        <v>250267788.34900519</v>
      </c>
      <c r="AV3" s="319">
        <v>262924684.40574706</v>
      </c>
      <c r="AW3" s="319">
        <v>276012306.72468245</v>
      </c>
      <c r="AX3" s="319">
        <v>232930878.71831557</v>
      </c>
      <c r="AY3" s="319">
        <v>303538368.73389578</v>
      </c>
      <c r="AZ3" s="319">
        <v>318005754.40401721</v>
      </c>
      <c r="BA3" s="319">
        <v>332963283.34934491</v>
      </c>
      <c r="BB3" s="319">
        <v>348426965.70139766</v>
      </c>
      <c r="BC3" s="319">
        <v>364413327.92104799</v>
      </c>
      <c r="BD3" s="319">
        <v>380939409.99230188</v>
      </c>
      <c r="BE3" s="319">
        <v>398022650.37748647</v>
      </c>
      <c r="BF3" s="319">
        <v>415681360.03802884</v>
      </c>
      <c r="BG3" s="319">
        <v>433934245.68833089</v>
      </c>
      <c r="BH3" s="319">
        <v>452800645.96405053</v>
      </c>
      <c r="BI3" s="319">
        <v>472300525.50926459</v>
      </c>
      <c r="BJ3" s="319">
        <v>492454499.05701017</v>
      </c>
      <c r="BK3" s="319"/>
      <c r="BL3" s="319"/>
      <c r="BM3" s="319"/>
      <c r="BN3" s="319"/>
      <c r="BO3" s="319"/>
      <c r="BP3" s="319"/>
      <c r="BQ3" s="319"/>
    </row>
    <row r="4" spans="1:69">
      <c r="A4" s="320" t="s">
        <v>782</v>
      </c>
      <c r="B4" s="321">
        <v>0.03</v>
      </c>
      <c r="C4" s="120">
        <v>0</v>
      </c>
      <c r="D4" s="120">
        <v>0</v>
      </c>
      <c r="E4" s="120">
        <v>0</v>
      </c>
      <c r="F4" s="120">
        <v>0</v>
      </c>
      <c r="G4" s="120">
        <v>0</v>
      </c>
      <c r="H4" s="120">
        <v>0</v>
      </c>
      <c r="I4" s="120">
        <v>0</v>
      </c>
      <c r="J4" s="120">
        <v>0</v>
      </c>
      <c r="K4" s="120">
        <v>0</v>
      </c>
      <c r="L4" s="120">
        <v>0</v>
      </c>
      <c r="M4" s="120">
        <v>0</v>
      </c>
      <c r="N4" s="120">
        <v>0</v>
      </c>
      <c r="O4" s="120">
        <v>0</v>
      </c>
      <c r="P4" s="120">
        <v>0</v>
      </c>
      <c r="Q4" s="120">
        <v>0</v>
      </c>
      <c r="R4" s="120">
        <v>0</v>
      </c>
      <c r="S4" s="120">
        <v>0</v>
      </c>
      <c r="T4" s="120">
        <v>0</v>
      </c>
      <c r="U4" s="120">
        <v>0</v>
      </c>
      <c r="V4" s="120">
        <v>0</v>
      </c>
      <c r="W4" s="120">
        <v>0</v>
      </c>
      <c r="X4" s="120">
        <v>0</v>
      </c>
      <c r="Y4" s="120">
        <v>0</v>
      </c>
      <c r="Z4" s="120">
        <v>0</v>
      </c>
      <c r="AA4" s="120">
        <v>0</v>
      </c>
      <c r="AB4" s="120">
        <v>0</v>
      </c>
      <c r="AC4" s="120">
        <v>0</v>
      </c>
      <c r="AD4" s="120">
        <v>0</v>
      </c>
      <c r="AE4" s="120">
        <v>0</v>
      </c>
      <c r="AF4" s="120">
        <v>0</v>
      </c>
      <c r="AG4" s="120">
        <v>0</v>
      </c>
      <c r="AH4" s="120">
        <v>0</v>
      </c>
      <c r="AI4" s="120">
        <v>0</v>
      </c>
      <c r="AJ4" s="120">
        <v>0</v>
      </c>
      <c r="AK4" s="120">
        <v>0</v>
      </c>
      <c r="AL4" s="120">
        <v>0</v>
      </c>
      <c r="AM4" s="120">
        <v>0</v>
      </c>
      <c r="AN4" s="120">
        <v>0</v>
      </c>
      <c r="AO4" s="120">
        <v>0</v>
      </c>
      <c r="AP4" s="120">
        <v>0</v>
      </c>
      <c r="AQ4" s="120">
        <v>0</v>
      </c>
      <c r="AR4" s="120">
        <v>0</v>
      </c>
      <c r="AS4" s="120">
        <v>0</v>
      </c>
      <c r="AT4" s="120">
        <v>0</v>
      </c>
      <c r="AU4" s="120">
        <v>0</v>
      </c>
      <c r="AV4" s="120">
        <v>0</v>
      </c>
      <c r="AW4" s="120">
        <v>0</v>
      </c>
      <c r="AX4" s="120">
        <v>0</v>
      </c>
      <c r="AY4" s="120">
        <v>0</v>
      </c>
      <c r="AZ4" s="120">
        <v>0</v>
      </c>
      <c r="BA4" s="120">
        <v>0</v>
      </c>
      <c r="BB4" s="120">
        <v>0</v>
      </c>
      <c r="BC4" s="120">
        <v>0</v>
      </c>
      <c r="BD4" s="120">
        <v>0</v>
      </c>
      <c r="BE4" s="120">
        <v>0</v>
      </c>
      <c r="BF4" s="120">
        <v>0</v>
      </c>
      <c r="BG4" s="120">
        <v>0</v>
      </c>
      <c r="BH4" s="120">
        <v>0</v>
      </c>
      <c r="BI4" s="120">
        <v>0</v>
      </c>
      <c r="BJ4" s="120">
        <v>0</v>
      </c>
    </row>
    <row r="6" spans="1:69" ht="16.5">
      <c r="A6" s="5" t="s">
        <v>783</v>
      </c>
    </row>
  </sheetData>
  <mergeCells count="1">
    <mergeCell ref="A3:B3"/>
  </mergeCells>
  <hyperlinks>
    <hyperlink ref="G1" location="INDICE!A1" display="Índice (volver)" xr:uid="{F0C9AFCB-E6ED-4769-A096-3182BF517AC5}"/>
  </hyperlink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30B8B-6A0A-4555-97E0-5C60FE56DB77}">
  <dimension ref="B1:I15"/>
  <sheetViews>
    <sheetView showGridLines="0" workbookViewId="0">
      <selection activeCell="I1" sqref="I1"/>
    </sheetView>
  </sheetViews>
  <sheetFormatPr baseColWidth="10" defaultColWidth="11.42578125" defaultRowHeight="15"/>
  <sheetData>
    <row r="1" spans="2:9" ht="14.65" customHeight="1">
      <c r="B1" s="519" t="s">
        <v>787</v>
      </c>
      <c r="C1" s="519"/>
      <c r="D1" s="519"/>
      <c r="E1" s="519"/>
      <c r="F1" s="519"/>
      <c r="G1" s="519"/>
      <c r="H1" s="519"/>
      <c r="I1" s="500" t="s">
        <v>1634</v>
      </c>
    </row>
    <row r="2" spans="2:9">
      <c r="B2" s="36"/>
      <c r="C2" s="36"/>
      <c r="D2" s="36"/>
      <c r="E2" s="36"/>
      <c r="F2" s="36"/>
      <c r="G2" s="36"/>
      <c r="H2" s="36"/>
      <c r="I2" s="36"/>
    </row>
    <row r="15" spans="2:9" ht="16.5">
      <c r="B15" s="5" t="s">
        <v>783</v>
      </c>
    </row>
  </sheetData>
  <mergeCells count="1">
    <mergeCell ref="B1:H1"/>
  </mergeCells>
  <hyperlinks>
    <hyperlink ref="I1" location="INDICE!A1" display="Índice (volver)" xr:uid="{2E14332E-2D45-4D0D-851C-9C299D17B0A7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0C18D-40CC-40FE-A0D1-5E39C0380CC8}">
  <dimension ref="A1:BQ7"/>
  <sheetViews>
    <sheetView showGridLines="0" zoomScale="99" zoomScaleNormal="99" workbookViewId="0">
      <selection activeCell="H1" sqref="H1"/>
    </sheetView>
  </sheetViews>
  <sheetFormatPr baseColWidth="10" defaultColWidth="12.28515625" defaultRowHeight="13.5"/>
  <cols>
    <col min="1" max="1" width="38.140625" style="120" bestFit="1" customWidth="1"/>
    <col min="2" max="2" width="6.42578125" style="120" bestFit="1" customWidth="1"/>
    <col min="3" max="6" width="13.7109375" style="120" bestFit="1" customWidth="1"/>
    <col min="7" max="9" width="15.28515625" style="120" bestFit="1" customWidth="1"/>
    <col min="10" max="39" width="13.7109375" style="120" bestFit="1" customWidth="1"/>
    <col min="40" max="40" width="15.28515625" style="120" bestFit="1" customWidth="1"/>
    <col min="41" max="53" width="13.7109375" style="120" bestFit="1" customWidth="1"/>
    <col min="54" max="68" width="15.28515625" style="120" bestFit="1" customWidth="1"/>
    <col min="69" max="69" width="13.5703125" style="120" bestFit="1" customWidth="1"/>
    <col min="70" max="16384" width="12.28515625" style="120"/>
  </cols>
  <sheetData>
    <row r="1" spans="1:69">
      <c r="A1" s="122" t="s">
        <v>788</v>
      </c>
      <c r="H1" s="500" t="s">
        <v>1634</v>
      </c>
    </row>
    <row r="2" spans="1:69">
      <c r="C2" s="318">
        <v>1997</v>
      </c>
      <c r="D2" s="318">
        <v>1998</v>
      </c>
      <c r="E2" s="318">
        <v>1999</v>
      </c>
      <c r="F2" s="318">
        <v>2000</v>
      </c>
      <c r="G2" s="318">
        <v>2001</v>
      </c>
      <c r="H2" s="318">
        <v>2002</v>
      </c>
      <c r="I2" s="318">
        <v>2003</v>
      </c>
      <c r="J2" s="318">
        <v>2004</v>
      </c>
      <c r="K2" s="318">
        <v>2005</v>
      </c>
      <c r="L2" s="318">
        <v>2006</v>
      </c>
      <c r="M2" s="318">
        <v>2007</v>
      </c>
      <c r="N2" s="318">
        <v>2008</v>
      </c>
      <c r="O2" s="318">
        <v>2009</v>
      </c>
      <c r="P2" s="318">
        <v>2010</v>
      </c>
      <c r="Q2" s="318">
        <v>2011</v>
      </c>
      <c r="R2" s="318">
        <v>2012</v>
      </c>
      <c r="S2" s="318">
        <v>2013</v>
      </c>
      <c r="T2" s="318">
        <v>2014</v>
      </c>
      <c r="U2" s="318">
        <v>2015</v>
      </c>
      <c r="V2" s="318">
        <v>2016</v>
      </c>
      <c r="W2" s="318">
        <v>2017</v>
      </c>
      <c r="X2" s="318">
        <v>2018</v>
      </c>
      <c r="Y2" s="318">
        <v>2019</v>
      </c>
      <c r="Z2" s="318">
        <v>2020</v>
      </c>
      <c r="AA2" s="318">
        <v>2021</v>
      </c>
      <c r="AB2" s="318">
        <v>2022</v>
      </c>
      <c r="AC2" s="318">
        <v>2023</v>
      </c>
      <c r="AD2" s="318">
        <v>2024</v>
      </c>
      <c r="AE2" s="318">
        <v>2025</v>
      </c>
      <c r="AF2" s="318">
        <v>2026</v>
      </c>
      <c r="AG2" s="318">
        <v>2027</v>
      </c>
      <c r="AH2" s="318">
        <v>2028</v>
      </c>
      <c r="AI2" s="318">
        <v>2029</v>
      </c>
      <c r="AJ2" s="318">
        <v>2030</v>
      </c>
      <c r="AK2" s="318">
        <v>2031</v>
      </c>
      <c r="AL2" s="318">
        <v>2032</v>
      </c>
      <c r="AM2" s="318">
        <v>2033</v>
      </c>
      <c r="AN2" s="318">
        <v>2034</v>
      </c>
      <c r="AO2" s="318">
        <v>2035</v>
      </c>
      <c r="AP2" s="318">
        <v>2036</v>
      </c>
      <c r="AQ2" s="318">
        <v>2037</v>
      </c>
      <c r="AR2" s="318">
        <v>2038</v>
      </c>
      <c r="AS2" s="318">
        <v>2039</v>
      </c>
      <c r="AT2" s="318">
        <v>2040</v>
      </c>
      <c r="AU2" s="318">
        <v>2041</v>
      </c>
      <c r="AV2" s="318">
        <v>2042</v>
      </c>
      <c r="AW2" s="318">
        <v>2043</v>
      </c>
      <c r="AX2" s="318">
        <v>2044</v>
      </c>
      <c r="AY2" s="318">
        <v>2045</v>
      </c>
      <c r="AZ2" s="318">
        <v>2046</v>
      </c>
      <c r="BA2" s="318">
        <v>2047</v>
      </c>
      <c r="BB2" s="318">
        <v>2048</v>
      </c>
      <c r="BC2" s="318">
        <v>2049</v>
      </c>
      <c r="BD2" s="318">
        <v>2050</v>
      </c>
      <c r="BE2" s="318">
        <v>2051</v>
      </c>
      <c r="BF2" s="318">
        <v>2052</v>
      </c>
      <c r="BG2" s="318">
        <v>2053</v>
      </c>
      <c r="BH2" s="318">
        <v>2054</v>
      </c>
      <c r="BI2" s="318">
        <v>2055</v>
      </c>
      <c r="BJ2" s="318">
        <v>2056</v>
      </c>
      <c r="BK2" s="318">
        <v>2057</v>
      </c>
      <c r="BL2" s="318">
        <v>2058</v>
      </c>
      <c r="BM2" s="318">
        <v>2059</v>
      </c>
      <c r="BN2" s="318">
        <v>2060</v>
      </c>
      <c r="BO2" s="318">
        <v>2061</v>
      </c>
      <c r="BP2" s="318">
        <v>2062</v>
      </c>
      <c r="BQ2" s="318"/>
    </row>
    <row r="3" spans="1:69">
      <c r="A3" s="548" t="s">
        <v>781</v>
      </c>
      <c r="B3" s="548"/>
      <c r="C3" s="319">
        <v>-146240975.04542649</v>
      </c>
      <c r="D3" s="319">
        <v>-225230510.86404863</v>
      </c>
      <c r="E3" s="319">
        <v>-599316931.75853872</v>
      </c>
      <c r="F3" s="319">
        <v>-809254300.73401213</v>
      </c>
      <c r="G3" s="319">
        <v>-1349509903.3804832</v>
      </c>
      <c r="H3" s="319">
        <v>-1263465763.5055943</v>
      </c>
      <c r="I3" s="319">
        <v>-1053950295.7582476</v>
      </c>
      <c r="J3" s="319">
        <v>-779589938.19993615</v>
      </c>
      <c r="K3" s="319">
        <v>-904994056.5975852</v>
      </c>
      <c r="L3" s="319">
        <v>-870544719.7407068</v>
      </c>
      <c r="M3" s="319">
        <v>-677093731.73337686</v>
      </c>
      <c r="N3" s="319">
        <v>-714145174.59323978</v>
      </c>
      <c r="O3" s="319">
        <v>-736749044.05148029</v>
      </c>
      <c r="P3" s="319">
        <v>-555476507.77757943</v>
      </c>
      <c r="Q3" s="319">
        <v>-509589589.28339893</v>
      </c>
      <c r="R3" s="319">
        <v>-162674709.04716751</v>
      </c>
      <c r="S3" s="319">
        <v>-308086054.17957491</v>
      </c>
      <c r="T3" s="319">
        <v>127084563.56048083</v>
      </c>
      <c r="U3" s="319">
        <v>164859405.93391365</v>
      </c>
      <c r="V3" s="319">
        <v>217255926.04609048</v>
      </c>
      <c r="W3" s="319">
        <v>201594666.44848239</v>
      </c>
      <c r="X3" s="319">
        <v>261997590.59509596</v>
      </c>
      <c r="Y3" s="319">
        <v>285000696.75883019</v>
      </c>
      <c r="Z3" s="319">
        <v>301952829.12135142</v>
      </c>
      <c r="AA3" s="319">
        <v>333072239.32846218</v>
      </c>
      <c r="AB3" s="319">
        <v>352669699.20288759</v>
      </c>
      <c r="AC3" s="319">
        <v>368823150.90576226</v>
      </c>
      <c r="AD3" s="319">
        <v>386181401.66152501</v>
      </c>
      <c r="AE3" s="319">
        <v>403933738.2594887</v>
      </c>
      <c r="AF3" s="319">
        <v>422486507.86242938</v>
      </c>
      <c r="AG3" s="319">
        <v>441313865.56533504</v>
      </c>
      <c r="AH3" s="319">
        <v>460839285.08174378</v>
      </c>
      <c r="AI3" s="319">
        <v>480995899.75904095</v>
      </c>
      <c r="AJ3" s="319">
        <v>501767482.67780429</v>
      </c>
      <c r="AK3" s="319">
        <v>523154540.1810388</v>
      </c>
      <c r="AL3" s="319">
        <v>545209398.4658438</v>
      </c>
      <c r="AM3" s="319">
        <v>567910349.28099704</v>
      </c>
      <c r="AN3" s="319">
        <v>-1284881702.4041133</v>
      </c>
      <c r="AO3" s="319">
        <v>615529977.79124618</v>
      </c>
      <c r="AP3" s="319">
        <v>640418794.62965548</v>
      </c>
      <c r="AQ3" s="319">
        <v>-967798674.15794599</v>
      </c>
      <c r="AR3" s="319">
        <v>-454542869.10181075</v>
      </c>
      <c r="AS3" s="319">
        <v>719752839.87753642</v>
      </c>
      <c r="AT3" s="319">
        <v>747831840.51582205</v>
      </c>
      <c r="AU3" s="319">
        <v>776754580.11662006</v>
      </c>
      <c r="AV3" s="319">
        <v>806561837.5349766</v>
      </c>
      <c r="AW3" s="319">
        <v>-339663057.89383078</v>
      </c>
      <c r="AX3" s="319">
        <v>868922377.82289374</v>
      </c>
      <c r="AY3" s="319">
        <v>901526810.5056653</v>
      </c>
      <c r="AZ3" s="319">
        <v>935118915.3623476</v>
      </c>
      <c r="BA3" s="319">
        <v>969727689.86501276</v>
      </c>
      <c r="BB3" s="319">
        <v>1005385423.3818671</v>
      </c>
      <c r="BC3" s="319">
        <v>1042233388.8433272</v>
      </c>
      <c r="BD3" s="319">
        <v>1080258274.9173672</v>
      </c>
      <c r="BE3" s="319">
        <v>1119489902.0146601</v>
      </c>
      <c r="BF3" s="319">
        <v>1159903796.1112642</v>
      </c>
      <c r="BG3" s="319">
        <v>1201534473.4936016</v>
      </c>
      <c r="BH3" s="319">
        <v>1244417595.5769999</v>
      </c>
      <c r="BI3" s="319">
        <v>1288589851.895304</v>
      </c>
      <c r="BJ3" s="319">
        <v>1334097575.7549188</v>
      </c>
      <c r="BK3" s="319">
        <v>1380971907.747884</v>
      </c>
      <c r="BL3" s="319">
        <v>1429260268.7459893</v>
      </c>
      <c r="BM3" s="319">
        <v>1478998399.0460339</v>
      </c>
      <c r="BN3" s="319">
        <v>1530227396.8661017</v>
      </c>
      <c r="BO3" s="319">
        <v>1582991150.9707279</v>
      </c>
      <c r="BP3" s="319">
        <v>1637334815.0289166</v>
      </c>
      <c r="BQ3" s="319"/>
    </row>
    <row r="4" spans="1:69">
      <c r="A4" s="320" t="s">
        <v>782</v>
      </c>
      <c r="B4" s="321">
        <v>0.03</v>
      </c>
      <c r="C4" s="120">
        <v>0</v>
      </c>
      <c r="D4" s="120">
        <v>0</v>
      </c>
      <c r="E4" s="120">
        <v>0</v>
      </c>
      <c r="F4" s="120">
        <v>0</v>
      </c>
      <c r="G4" s="120">
        <v>0</v>
      </c>
      <c r="H4" s="120">
        <v>0</v>
      </c>
      <c r="I4" s="120">
        <v>0</v>
      </c>
      <c r="J4" s="120">
        <v>0</v>
      </c>
      <c r="K4" s="120">
        <v>0</v>
      </c>
      <c r="L4" s="120">
        <v>0</v>
      </c>
      <c r="M4" s="120">
        <v>0</v>
      </c>
      <c r="N4" s="120">
        <v>0</v>
      </c>
      <c r="O4" s="120">
        <v>0</v>
      </c>
      <c r="P4" s="120">
        <v>0</v>
      </c>
      <c r="Q4" s="120">
        <v>0</v>
      </c>
      <c r="R4" s="120">
        <v>0</v>
      </c>
      <c r="S4" s="120">
        <v>0</v>
      </c>
      <c r="T4" s="120">
        <v>0</v>
      </c>
      <c r="U4" s="120">
        <v>0</v>
      </c>
      <c r="V4" s="120">
        <v>0</v>
      </c>
      <c r="W4" s="120">
        <v>0</v>
      </c>
      <c r="X4" s="120">
        <v>0</v>
      </c>
      <c r="Y4" s="120">
        <v>0</v>
      </c>
      <c r="Z4" s="120">
        <v>0</v>
      </c>
      <c r="AA4" s="120">
        <v>0</v>
      </c>
      <c r="AB4" s="120">
        <v>0</v>
      </c>
      <c r="AC4" s="120">
        <v>0</v>
      </c>
      <c r="AD4" s="120">
        <v>0</v>
      </c>
      <c r="AE4" s="120">
        <v>0</v>
      </c>
      <c r="AF4" s="120">
        <v>0</v>
      </c>
      <c r="AG4" s="120">
        <v>0</v>
      </c>
      <c r="AH4" s="120">
        <v>0</v>
      </c>
      <c r="AI4" s="120">
        <v>0</v>
      </c>
      <c r="AJ4" s="120">
        <v>0</v>
      </c>
      <c r="AK4" s="120">
        <v>0</v>
      </c>
      <c r="AL4" s="120">
        <v>0</v>
      </c>
      <c r="AM4" s="120">
        <v>0</v>
      </c>
      <c r="AN4" s="120">
        <v>0</v>
      </c>
      <c r="AO4" s="120">
        <v>0</v>
      </c>
      <c r="AP4" s="120">
        <v>0</v>
      </c>
      <c r="AQ4" s="120">
        <v>0</v>
      </c>
      <c r="AR4" s="120">
        <v>0</v>
      </c>
      <c r="AS4" s="120">
        <v>0</v>
      </c>
      <c r="AT4" s="120">
        <v>0</v>
      </c>
      <c r="AU4" s="120">
        <v>0</v>
      </c>
      <c r="AV4" s="120">
        <v>0</v>
      </c>
      <c r="AW4" s="120">
        <v>0</v>
      </c>
      <c r="AX4" s="120">
        <v>0</v>
      </c>
      <c r="AY4" s="120">
        <v>0</v>
      </c>
      <c r="AZ4" s="120">
        <v>0</v>
      </c>
      <c r="BA4" s="120">
        <v>0</v>
      </c>
      <c r="BB4" s="120">
        <v>0</v>
      </c>
      <c r="BC4" s="120">
        <v>0</v>
      </c>
      <c r="BD4" s="120">
        <v>0</v>
      </c>
      <c r="BE4" s="120">
        <v>0</v>
      </c>
      <c r="BF4" s="120">
        <v>0</v>
      </c>
      <c r="BG4" s="120">
        <v>0</v>
      </c>
      <c r="BH4" s="120">
        <v>0</v>
      </c>
      <c r="BI4" s="120">
        <v>0</v>
      </c>
      <c r="BJ4" s="120">
        <v>0</v>
      </c>
      <c r="BK4" s="120">
        <v>0</v>
      </c>
      <c r="BL4" s="120">
        <v>0</v>
      </c>
      <c r="BM4" s="120">
        <v>0</v>
      </c>
      <c r="BN4" s="120">
        <v>0</v>
      </c>
      <c r="BO4" s="120">
        <v>0</v>
      </c>
      <c r="BP4" s="120">
        <v>0</v>
      </c>
    </row>
    <row r="7" spans="1:69" ht="16.5">
      <c r="A7" s="5" t="s">
        <v>783</v>
      </c>
    </row>
  </sheetData>
  <dataConsolidate/>
  <mergeCells count="1">
    <mergeCell ref="A3:B3"/>
  </mergeCells>
  <hyperlinks>
    <hyperlink ref="H1" location="INDICE!A1" display="Índice (volver)" xr:uid="{E79C50E0-487E-4C24-B455-CF071BF09D1A}"/>
  </hyperlink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F2E0-578A-4B40-B66A-391B2EB40293}">
  <dimension ref="B1:J15"/>
  <sheetViews>
    <sheetView showGridLines="0" workbookViewId="0">
      <selection activeCell="J1" sqref="J1"/>
    </sheetView>
  </sheetViews>
  <sheetFormatPr baseColWidth="10" defaultColWidth="11.42578125" defaultRowHeight="15"/>
  <sheetData>
    <row r="1" spans="2:10">
      <c r="B1" s="519" t="s">
        <v>694</v>
      </c>
      <c r="C1" s="519"/>
      <c r="D1" s="519"/>
      <c r="E1" s="519"/>
      <c r="F1" s="519"/>
      <c r="G1" s="519"/>
      <c r="H1" s="519"/>
      <c r="I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  <c r="I2" s="519"/>
    </row>
    <row r="15" spans="2:10" ht="16.5">
      <c r="B15" s="5" t="s">
        <v>783</v>
      </c>
    </row>
  </sheetData>
  <mergeCells count="1">
    <mergeCell ref="B1:I2"/>
  </mergeCells>
  <hyperlinks>
    <hyperlink ref="J1" location="INDICE!A1" display="Índice (volver)" xr:uid="{24E318BD-B3C9-47BD-BD64-0F748C65BF2C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F807F-A69B-4A1C-839C-14ACD16F4C46}">
  <dimension ref="A1:BU6"/>
  <sheetViews>
    <sheetView showGridLines="0" zoomScaleNormal="100" workbookViewId="0">
      <selection activeCell="G1" sqref="G1"/>
    </sheetView>
  </sheetViews>
  <sheetFormatPr baseColWidth="10" defaultColWidth="12.28515625" defaultRowHeight="13.5"/>
  <cols>
    <col min="1" max="1" width="33.28515625" style="120" bestFit="1" customWidth="1"/>
    <col min="2" max="2" width="6.28515625" style="120" bestFit="1" customWidth="1"/>
    <col min="3" max="6" width="14.28515625" style="120" bestFit="1" customWidth="1"/>
    <col min="7" max="7" width="15.85546875" style="120" bestFit="1" customWidth="1"/>
    <col min="8" max="9" width="14.28515625" style="120" bestFit="1" customWidth="1"/>
    <col min="10" max="10" width="12.28515625" style="120" bestFit="1" customWidth="1"/>
    <col min="11" max="15" width="13.28515625" style="120" bestFit="1" customWidth="1"/>
    <col min="16" max="16" width="12.28515625" style="120" bestFit="1" customWidth="1"/>
    <col min="17" max="17" width="13.28515625" style="120" bestFit="1" customWidth="1"/>
    <col min="18" max="23" width="14.28515625" style="120" bestFit="1" customWidth="1"/>
    <col min="24" max="24" width="13.28515625" style="120" bestFit="1" customWidth="1"/>
    <col min="25" max="26" width="14.28515625" style="120" bestFit="1" customWidth="1"/>
    <col min="27" max="27" width="13.28515625" style="120" bestFit="1" customWidth="1"/>
    <col min="28" max="35" width="14.28515625" style="120" bestFit="1" customWidth="1"/>
    <col min="36" max="36" width="13.28515625" style="120" bestFit="1" customWidth="1"/>
    <col min="37" max="37" width="14.28515625" style="120" bestFit="1" customWidth="1"/>
    <col min="38" max="38" width="15.85546875" style="120" bestFit="1" customWidth="1"/>
    <col min="39" max="59" width="14.28515625" style="120" bestFit="1" customWidth="1"/>
    <col min="60" max="60" width="15.85546875" style="120" bestFit="1" customWidth="1"/>
    <col min="61" max="62" width="14.28515625" style="120" bestFit="1" customWidth="1"/>
    <col min="63" max="64" width="15.85546875" style="120" bestFit="1" customWidth="1"/>
    <col min="65" max="65" width="14.28515625" style="120" bestFit="1" customWidth="1"/>
    <col min="66" max="67" width="15.85546875" style="120" bestFit="1" customWidth="1"/>
    <col min="68" max="68" width="14.28515625" style="120" bestFit="1" customWidth="1"/>
    <col min="69" max="69" width="15.85546875" style="120" bestFit="1" customWidth="1"/>
    <col min="70" max="73" width="11.85546875" style="120" bestFit="1" customWidth="1"/>
    <col min="74" max="16384" width="12.28515625" style="120"/>
  </cols>
  <sheetData>
    <row r="1" spans="1:73">
      <c r="A1" s="122" t="s">
        <v>789</v>
      </c>
      <c r="G1" s="500" t="s">
        <v>1634</v>
      </c>
    </row>
    <row r="2" spans="1:73">
      <c r="C2" s="318">
        <v>1987</v>
      </c>
      <c r="D2" s="318">
        <v>1988</v>
      </c>
      <c r="E2" s="318">
        <v>1989</v>
      </c>
      <c r="F2" s="318">
        <v>1990</v>
      </c>
      <c r="G2" s="318">
        <v>1991</v>
      </c>
      <c r="H2" s="318">
        <v>1992</v>
      </c>
      <c r="I2" s="318">
        <v>1993</v>
      </c>
      <c r="J2" s="318">
        <v>1994</v>
      </c>
      <c r="K2" s="318">
        <v>1995</v>
      </c>
      <c r="L2" s="318">
        <v>1996</v>
      </c>
      <c r="M2" s="318">
        <v>1997</v>
      </c>
      <c r="N2" s="318">
        <v>1998</v>
      </c>
      <c r="O2" s="318">
        <v>1999</v>
      </c>
      <c r="P2" s="318">
        <v>2000</v>
      </c>
      <c r="Q2" s="318">
        <v>2001</v>
      </c>
      <c r="R2" s="318">
        <v>2002</v>
      </c>
      <c r="S2" s="318">
        <v>2003</v>
      </c>
      <c r="T2" s="318">
        <v>2004</v>
      </c>
      <c r="U2" s="318">
        <v>2005</v>
      </c>
      <c r="V2" s="318">
        <v>2006</v>
      </c>
      <c r="W2" s="318">
        <v>2007</v>
      </c>
      <c r="X2" s="318">
        <v>2008</v>
      </c>
      <c r="Y2" s="318">
        <v>2009</v>
      </c>
      <c r="Z2" s="318">
        <v>2010</v>
      </c>
      <c r="AA2" s="318">
        <v>2011</v>
      </c>
      <c r="AB2" s="318">
        <v>2012</v>
      </c>
      <c r="AC2" s="318">
        <v>2013</v>
      </c>
      <c r="AD2" s="318">
        <v>2014</v>
      </c>
      <c r="AE2" s="318">
        <v>2015</v>
      </c>
      <c r="AF2" s="318">
        <v>2016</v>
      </c>
      <c r="AG2" s="318">
        <v>2017</v>
      </c>
      <c r="AH2" s="318">
        <v>2018</v>
      </c>
      <c r="AI2" s="318">
        <v>2019</v>
      </c>
      <c r="AJ2" s="318">
        <v>2020</v>
      </c>
      <c r="AK2" s="318">
        <v>2021</v>
      </c>
      <c r="AL2" s="318">
        <v>2022</v>
      </c>
      <c r="AM2" s="318">
        <v>2023</v>
      </c>
      <c r="AN2" s="318">
        <v>2024</v>
      </c>
      <c r="AO2" s="318">
        <v>2025</v>
      </c>
      <c r="AP2" s="318">
        <v>2026</v>
      </c>
      <c r="AQ2" s="318">
        <v>2027</v>
      </c>
      <c r="AR2" s="318">
        <v>2028</v>
      </c>
      <c r="AS2" s="318">
        <v>2029</v>
      </c>
      <c r="AT2" s="318">
        <v>2030</v>
      </c>
      <c r="AU2" s="318">
        <v>2031</v>
      </c>
      <c r="AV2" s="318">
        <v>2032</v>
      </c>
      <c r="AW2" s="318">
        <v>2033</v>
      </c>
      <c r="AX2" s="318">
        <v>2034</v>
      </c>
      <c r="AY2" s="318">
        <v>2035</v>
      </c>
      <c r="AZ2" s="318">
        <v>2036</v>
      </c>
      <c r="BA2" s="318">
        <v>2037</v>
      </c>
      <c r="BB2" s="318">
        <v>2038</v>
      </c>
      <c r="BC2" s="318">
        <v>2039</v>
      </c>
      <c r="BD2" s="318">
        <v>2040</v>
      </c>
      <c r="BE2" s="318">
        <v>2041</v>
      </c>
      <c r="BF2" s="318">
        <v>2042</v>
      </c>
      <c r="BG2" s="318">
        <v>2043</v>
      </c>
      <c r="BH2" s="318">
        <v>2044</v>
      </c>
      <c r="BI2" s="318">
        <v>2045</v>
      </c>
      <c r="BJ2" s="318">
        <v>2046</v>
      </c>
      <c r="BK2" s="318">
        <v>2047</v>
      </c>
      <c r="BL2" s="318">
        <v>2048</v>
      </c>
      <c r="BM2" s="318">
        <v>2049</v>
      </c>
      <c r="BN2" s="318">
        <v>2050</v>
      </c>
      <c r="BO2" s="318">
        <v>2051</v>
      </c>
      <c r="BP2" s="318">
        <v>2052</v>
      </c>
      <c r="BQ2" s="318">
        <v>2053</v>
      </c>
      <c r="BR2" s="120">
        <v>2054</v>
      </c>
      <c r="BS2" s="120">
        <v>2055</v>
      </c>
      <c r="BT2" s="120">
        <v>2056</v>
      </c>
      <c r="BU2" s="120">
        <v>2057</v>
      </c>
    </row>
    <row r="3" spans="1:73">
      <c r="A3" s="548" t="s">
        <v>781</v>
      </c>
      <c r="B3" s="548"/>
      <c r="C3" s="319">
        <v>-397681542.18305635</v>
      </c>
      <c r="D3" s="319">
        <v>-547977220.24873853</v>
      </c>
      <c r="E3" s="319">
        <v>-687748235.97988892</v>
      </c>
      <c r="F3" s="319">
        <v>-895802848.80160546</v>
      </c>
      <c r="G3" s="319">
        <v>-1277646867.3297865</v>
      </c>
      <c r="H3" s="319">
        <v>-539894230.03479946</v>
      </c>
      <c r="I3" s="319">
        <v>-241962236.20394734</v>
      </c>
      <c r="J3" s="319">
        <v>3481930.8356623994</v>
      </c>
      <c r="K3" s="319">
        <v>13398435.608532257</v>
      </c>
      <c r="L3" s="319">
        <v>20430884.982325085</v>
      </c>
      <c r="M3" s="319">
        <v>26734916.124488041</v>
      </c>
      <c r="N3" s="319">
        <v>43331295.845492475</v>
      </c>
      <c r="O3" s="319">
        <v>45373987.150262222</v>
      </c>
      <c r="P3" s="319">
        <v>5573824.399740696</v>
      </c>
      <c r="Q3" s="319">
        <v>-57168291.930830933</v>
      </c>
      <c r="R3" s="319">
        <v>-345506517.81373304</v>
      </c>
      <c r="S3" s="319">
        <v>-469882507.2871995</v>
      </c>
      <c r="T3" s="319">
        <v>-478398312.5926522</v>
      </c>
      <c r="U3" s="319">
        <v>-506662848.42168647</v>
      </c>
      <c r="V3" s="319">
        <v>-427374707.19445002</v>
      </c>
      <c r="W3" s="319">
        <v>-318189545.93192124</v>
      </c>
      <c r="X3" s="319">
        <v>27019496.88865168</v>
      </c>
      <c r="Y3" s="319">
        <v>106667574.06398831</v>
      </c>
      <c r="Z3" s="319">
        <v>107656404.6720797</v>
      </c>
      <c r="AA3" s="319">
        <v>84891350.633873746</v>
      </c>
      <c r="AB3" s="319">
        <v>155580034.33455107</v>
      </c>
      <c r="AC3" s="319">
        <v>-313103569.5648275</v>
      </c>
      <c r="AD3" s="319">
        <v>243973768.46839842</v>
      </c>
      <c r="AE3" s="319">
        <v>177376301.85530338</v>
      </c>
      <c r="AF3" s="319">
        <v>296163504.97965151</v>
      </c>
      <c r="AG3" s="319">
        <v>257031389.26322097</v>
      </c>
      <c r="AH3" s="319">
        <v>367228837.23480248</v>
      </c>
      <c r="AI3" s="319">
        <v>398461125.95930606</v>
      </c>
      <c r="AJ3" s="319">
        <v>53896689.483907975</v>
      </c>
      <c r="AK3" s="319">
        <v>436295818.6997596</v>
      </c>
      <c r="AL3" s="319">
        <v>-1644756237.0318356</v>
      </c>
      <c r="AM3" s="319">
        <v>478976045.76413745</v>
      </c>
      <c r="AN3" s="319">
        <v>497420505.20341986</v>
      </c>
      <c r="AO3" s="319">
        <v>516156879.63940698</v>
      </c>
      <c r="AP3" s="319">
        <v>535924531.26534504</v>
      </c>
      <c r="AQ3" s="319">
        <v>555764128.45937264</v>
      </c>
      <c r="AR3" s="319">
        <v>576400134.93967056</v>
      </c>
      <c r="AS3" s="319">
        <v>597703326.72173285</v>
      </c>
      <c r="AT3" s="319">
        <v>619638696.69815648</v>
      </c>
      <c r="AU3" s="319">
        <v>642196367.98800659</v>
      </c>
      <c r="AV3" s="319">
        <v>-995652154.97576523</v>
      </c>
      <c r="AW3" s="319">
        <v>689344558.53351009</v>
      </c>
      <c r="AX3" s="319">
        <v>714048585.37821615</v>
      </c>
      <c r="AY3" s="319">
        <v>739454690.06696534</v>
      </c>
      <c r="AZ3" s="319">
        <v>610757324.70389092</v>
      </c>
      <c r="BA3" s="319">
        <v>368409948.06261986</v>
      </c>
      <c r="BB3" s="319">
        <v>273774614.81894714</v>
      </c>
      <c r="BC3" s="319">
        <v>848898876.21765351</v>
      </c>
      <c r="BD3" s="319">
        <v>878351905.7416029</v>
      </c>
      <c r="BE3" s="319">
        <v>908667526.50613403</v>
      </c>
      <c r="BF3" s="319">
        <v>448545410.46130443</v>
      </c>
      <c r="BG3" s="319">
        <v>972068171.32557058</v>
      </c>
      <c r="BH3" s="319">
        <v>1005198254.0005683</v>
      </c>
      <c r="BI3" s="319">
        <v>676488671.44108295</v>
      </c>
      <c r="BJ3" s="319">
        <v>660001454.56307042</v>
      </c>
      <c r="BK3" s="319">
        <v>1110642585.0638924</v>
      </c>
      <c r="BL3" s="319">
        <v>1147914808.9954293</v>
      </c>
      <c r="BM3" s="319">
        <v>586575704.45612311</v>
      </c>
      <c r="BN3" s="319">
        <v>1225827124.6171374</v>
      </c>
      <c r="BO3" s="319">
        <v>1266536487.5264845</v>
      </c>
      <c r="BP3" s="319">
        <v>-797564718.49386537</v>
      </c>
      <c r="BQ3" s="319">
        <v>1351637938.1356192</v>
      </c>
      <c r="BR3" s="120">
        <v>1396102637.8727849</v>
      </c>
      <c r="BS3" s="120">
        <v>1441893250.1399469</v>
      </c>
      <c r="BT3" s="120">
        <v>1489050323.3217216</v>
      </c>
      <c r="BU3" s="120">
        <v>1537614095.8295758</v>
      </c>
    </row>
    <row r="4" spans="1:73">
      <c r="A4" s="320" t="s">
        <v>782</v>
      </c>
      <c r="B4" s="321">
        <v>0.03</v>
      </c>
      <c r="C4" s="120">
        <v>0</v>
      </c>
      <c r="D4" s="120">
        <v>0</v>
      </c>
      <c r="E4" s="120">
        <v>0</v>
      </c>
      <c r="F4" s="120">
        <v>0</v>
      </c>
      <c r="G4" s="120">
        <v>0</v>
      </c>
      <c r="H4" s="120">
        <v>0</v>
      </c>
      <c r="I4" s="120">
        <v>0</v>
      </c>
      <c r="J4" s="120">
        <v>0</v>
      </c>
      <c r="K4" s="120">
        <v>0</v>
      </c>
      <c r="L4" s="120">
        <v>0</v>
      </c>
      <c r="M4" s="120">
        <v>0</v>
      </c>
      <c r="N4" s="120">
        <v>0</v>
      </c>
      <c r="O4" s="120">
        <v>0</v>
      </c>
      <c r="P4" s="120">
        <v>0</v>
      </c>
      <c r="Q4" s="120">
        <v>0</v>
      </c>
      <c r="R4" s="120">
        <v>0</v>
      </c>
      <c r="S4" s="120">
        <v>0</v>
      </c>
      <c r="T4" s="120">
        <v>0</v>
      </c>
      <c r="U4" s="120">
        <v>0</v>
      </c>
      <c r="V4" s="120">
        <v>0</v>
      </c>
      <c r="W4" s="120">
        <v>0</v>
      </c>
      <c r="X4" s="120">
        <v>0</v>
      </c>
      <c r="Y4" s="120">
        <v>0</v>
      </c>
      <c r="Z4" s="120">
        <v>0</v>
      </c>
      <c r="AA4" s="120">
        <v>0</v>
      </c>
      <c r="AB4" s="120">
        <v>0</v>
      </c>
      <c r="AC4" s="120">
        <v>0</v>
      </c>
      <c r="AD4" s="120">
        <v>0</v>
      </c>
      <c r="AE4" s="120">
        <v>0</v>
      </c>
      <c r="AF4" s="120">
        <v>0</v>
      </c>
      <c r="AG4" s="120">
        <v>0</v>
      </c>
      <c r="AH4" s="120">
        <v>0</v>
      </c>
      <c r="AI4" s="120">
        <v>0</v>
      </c>
      <c r="AJ4" s="120">
        <v>0</v>
      </c>
      <c r="AK4" s="120">
        <v>0</v>
      </c>
      <c r="AL4" s="120">
        <v>0</v>
      </c>
      <c r="AM4" s="120">
        <v>0</v>
      </c>
      <c r="AN4" s="120">
        <v>0</v>
      </c>
      <c r="AO4" s="120">
        <v>0</v>
      </c>
      <c r="AP4" s="120">
        <v>0</v>
      </c>
      <c r="AQ4" s="120">
        <v>0</v>
      </c>
      <c r="AR4" s="120">
        <v>0</v>
      </c>
      <c r="AS4" s="120">
        <v>0</v>
      </c>
      <c r="AT4" s="120">
        <v>0</v>
      </c>
      <c r="AU4" s="120">
        <v>0</v>
      </c>
      <c r="AV4" s="120">
        <v>0</v>
      </c>
      <c r="AW4" s="120">
        <v>0</v>
      </c>
      <c r="AX4" s="120">
        <v>0</v>
      </c>
      <c r="AY4" s="120">
        <v>0</v>
      </c>
      <c r="AZ4" s="120">
        <v>0</v>
      </c>
      <c r="BA4" s="120">
        <v>0</v>
      </c>
      <c r="BB4" s="120">
        <v>0</v>
      </c>
      <c r="BC4" s="120">
        <v>0</v>
      </c>
      <c r="BD4" s="120">
        <v>0</v>
      </c>
      <c r="BE4" s="120">
        <v>0</v>
      </c>
      <c r="BF4" s="120">
        <v>0</v>
      </c>
      <c r="BG4" s="120">
        <v>0</v>
      </c>
      <c r="BH4" s="120">
        <v>0</v>
      </c>
      <c r="BI4" s="120">
        <v>0</v>
      </c>
      <c r="BJ4" s="120">
        <v>0</v>
      </c>
      <c r="BK4" s="120">
        <v>0</v>
      </c>
      <c r="BL4" s="120">
        <v>0</v>
      </c>
      <c r="BM4" s="120">
        <v>0</v>
      </c>
      <c r="BN4" s="120">
        <v>0</v>
      </c>
      <c r="BO4" s="120">
        <v>0</v>
      </c>
      <c r="BP4" s="120">
        <v>0</v>
      </c>
      <c r="BQ4" s="120">
        <v>0</v>
      </c>
      <c r="BR4" s="120">
        <v>0</v>
      </c>
      <c r="BS4" s="120">
        <v>0</v>
      </c>
      <c r="BT4" s="120">
        <v>0</v>
      </c>
      <c r="BU4" s="120">
        <v>0</v>
      </c>
    </row>
    <row r="6" spans="1:73" ht="15">
      <c r="A6" t="s">
        <v>783</v>
      </c>
    </row>
  </sheetData>
  <mergeCells count="1">
    <mergeCell ref="A3:B3"/>
  </mergeCells>
  <hyperlinks>
    <hyperlink ref="G1" location="INDICE!A1" display="Índice (volver)" xr:uid="{2595BDD4-E4A5-438E-899D-BFC0660B2854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1393B-66FE-43FB-BF8C-B028DE898E04}">
  <sheetPr>
    <pageSetUpPr fitToPage="1"/>
  </sheetPr>
  <dimension ref="A1:Q43"/>
  <sheetViews>
    <sheetView showGridLines="0" zoomScale="98" zoomScaleNormal="98" workbookViewId="0">
      <selection activeCell="H39" sqref="H39"/>
    </sheetView>
  </sheetViews>
  <sheetFormatPr baseColWidth="10" defaultColWidth="11.5703125" defaultRowHeight="13.5"/>
  <cols>
    <col min="1" max="1" width="14.28515625" style="54" bestFit="1" customWidth="1"/>
    <col min="2" max="2" width="18.7109375" style="54" customWidth="1"/>
    <col min="3" max="3" width="16.85546875" style="54" bestFit="1" customWidth="1"/>
    <col min="4" max="4" width="16.7109375" style="54" bestFit="1" customWidth="1"/>
    <col min="5" max="5" width="21.28515625" style="54" bestFit="1" customWidth="1"/>
    <col min="6" max="6" width="22.28515625" style="54" bestFit="1" customWidth="1"/>
    <col min="7" max="7" width="20.85546875" style="54" bestFit="1" customWidth="1"/>
    <col min="8" max="8" width="22.85546875" style="54" bestFit="1" customWidth="1"/>
    <col min="9" max="9" width="9.7109375" style="54" bestFit="1" customWidth="1"/>
    <col min="10" max="10" width="21.140625" style="54" bestFit="1" customWidth="1"/>
    <col min="11" max="11" width="21.28515625" style="54" bestFit="1" customWidth="1"/>
    <col min="12" max="12" width="20.85546875" style="54" bestFit="1" customWidth="1"/>
    <col min="13" max="13" width="21.28515625" style="54" bestFit="1" customWidth="1"/>
    <col min="14" max="14" width="21.85546875" style="54" bestFit="1" customWidth="1"/>
    <col min="15" max="15" width="20.85546875" style="54" bestFit="1" customWidth="1"/>
    <col min="16" max="16" width="18" style="54" bestFit="1" customWidth="1"/>
    <col min="17" max="17" width="17" style="54" bestFit="1" customWidth="1"/>
    <col min="18" max="16384" width="11.5703125" style="54"/>
  </cols>
  <sheetData>
    <row r="1" spans="1:17" ht="15">
      <c r="A1" s="69" t="s">
        <v>76</v>
      </c>
      <c r="F1" s="499" t="s">
        <v>1634</v>
      </c>
      <c r="P1" s="499" t="s">
        <v>1634</v>
      </c>
    </row>
    <row r="2" spans="1:17">
      <c r="A2" s="522"/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</row>
    <row r="3" spans="1:17">
      <c r="D3" s="154" t="s">
        <v>62</v>
      </c>
      <c r="E3" s="155" t="s">
        <v>41</v>
      </c>
      <c r="F3" s="155" t="s">
        <v>40</v>
      </c>
      <c r="G3" s="155" t="s">
        <v>39</v>
      </c>
      <c r="H3" s="156" t="s">
        <v>38</v>
      </c>
    </row>
    <row r="4" spans="1:17">
      <c r="A4" s="523" t="s">
        <v>616</v>
      </c>
      <c r="B4" s="526" t="s">
        <v>63</v>
      </c>
      <c r="C4" s="157" t="s">
        <v>64</v>
      </c>
      <c r="D4" s="158"/>
      <c r="E4" s="158">
        <v>5576866710.16609</v>
      </c>
      <c r="F4" s="158">
        <v>1948763213.1099999</v>
      </c>
      <c r="G4" s="158"/>
      <c r="H4" s="159">
        <f>SUM(D4:G4)</f>
        <v>7525629923.2760897</v>
      </c>
    </row>
    <row r="5" spans="1:17">
      <c r="A5" s="524"/>
      <c r="B5" s="526"/>
      <c r="C5" s="160" t="s">
        <v>65</v>
      </c>
      <c r="D5" s="161"/>
      <c r="E5" s="161">
        <v>3764151612.6600003</v>
      </c>
      <c r="F5" s="161">
        <v>3436222814.7600007</v>
      </c>
      <c r="G5" s="161">
        <v>788035680.36999953</v>
      </c>
      <c r="H5" s="162">
        <f>SUM(D5:G5)</f>
        <v>7988410107.7900009</v>
      </c>
    </row>
    <row r="6" spans="1:17">
      <c r="A6" s="524"/>
      <c r="D6" s="163">
        <f>SUM(D4:D5)</f>
        <v>0</v>
      </c>
      <c r="E6" s="164">
        <f>SUM(E4:E5)</f>
        <v>9341018322.8260899</v>
      </c>
      <c r="F6" s="164">
        <f>SUM(F4:F5)</f>
        <v>5384986027.8700008</v>
      </c>
      <c r="G6" s="164">
        <f>SUM(G4:G5)</f>
        <v>788035680.36999953</v>
      </c>
      <c r="H6" s="165">
        <f>SUM(H4:H5)</f>
        <v>15514040031.06609</v>
      </c>
    </row>
    <row r="7" spans="1:17">
      <c r="A7" s="524"/>
      <c r="D7" s="97"/>
      <c r="E7" s="97"/>
      <c r="F7" s="97"/>
      <c r="G7" s="97"/>
      <c r="H7" s="97"/>
    </row>
    <row r="8" spans="1:17">
      <c r="A8" s="524"/>
      <c r="D8" s="97"/>
      <c r="E8" s="97"/>
      <c r="F8" s="97"/>
      <c r="G8" s="97"/>
      <c r="H8" s="97"/>
    </row>
    <row r="9" spans="1:17">
      <c r="A9" s="524"/>
      <c r="B9" s="526" t="s">
        <v>66</v>
      </c>
      <c r="C9" s="157" t="s">
        <v>64</v>
      </c>
      <c r="D9" s="158"/>
      <c r="E9" s="158">
        <v>4317889718.5600004</v>
      </c>
      <c r="F9" s="158">
        <v>1415220113.3699999</v>
      </c>
      <c r="G9" s="158"/>
      <c r="H9" s="159">
        <f>SUM(D9:G9)</f>
        <v>5733109831.9300003</v>
      </c>
    </row>
    <row r="10" spans="1:17">
      <c r="A10" s="524"/>
      <c r="B10" s="526"/>
      <c r="C10" s="160" t="s">
        <v>65</v>
      </c>
      <c r="D10" s="161"/>
      <c r="E10" s="161">
        <v>2111205193.2699997</v>
      </c>
      <c r="F10" s="161">
        <v>2713665140.0999999</v>
      </c>
      <c r="G10" s="161">
        <v>566888309.57499969</v>
      </c>
      <c r="H10" s="162">
        <f>SUM(D10:G10)</f>
        <v>5391758642.9449997</v>
      </c>
    </row>
    <row r="11" spans="1:17" ht="16.5">
      <c r="A11" s="525"/>
      <c r="C11" s="160" t="s">
        <v>67</v>
      </c>
      <c r="D11" s="163"/>
      <c r="E11" s="164">
        <f>SUM(E9:E10)</f>
        <v>6429094911.8299999</v>
      </c>
      <c r="F11" s="164">
        <f>SUM(F9:F10)</f>
        <v>4128885253.4699998</v>
      </c>
      <c r="G11" s="164">
        <f>SUM(G9:G10)</f>
        <v>566888309.57499969</v>
      </c>
      <c r="H11" s="165">
        <f>SUM(H9:H10)</f>
        <v>11124868474.875</v>
      </c>
      <c r="J11" s="32"/>
      <c r="L11" s="97"/>
    </row>
    <row r="12" spans="1:17">
      <c r="A12" s="95"/>
      <c r="B12" s="95"/>
      <c r="C12" s="160" t="s">
        <v>68</v>
      </c>
      <c r="D12" s="163"/>
      <c r="E12" s="164">
        <f>E11*100/E24</f>
        <v>15.267800402003358</v>
      </c>
      <c r="F12" s="164">
        <f>F11*100/F24</f>
        <v>14.418626369202778</v>
      </c>
      <c r="G12" s="164">
        <f>G11*100/G24</f>
        <v>11.883418726263503</v>
      </c>
      <c r="H12" s="165">
        <f>H11*100/Q25</f>
        <v>14.731991107438764</v>
      </c>
    </row>
    <row r="13" spans="1:17" ht="37.5" customHeight="1">
      <c r="A13" s="527" t="s">
        <v>69</v>
      </c>
      <c r="B13" s="527"/>
      <c r="C13" s="527"/>
      <c r="D13" s="527"/>
      <c r="E13" s="527"/>
      <c r="F13" s="527"/>
      <c r="G13" s="527"/>
      <c r="H13" s="527"/>
    </row>
    <row r="14" spans="1:17">
      <c r="F14" s="97"/>
    </row>
    <row r="15" spans="1:17">
      <c r="J15" s="530" t="s">
        <v>385</v>
      </c>
      <c r="K15" s="530"/>
      <c r="L15" s="531"/>
      <c r="M15" s="530" t="s">
        <v>386</v>
      </c>
      <c r="N15" s="530"/>
      <c r="O15" s="531"/>
      <c r="P15" s="528" t="s">
        <v>67</v>
      </c>
      <c r="Q15" s="529"/>
    </row>
    <row r="16" spans="1:17">
      <c r="D16" s="154" t="s">
        <v>62</v>
      </c>
      <c r="E16" s="155" t="s">
        <v>41</v>
      </c>
      <c r="F16" s="155" t="s">
        <v>40</v>
      </c>
      <c r="G16" s="155" t="s">
        <v>39</v>
      </c>
      <c r="H16" s="156" t="s">
        <v>38</v>
      </c>
      <c r="J16" s="166" t="s">
        <v>41</v>
      </c>
      <c r="K16" s="166" t="s">
        <v>40</v>
      </c>
      <c r="L16" s="167" t="s">
        <v>39</v>
      </c>
      <c r="M16" s="168" t="s">
        <v>41</v>
      </c>
      <c r="N16" s="166" t="s">
        <v>40</v>
      </c>
      <c r="O16" s="166" t="s">
        <v>39</v>
      </c>
      <c r="P16" s="166" t="s">
        <v>70</v>
      </c>
      <c r="Q16" s="166" t="s">
        <v>70</v>
      </c>
    </row>
    <row r="17" spans="1:17">
      <c r="A17" s="523" t="s">
        <v>617</v>
      </c>
      <c r="B17" s="526" t="s">
        <v>63</v>
      </c>
      <c r="C17" s="157" t="s">
        <v>64</v>
      </c>
      <c r="D17" s="158"/>
      <c r="E17" s="158">
        <v>15790039964.480034</v>
      </c>
      <c r="F17" s="169">
        <v>4656426633.5600004</v>
      </c>
      <c r="G17" s="158"/>
      <c r="H17" s="159">
        <f>SUM(D17:G17)</f>
        <v>20446466598.040035</v>
      </c>
      <c r="I17" s="157" t="s">
        <v>64</v>
      </c>
      <c r="J17" s="170">
        <v>2480343.7882352946</v>
      </c>
      <c r="K17" s="158">
        <v>14043379.25</v>
      </c>
      <c r="L17" s="171"/>
      <c r="M17" s="158">
        <v>15787559620.691799</v>
      </c>
      <c r="N17" s="158">
        <v>4642383254.3099995</v>
      </c>
      <c r="O17" s="172"/>
      <c r="P17" s="172"/>
      <c r="Q17" s="172"/>
    </row>
    <row r="18" spans="1:17">
      <c r="A18" s="524"/>
      <c r="B18" s="526"/>
      <c r="C18" s="160" t="s">
        <v>65</v>
      </c>
      <c r="D18" s="97"/>
      <c r="E18" s="169">
        <v>48065921521.830002</v>
      </c>
      <c r="F18" s="169">
        <v>33277918448.650002</v>
      </c>
      <c r="G18" s="97">
        <v>6973670603.749897</v>
      </c>
      <c r="H18" s="173">
        <f>SUM(D18:G18)</f>
        <v>88317510574.229904</v>
      </c>
      <c r="I18" s="160" t="s">
        <v>65</v>
      </c>
      <c r="J18" s="174">
        <v>11020777934.180002</v>
      </c>
      <c r="K18" s="161">
        <v>11489056363.380001</v>
      </c>
      <c r="L18" s="175">
        <v>3593241788.599977</v>
      </c>
      <c r="M18" s="161">
        <v>37045143587.650002</v>
      </c>
      <c r="N18" s="161">
        <v>21788862085.270004</v>
      </c>
      <c r="O18" s="176">
        <v>3380428815.1500044</v>
      </c>
      <c r="P18" s="176"/>
      <c r="Q18" s="176"/>
    </row>
    <row r="19" spans="1:17">
      <c r="A19" s="524"/>
      <c r="C19" s="160" t="s">
        <v>67</v>
      </c>
      <c r="D19" s="177"/>
      <c r="E19" s="178">
        <f>SUM(E17:E18)</f>
        <v>63855961486.310036</v>
      </c>
      <c r="F19" s="178">
        <f>SUM(F17:F18)</f>
        <v>37934345082.209999</v>
      </c>
      <c r="G19" s="178">
        <f>SUM(G17:G18)</f>
        <v>6973670603.749897</v>
      </c>
      <c r="H19" s="179">
        <f>SUM(H17:H18)</f>
        <v>108763977172.26994</v>
      </c>
      <c r="I19" s="160" t="s">
        <v>71</v>
      </c>
      <c r="J19" s="177">
        <f t="shared" ref="J19:O19" si="0">SUM(J17:J18)</f>
        <v>11023258277.968237</v>
      </c>
      <c r="K19" s="178">
        <f t="shared" si="0"/>
        <v>11503099742.630001</v>
      </c>
      <c r="L19" s="180">
        <f t="shared" si="0"/>
        <v>3593241788.599977</v>
      </c>
      <c r="M19" s="178">
        <f t="shared" si="0"/>
        <v>52832703208.341797</v>
      </c>
      <c r="N19" s="178">
        <f t="shared" si="0"/>
        <v>26431245339.580002</v>
      </c>
      <c r="O19" s="181">
        <f t="shared" si="0"/>
        <v>3380428815.1500044</v>
      </c>
      <c r="P19" s="181"/>
      <c r="Q19" s="181"/>
    </row>
    <row r="20" spans="1:17">
      <c r="A20" s="524"/>
      <c r="D20" s="97"/>
      <c r="E20" s="97"/>
      <c r="F20" s="97"/>
      <c r="G20" s="97"/>
      <c r="H20" s="97"/>
      <c r="I20" s="160" t="s">
        <v>72</v>
      </c>
      <c r="J20" s="177">
        <f>SUM(J19,M19)</f>
        <v>63855961486.310036</v>
      </c>
      <c r="K20" s="178">
        <f>SUM(K19,N19)</f>
        <v>37934345082.210007</v>
      </c>
      <c r="L20" s="180">
        <f>SUM(L19,O19)</f>
        <v>6973670603.7499809</v>
      </c>
      <c r="M20" s="178">
        <f>J20</f>
        <v>63855961486.310036</v>
      </c>
      <c r="N20" s="178">
        <f>K20</f>
        <v>37934345082.210007</v>
      </c>
      <c r="O20" s="181">
        <f>L20</f>
        <v>6973670603.7499809</v>
      </c>
      <c r="P20" s="181"/>
      <c r="Q20" s="181"/>
    </row>
    <row r="21" spans="1:17">
      <c r="A21" s="524"/>
      <c r="D21" s="97"/>
      <c r="E21" s="97"/>
      <c r="F21" s="97"/>
      <c r="G21" s="97"/>
      <c r="H21" s="97"/>
      <c r="I21" s="160" t="s">
        <v>73</v>
      </c>
      <c r="J21" s="177">
        <f t="shared" ref="J21:O21" si="1">J19*100/J20</f>
        <v>17.262692505744344</v>
      </c>
      <c r="K21" s="178">
        <f t="shared" si="1"/>
        <v>30.323707230745327</v>
      </c>
      <c r="L21" s="180">
        <f t="shared" si="1"/>
        <v>51.525831843387728</v>
      </c>
      <c r="M21" s="178">
        <f t="shared" si="1"/>
        <v>82.73730749425566</v>
      </c>
      <c r="N21" s="178">
        <f t="shared" si="1"/>
        <v>69.676292769254658</v>
      </c>
      <c r="O21" s="181">
        <f t="shared" si="1"/>
        <v>48.474168156612272</v>
      </c>
      <c r="P21" s="181"/>
      <c r="Q21" s="181"/>
    </row>
    <row r="22" spans="1:17">
      <c r="A22" s="524"/>
      <c r="B22" s="526" t="s">
        <v>66</v>
      </c>
      <c r="C22" s="157" t="s">
        <v>64</v>
      </c>
      <c r="D22" s="170"/>
      <c r="E22" s="158">
        <v>11838659315.263199</v>
      </c>
      <c r="F22" s="182">
        <v>3573892671.1999998</v>
      </c>
      <c r="G22" s="158"/>
      <c r="H22" s="159">
        <f>SUM(D22:G22)</f>
        <v>15412551986.4632</v>
      </c>
      <c r="I22" s="157" t="s">
        <v>64</v>
      </c>
      <c r="J22" s="170">
        <v>2108292.12</v>
      </c>
      <c r="K22" s="158">
        <v>11234703.02</v>
      </c>
      <c r="L22" s="171"/>
      <c r="M22" s="158">
        <v>11836551023.143198</v>
      </c>
      <c r="N22" s="158">
        <v>3562657968.1799998</v>
      </c>
      <c r="O22" s="172"/>
      <c r="P22" s="172"/>
      <c r="Q22" s="172"/>
    </row>
    <row r="23" spans="1:17">
      <c r="A23" s="524"/>
      <c r="B23" s="526"/>
      <c r="C23" s="160" t="s">
        <v>65</v>
      </c>
      <c r="D23" s="174"/>
      <c r="E23" s="183">
        <v>30270188996.549999</v>
      </c>
      <c r="F23" s="183">
        <v>25061881276.650002</v>
      </c>
      <c r="G23" s="161">
        <v>4770414328.0091763</v>
      </c>
      <c r="H23" s="162">
        <f>SUM(D23:G23)</f>
        <v>60102484601.209175</v>
      </c>
      <c r="I23" s="160" t="s">
        <v>65</v>
      </c>
      <c r="J23" s="174">
        <v>7000937672.710001</v>
      </c>
      <c r="K23" s="161">
        <v>8492655640.8900013</v>
      </c>
      <c r="L23" s="175">
        <v>2366627429.3890209</v>
      </c>
      <c r="M23" s="161">
        <v>23269251323.839993</v>
      </c>
      <c r="N23" s="161">
        <v>16569225635.759998</v>
      </c>
      <c r="O23" s="176">
        <v>2403786898.6199932</v>
      </c>
      <c r="P23" s="181"/>
      <c r="Q23" s="176"/>
    </row>
    <row r="24" spans="1:17">
      <c r="A24" s="525"/>
      <c r="C24" s="160" t="s">
        <v>67</v>
      </c>
      <c r="D24" s="163"/>
      <c r="E24" s="164">
        <f>SUM(E22:E23)</f>
        <v>42108848311.813202</v>
      </c>
      <c r="F24" s="164">
        <f>SUM(F22:F23)</f>
        <v>28635773947.850002</v>
      </c>
      <c r="G24" s="164">
        <f>SUM(G22:G23)</f>
        <v>4770414328.0091763</v>
      </c>
      <c r="H24" s="165">
        <f>SUM(H22:H23)</f>
        <v>75515036587.672379</v>
      </c>
      <c r="I24" s="160" t="s">
        <v>71</v>
      </c>
      <c r="J24" s="177">
        <f t="shared" ref="J24:O24" si="2">SUM(J22:J23)</f>
        <v>7003045964.8300009</v>
      </c>
      <c r="K24" s="178">
        <f t="shared" si="2"/>
        <v>8503890343.9100018</v>
      </c>
      <c r="L24" s="180">
        <f t="shared" si="2"/>
        <v>2366627429.3890209</v>
      </c>
      <c r="M24" s="178">
        <f t="shared" si="2"/>
        <v>35105802346.983192</v>
      </c>
      <c r="N24" s="178">
        <f t="shared" si="2"/>
        <v>20131883603.939999</v>
      </c>
      <c r="O24" s="181">
        <f t="shared" si="2"/>
        <v>2403786898.6199932</v>
      </c>
      <c r="P24" s="181">
        <f>SUM(J24:L24)</f>
        <v>17873563738.129021</v>
      </c>
      <c r="Q24" s="181">
        <f>SUM(M24:O24)</f>
        <v>57641472849.543182</v>
      </c>
    </row>
    <row r="25" spans="1:17">
      <c r="I25" s="160" t="s">
        <v>73</v>
      </c>
      <c r="J25" s="177">
        <f>J24*100/E24</f>
        <v>16.630818095458025</v>
      </c>
      <c r="K25" s="178">
        <f>K24*100/F24</f>
        <v>29.696736534506972</v>
      </c>
      <c r="L25" s="180">
        <f>L24*100/G24</f>
        <v>49.610521574478817</v>
      </c>
      <c r="M25" s="180">
        <f>M24*100/E24</f>
        <v>83.369181904541961</v>
      </c>
      <c r="N25" s="180">
        <f>N24*100/F24</f>
        <v>70.303263465493018</v>
      </c>
      <c r="O25" s="180">
        <f>O24*100/G24</f>
        <v>50.389478425517787</v>
      </c>
      <c r="P25" s="180"/>
      <c r="Q25" s="180">
        <f>SUM(P24:Q24)</f>
        <v>75515036587.672211</v>
      </c>
    </row>
    <row r="26" spans="1:17">
      <c r="J26" s="97"/>
      <c r="K26" s="97"/>
      <c r="L26" s="97"/>
      <c r="M26" s="97"/>
      <c r="N26" s="97"/>
      <c r="O26" s="97"/>
    </row>
    <row r="27" spans="1:17">
      <c r="J27" s="97"/>
      <c r="K27" s="97"/>
      <c r="L27" s="97"/>
      <c r="M27" s="97"/>
      <c r="N27" s="97"/>
      <c r="O27" s="97"/>
    </row>
    <row r="28" spans="1:17">
      <c r="D28" s="154" t="s">
        <v>62</v>
      </c>
      <c r="E28" s="155" t="s">
        <v>41</v>
      </c>
      <c r="F28" s="155" t="s">
        <v>40</v>
      </c>
      <c r="G28" s="155" t="s">
        <v>39</v>
      </c>
      <c r="H28" s="156" t="s">
        <v>38</v>
      </c>
      <c r="J28" s="97"/>
      <c r="K28" s="97"/>
      <c r="L28" s="97"/>
      <c r="M28" s="97"/>
      <c r="N28" s="97"/>
      <c r="O28" s="97"/>
    </row>
    <row r="29" spans="1:17">
      <c r="A29" s="523" t="s">
        <v>74</v>
      </c>
      <c r="B29" s="526" t="s">
        <v>63</v>
      </c>
      <c r="C29" s="157" t="s">
        <v>64</v>
      </c>
      <c r="D29" s="184"/>
      <c r="E29" s="184">
        <f t="shared" ref="E29:F31" si="3">E4/E17</f>
        <v>0.35318889139681392</v>
      </c>
      <c r="F29" s="184">
        <f t="shared" si="3"/>
        <v>0.4185104515691902</v>
      </c>
      <c r="G29" s="184"/>
      <c r="H29" s="185">
        <f>H4/H17</f>
        <v>0.36806505843887394</v>
      </c>
      <c r="J29" s="97"/>
      <c r="K29" s="97"/>
      <c r="L29" s="97"/>
      <c r="M29" s="97"/>
      <c r="N29" s="97"/>
    </row>
    <row r="30" spans="1:17">
      <c r="A30" s="524"/>
      <c r="B30" s="526"/>
      <c r="C30" s="160" t="s">
        <v>65</v>
      </c>
      <c r="D30" s="186"/>
      <c r="E30" s="186">
        <f t="shared" si="3"/>
        <v>7.8312273924685774E-2</v>
      </c>
      <c r="F30" s="186">
        <f>F5/F18</f>
        <v>0.10325834592275705</v>
      </c>
      <c r="G30" s="186">
        <f>G5/G18</f>
        <v>0.11300156332968399</v>
      </c>
      <c r="H30" s="187">
        <f>H5/H18</f>
        <v>9.0451033502306766E-2</v>
      </c>
      <c r="J30" s="97"/>
      <c r="K30" s="97"/>
      <c r="L30" s="97"/>
      <c r="M30" s="97"/>
      <c r="N30" s="97"/>
    </row>
    <row r="31" spans="1:17">
      <c r="A31" s="524"/>
      <c r="C31" s="160" t="s">
        <v>67</v>
      </c>
      <c r="D31" s="188"/>
      <c r="E31" s="189">
        <f t="shared" si="3"/>
        <v>0.14628263525291518</v>
      </c>
      <c r="F31" s="189">
        <f t="shared" si="3"/>
        <v>0.14195542367213262</v>
      </c>
      <c r="G31" s="189">
        <f>G6/G19</f>
        <v>0.11300156332968399</v>
      </c>
      <c r="H31" s="190">
        <f>H6/H19</f>
        <v>0.14263950652056048</v>
      </c>
      <c r="J31" s="97"/>
      <c r="K31" s="97"/>
      <c r="L31" s="97"/>
      <c r="M31" s="97"/>
      <c r="N31" s="97"/>
    </row>
    <row r="32" spans="1:17">
      <c r="A32" s="524"/>
      <c r="D32" s="191"/>
      <c r="E32" s="191"/>
      <c r="F32" s="191"/>
      <c r="G32" s="191"/>
      <c r="H32" s="191"/>
      <c r="J32" s="97"/>
      <c r="K32" s="97"/>
      <c r="L32" s="97"/>
      <c r="M32" s="97"/>
    </row>
    <row r="33" spans="1:8">
      <c r="A33" s="524"/>
      <c r="D33" s="191"/>
      <c r="E33" s="191"/>
      <c r="F33" s="191"/>
      <c r="G33" s="191"/>
      <c r="H33" s="191"/>
    </row>
    <row r="34" spans="1:8">
      <c r="A34" s="524"/>
      <c r="B34" s="526" t="s">
        <v>66</v>
      </c>
      <c r="C34" s="157" t="s">
        <v>64</v>
      </c>
      <c r="D34" s="184"/>
      <c r="E34" s="184">
        <f t="shared" ref="E34:F36" si="4">E9/E22</f>
        <v>0.36472793105829859</v>
      </c>
      <c r="F34" s="184">
        <f t="shared" si="4"/>
        <v>0.39598842035029941</v>
      </c>
      <c r="G34" s="184"/>
      <c r="H34" s="185">
        <f>H9/H22</f>
        <v>0.37197667439924126</v>
      </c>
    </row>
    <row r="35" spans="1:8">
      <c r="A35" s="524"/>
      <c r="B35" s="526"/>
      <c r="C35" s="160" t="s">
        <v>65</v>
      </c>
      <c r="D35" s="186"/>
      <c r="E35" s="186">
        <f t="shared" si="4"/>
        <v>6.9745358825166942E-2</v>
      </c>
      <c r="F35" s="186">
        <f t="shared" si="4"/>
        <v>0.10827858891137214</v>
      </c>
      <c r="G35" s="186">
        <f>G10/G23</f>
        <v>0.11883418726263503</v>
      </c>
      <c r="H35" s="187">
        <f>H10/H23</f>
        <v>8.9709413491310563E-2</v>
      </c>
    </row>
    <row r="36" spans="1:8">
      <c r="A36" s="525"/>
      <c r="C36" s="160" t="s">
        <v>67</v>
      </c>
      <c r="D36" s="188"/>
      <c r="E36" s="189">
        <f t="shared" si="4"/>
        <v>0.15267800402003356</v>
      </c>
      <c r="F36" s="189">
        <f t="shared" si="4"/>
        <v>0.14418626369202778</v>
      </c>
      <c r="G36" s="189">
        <f>G11/G24</f>
        <v>0.11883418726263503</v>
      </c>
      <c r="H36" s="190">
        <f>H11/H24</f>
        <v>0.14731991107438733</v>
      </c>
    </row>
    <row r="39" spans="1:8">
      <c r="E39" s="155" t="s">
        <v>41</v>
      </c>
      <c r="F39" s="155" t="s">
        <v>40</v>
      </c>
      <c r="G39" s="155" t="s">
        <v>39</v>
      </c>
      <c r="H39" s="156" t="s">
        <v>38</v>
      </c>
    </row>
    <row r="40" spans="1:8">
      <c r="D40" s="54" t="s">
        <v>37</v>
      </c>
      <c r="E40" s="192">
        <f>M25</f>
        <v>83.369181904541961</v>
      </c>
      <c r="F40" s="192">
        <f>N25</f>
        <v>70.303263465493018</v>
      </c>
      <c r="G40" s="192">
        <f>O25</f>
        <v>50.389478425517787</v>
      </c>
      <c r="H40" s="193"/>
    </row>
    <row r="41" spans="1:8">
      <c r="D41" s="54" t="s">
        <v>75</v>
      </c>
      <c r="E41" s="192">
        <f>E12</f>
        <v>15.267800402003358</v>
      </c>
      <c r="F41" s="192">
        <f>F12</f>
        <v>14.418626369202778</v>
      </c>
      <c r="G41" s="192">
        <f>G12</f>
        <v>11.883418726263503</v>
      </c>
      <c r="H41" s="192">
        <v>14.731991107438732</v>
      </c>
    </row>
    <row r="42" spans="1:8">
      <c r="G42" s="194"/>
    </row>
    <row r="43" spans="1:8">
      <c r="A43" s="54" t="s">
        <v>36</v>
      </c>
      <c r="G43" s="194"/>
    </row>
  </sheetData>
  <mergeCells count="14">
    <mergeCell ref="P15:Q15"/>
    <mergeCell ref="A17:A24"/>
    <mergeCell ref="B17:B18"/>
    <mergeCell ref="B22:B23"/>
    <mergeCell ref="A29:A36"/>
    <mergeCell ref="B29:B30"/>
    <mergeCell ref="B34:B35"/>
    <mergeCell ref="J15:L15"/>
    <mergeCell ref="M15:O15"/>
    <mergeCell ref="A2:O2"/>
    <mergeCell ref="A4:A11"/>
    <mergeCell ref="B4:B5"/>
    <mergeCell ref="B9:B10"/>
    <mergeCell ref="A13:H13"/>
  </mergeCells>
  <hyperlinks>
    <hyperlink ref="P1" location="INDICE!A1" display="Índice (volver)" xr:uid="{E22DD1C2-8E68-439D-963C-62BC99E30FCB}"/>
    <hyperlink ref="F1" location="INDICE!A1" display="Índice (volver)" xr:uid="{A237E89B-ED9F-4F8A-8E07-354B5862424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4954-5529-4792-B54D-43A6F219F9F5}">
  <dimension ref="B1:J15"/>
  <sheetViews>
    <sheetView showGridLines="0" workbookViewId="0">
      <selection activeCell="J1" sqref="J1"/>
    </sheetView>
  </sheetViews>
  <sheetFormatPr baseColWidth="10" defaultColWidth="11.42578125" defaultRowHeight="15"/>
  <sheetData>
    <row r="1" spans="2:10">
      <c r="B1" s="519" t="s">
        <v>790</v>
      </c>
      <c r="C1" s="519"/>
      <c r="D1" s="519"/>
      <c r="E1" s="519"/>
      <c r="F1" s="519"/>
      <c r="G1" s="519"/>
      <c r="H1" s="519"/>
      <c r="I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  <c r="I2" s="519"/>
    </row>
    <row r="15" spans="2:10">
      <c r="B15" t="s">
        <v>783</v>
      </c>
    </row>
  </sheetData>
  <mergeCells count="1">
    <mergeCell ref="B1:I2"/>
  </mergeCells>
  <hyperlinks>
    <hyperlink ref="J1" location="INDICE!A1" display="Índice (volver)" xr:uid="{41F5D226-176A-4A6C-8F3A-741EE7492A32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7D1B1-1798-49D1-A5C6-12BE57C8ADB2}">
  <dimension ref="A1:F12"/>
  <sheetViews>
    <sheetView showGridLines="0" zoomScaleNormal="100" workbookViewId="0">
      <selection activeCell="D1" sqref="D1"/>
    </sheetView>
  </sheetViews>
  <sheetFormatPr baseColWidth="10" defaultColWidth="11.140625" defaultRowHeight="16.5"/>
  <cols>
    <col min="1" max="1" width="11.140625" style="5"/>
    <col min="2" max="5" width="28.28515625" style="5" customWidth="1"/>
    <col min="6" max="16384" width="11.140625" style="5"/>
  </cols>
  <sheetData>
    <row r="1" spans="1:6">
      <c r="A1" s="310" t="s">
        <v>791</v>
      </c>
      <c r="D1" s="500" t="s">
        <v>1634</v>
      </c>
      <c r="F1" s="5">
        <v>-1</v>
      </c>
    </row>
    <row r="2" spans="1:6">
      <c r="B2" s="310" t="s">
        <v>792</v>
      </c>
      <c r="C2" s="310" t="s">
        <v>793</v>
      </c>
    </row>
    <row r="3" spans="1:6">
      <c r="A3" s="5" t="s">
        <v>794</v>
      </c>
      <c r="B3" s="312">
        <v>8104814032.3403902</v>
      </c>
      <c r="C3" s="312">
        <v>2432716283.0264816</v>
      </c>
    </row>
    <row r="4" spans="1:6">
      <c r="A4" s="5" t="s">
        <v>795</v>
      </c>
      <c r="B4" s="312">
        <v>5991055988.7284002</v>
      </c>
      <c r="C4" s="312">
        <v>2355452016.2191615</v>
      </c>
    </row>
    <row r="5" spans="1:6">
      <c r="A5" s="5" t="s">
        <v>796</v>
      </c>
      <c r="B5" s="312">
        <v>11247811605.1077</v>
      </c>
      <c r="C5" s="312">
        <v>10133217801.355017</v>
      </c>
    </row>
    <row r="6" spans="1:6">
      <c r="A6" s="5" t="s">
        <v>797</v>
      </c>
      <c r="B6" s="312">
        <v>8735978433.4516907</v>
      </c>
      <c r="C6" s="312">
        <v>9006245823.9590225</v>
      </c>
    </row>
    <row r="7" spans="1:6">
      <c r="A7" s="6" t="s">
        <v>785</v>
      </c>
    </row>
    <row r="11" spans="1:6">
      <c r="B11" s="322"/>
      <c r="C11" s="322"/>
      <c r="D11" s="322"/>
      <c r="E11" s="322"/>
    </row>
    <row r="12" spans="1:6">
      <c r="B12" s="323"/>
      <c r="C12" s="323"/>
      <c r="D12" s="323"/>
      <c r="E12" s="323"/>
    </row>
  </sheetData>
  <hyperlinks>
    <hyperlink ref="D1" location="INDICE!A1" display="Índice (volver)" xr:uid="{EFA2E9E3-3D4D-4F7A-9390-3CFAD9129148}"/>
  </hyperlinks>
  <pageMargins left="0.7" right="0.7" top="0.75" bottom="0.75" header="0.3" footer="0.3"/>
  <pageSetup paperSize="9" orientation="portrait" horizontalDpi="1200" verticalDpi="12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1C80-239E-45D5-9BD0-C5C340B84C97}">
  <dimension ref="B1:J19"/>
  <sheetViews>
    <sheetView showGridLines="0" workbookViewId="0">
      <selection activeCell="J1" sqref="J1"/>
    </sheetView>
  </sheetViews>
  <sheetFormatPr baseColWidth="10" defaultColWidth="11.42578125" defaultRowHeight="15"/>
  <sheetData>
    <row r="1" spans="2:10">
      <c r="B1" s="519" t="s">
        <v>706</v>
      </c>
      <c r="C1" s="519"/>
      <c r="D1" s="519"/>
      <c r="E1" s="519"/>
      <c r="F1" s="519"/>
      <c r="G1" s="519"/>
      <c r="H1" s="519"/>
      <c r="I1" s="519"/>
      <c r="J1" s="500" t="s">
        <v>1634</v>
      </c>
    </row>
    <row r="2" spans="2:10">
      <c r="B2" s="519"/>
      <c r="C2" s="519"/>
      <c r="D2" s="519"/>
      <c r="E2" s="519"/>
      <c r="F2" s="519"/>
      <c r="G2" s="519"/>
      <c r="H2" s="519"/>
      <c r="I2" s="519"/>
    </row>
    <row r="19" spans="2:2">
      <c r="B19" s="6" t="s">
        <v>785</v>
      </c>
    </row>
  </sheetData>
  <mergeCells count="1">
    <mergeCell ref="B1:I2"/>
  </mergeCells>
  <hyperlinks>
    <hyperlink ref="J1" location="INDICE!A1" display="Índice (volver)" xr:uid="{195E0169-E990-4668-807F-F4D8F266CF3A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0D224-8D78-4E41-9AB3-54BA370453EE}">
  <sheetPr>
    <outlinePr summaryBelow="0"/>
  </sheetPr>
  <dimension ref="A1:I24"/>
  <sheetViews>
    <sheetView showGridLines="0" zoomScale="96" zoomScaleNormal="96" workbookViewId="0">
      <selection activeCell="H1" sqref="H1"/>
    </sheetView>
  </sheetViews>
  <sheetFormatPr baseColWidth="10" defaultColWidth="11.42578125" defaultRowHeight="16.5"/>
  <cols>
    <col min="1" max="1" width="22.42578125" style="5" customWidth="1"/>
    <col min="2" max="16384" width="11.42578125" style="5"/>
  </cols>
  <sheetData>
    <row r="1" spans="1:8">
      <c r="A1" s="400" t="s">
        <v>1161</v>
      </c>
      <c r="B1" s="401"/>
      <c r="C1" s="401"/>
      <c r="D1" s="401"/>
      <c r="E1" s="401"/>
      <c r="F1" s="401"/>
      <c r="H1" s="500" t="s">
        <v>1634</v>
      </c>
    </row>
    <row r="3" spans="1:8">
      <c r="A3" s="402" t="s">
        <v>137</v>
      </c>
      <c r="B3" s="403">
        <v>2018</v>
      </c>
    </row>
    <row r="4" spans="1:8">
      <c r="A4" s="404" t="s">
        <v>154</v>
      </c>
      <c r="B4" s="405">
        <v>255314.69107999999</v>
      </c>
    </row>
    <row r="5" spans="1:8">
      <c r="A5" s="404" t="s">
        <v>152</v>
      </c>
      <c r="B5" s="405">
        <v>116201.88006</v>
      </c>
    </row>
    <row r="6" spans="1:8">
      <c r="A6" s="404" t="s">
        <v>1162</v>
      </c>
      <c r="B6" s="405">
        <v>87423.706999999995</v>
      </c>
    </row>
    <row r="7" spans="1:8">
      <c r="A7" s="404" t="s">
        <v>1163</v>
      </c>
      <c r="B7" s="405">
        <v>34145.32</v>
      </c>
    </row>
    <row r="8" spans="1:8">
      <c r="A8" s="404" t="s">
        <v>1164</v>
      </c>
      <c r="B8" s="405">
        <v>15485.288979999999</v>
      </c>
    </row>
    <row r="9" spans="1:8">
      <c r="A9" s="404" t="s">
        <v>160</v>
      </c>
      <c r="B9" s="405">
        <v>11486.50596</v>
      </c>
    </row>
    <row r="10" spans="1:8">
      <c r="A10" s="404" t="s">
        <v>1165</v>
      </c>
      <c r="B10" s="405">
        <v>10428.690989999999</v>
      </c>
    </row>
    <row r="11" spans="1:8">
      <c r="A11" s="404" t="s">
        <v>164</v>
      </c>
      <c r="B11" s="405">
        <v>7810.4389000000001</v>
      </c>
    </row>
    <row r="12" spans="1:8">
      <c r="A12" s="404" t="s">
        <v>1166</v>
      </c>
      <c r="B12" s="405">
        <v>6130.1</v>
      </c>
    </row>
    <row r="13" spans="1:8">
      <c r="A13" s="404" t="s">
        <v>1167</v>
      </c>
      <c r="B13" s="405">
        <v>5885.7849900000001</v>
      </c>
    </row>
    <row r="14" spans="1:8">
      <c r="A14" s="404" t="s">
        <v>158</v>
      </c>
      <c r="B14" s="405">
        <v>4716.0519899999999</v>
      </c>
    </row>
    <row r="15" spans="1:8">
      <c r="A15" s="404" t="s">
        <v>176</v>
      </c>
      <c r="B15" s="405">
        <v>3539.85491</v>
      </c>
    </row>
    <row r="16" spans="1:8">
      <c r="A16" s="404" t="s">
        <v>153</v>
      </c>
      <c r="B16" s="405">
        <v>2667.5870799999998</v>
      </c>
    </row>
    <row r="17" spans="1:9">
      <c r="A17" s="404" t="s">
        <v>1168</v>
      </c>
      <c r="B17" s="405">
        <v>623.19701999999995</v>
      </c>
    </row>
    <row r="18" spans="1:9">
      <c r="A18" s="404" t="s">
        <v>170</v>
      </c>
      <c r="B18" s="405">
        <v>293.32900999999998</v>
      </c>
    </row>
    <row r="19" spans="1:9">
      <c r="A19" s="406" t="s">
        <v>38</v>
      </c>
      <c r="B19" s="407">
        <f>SUM(B4:B18)</f>
        <v>562152.42796999973</v>
      </c>
      <c r="C19" s="408"/>
      <c r="D19" s="409"/>
      <c r="E19" s="409"/>
      <c r="F19" s="409"/>
      <c r="G19" s="409"/>
      <c r="H19" s="409"/>
      <c r="I19" s="409"/>
    </row>
    <row r="20" spans="1:9">
      <c r="A20" s="5" t="s">
        <v>1169</v>
      </c>
    </row>
    <row r="24" spans="1:9" ht="25.5" customHeight="1"/>
  </sheetData>
  <hyperlinks>
    <hyperlink ref="H1" location="INDICE!A1" display="Índice (volver)" xr:uid="{9C8C5B75-C5D8-4C98-9881-F9851BF7929C}"/>
  </hyperlinks>
  <pageMargins left="0.7" right="0.7" top="0.75" bottom="0.75" header="0.3" footer="0.3"/>
  <pageSetup paperSize="9" orientation="portrait" horizontalDpi="1200" verticalDpi="12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FF7C5-B3D5-4CF5-BDD4-009829791C49}">
  <dimension ref="A1:I2"/>
  <sheetViews>
    <sheetView showGridLines="0" workbookViewId="0">
      <selection activeCell="I1" sqref="I1"/>
    </sheetView>
  </sheetViews>
  <sheetFormatPr baseColWidth="10" defaultColWidth="11.42578125" defaultRowHeight="15"/>
  <sheetData>
    <row r="1" spans="1:9" ht="32.65" customHeight="1">
      <c r="A1" s="36"/>
      <c r="B1" s="519" t="s">
        <v>1107</v>
      </c>
      <c r="C1" s="519"/>
      <c r="D1" s="519"/>
      <c r="E1" s="519"/>
      <c r="F1" s="519"/>
      <c r="G1" s="519"/>
      <c r="H1" s="519"/>
      <c r="I1" s="500" t="s">
        <v>1634</v>
      </c>
    </row>
    <row r="2" spans="1:9">
      <c r="A2" s="36"/>
      <c r="B2" s="36"/>
      <c r="C2" s="36"/>
      <c r="D2" s="36"/>
      <c r="E2" s="36"/>
      <c r="F2" s="36"/>
      <c r="G2" s="36"/>
      <c r="H2" s="36"/>
    </row>
  </sheetData>
  <mergeCells count="1">
    <mergeCell ref="B1:H1"/>
  </mergeCells>
  <hyperlinks>
    <hyperlink ref="I1" location="INDICE!A1" display="Índice (volver)" xr:uid="{F50282E7-6346-44CF-A645-60F4B02FCB2A}"/>
  </hyperlink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52AFE-FB29-4D3E-84AF-8F2528332ACD}">
  <dimension ref="A1:XEY30"/>
  <sheetViews>
    <sheetView showGridLines="0" workbookViewId="0">
      <selection activeCell="F1" sqref="F1"/>
    </sheetView>
  </sheetViews>
  <sheetFormatPr baseColWidth="10" defaultColWidth="64.28515625" defaultRowHeight="13.5"/>
  <cols>
    <col min="1" max="1" width="36.7109375" style="6" customWidth="1"/>
    <col min="2" max="2" width="10.5703125" style="6" bestFit="1" customWidth="1"/>
    <col min="3" max="7" width="11.7109375" style="6" bestFit="1" customWidth="1"/>
    <col min="8" max="10" width="10.5703125" style="6" bestFit="1" customWidth="1"/>
    <col min="11" max="14" width="11.7109375" style="6" bestFit="1" customWidth="1"/>
    <col min="15" max="15" width="10.5703125" style="6" bestFit="1" customWidth="1"/>
    <col min="16" max="23" width="11.7109375" style="6" bestFit="1" customWidth="1"/>
    <col min="24" max="26" width="10.5703125" style="6" bestFit="1" customWidth="1"/>
    <col min="27" max="30" width="9.5703125" style="6" bestFit="1" customWidth="1"/>
    <col min="31" max="31" width="13.28515625" style="6" bestFit="1" customWidth="1"/>
    <col min="32" max="33" width="11.7109375" style="6" bestFit="1" customWidth="1"/>
    <col min="34" max="16384" width="64.28515625" style="6"/>
  </cols>
  <sheetData>
    <row r="1" spans="1:33">
      <c r="A1" s="10" t="s">
        <v>1170</v>
      </c>
      <c r="F1" s="500" t="s">
        <v>1634</v>
      </c>
    </row>
    <row r="3" spans="1:33" s="10" customFormat="1" ht="12.75">
      <c r="B3" s="410">
        <v>1990</v>
      </c>
      <c r="C3" s="410">
        <v>1991</v>
      </c>
      <c r="D3" s="410">
        <v>1992</v>
      </c>
      <c r="E3" s="410">
        <v>1993</v>
      </c>
      <c r="F3" s="410">
        <v>1994</v>
      </c>
      <c r="G3" s="410">
        <v>1995</v>
      </c>
      <c r="H3" s="410">
        <v>1996</v>
      </c>
      <c r="I3" s="410">
        <v>1997</v>
      </c>
      <c r="J3" s="410">
        <v>1998</v>
      </c>
      <c r="K3" s="410">
        <v>1999</v>
      </c>
      <c r="L3" s="410">
        <v>2000</v>
      </c>
      <c r="M3" s="410">
        <v>2001</v>
      </c>
      <c r="N3" s="410">
        <v>2002</v>
      </c>
      <c r="O3" s="410">
        <v>2003</v>
      </c>
      <c r="P3" s="410">
        <v>2004</v>
      </c>
      <c r="Q3" s="410">
        <v>2005</v>
      </c>
      <c r="R3" s="410">
        <v>2006</v>
      </c>
      <c r="S3" s="410">
        <v>2007</v>
      </c>
      <c r="T3" s="410">
        <v>2008</v>
      </c>
      <c r="U3" s="410">
        <v>2009</v>
      </c>
      <c r="V3" s="410">
        <v>2010</v>
      </c>
      <c r="W3" s="410">
        <v>2011</v>
      </c>
      <c r="X3" s="410">
        <v>2012</v>
      </c>
      <c r="Y3" s="410">
        <v>2013</v>
      </c>
      <c r="Z3" s="410">
        <v>2014</v>
      </c>
      <c r="AA3" s="410">
        <v>2015</v>
      </c>
      <c r="AB3" s="410">
        <v>2016</v>
      </c>
      <c r="AC3" s="410">
        <v>2017</v>
      </c>
      <c r="AD3" s="410">
        <v>2018</v>
      </c>
      <c r="AE3" s="411" t="s">
        <v>67</v>
      </c>
    </row>
    <row r="4" spans="1:33" s="10" customFormat="1" ht="12.75">
      <c r="A4" s="10" t="s">
        <v>67</v>
      </c>
      <c r="B4" s="411">
        <v>72862946.842863262</v>
      </c>
      <c r="C4" s="411">
        <v>207445604.67892316</v>
      </c>
      <c r="D4" s="411">
        <v>121391709.86452289</v>
      </c>
      <c r="E4" s="411">
        <v>137979503.30245948</v>
      </c>
      <c r="F4" s="411">
        <v>135663037.1060462</v>
      </c>
      <c r="G4" s="411">
        <v>108242078.84667456</v>
      </c>
      <c r="H4" s="411">
        <v>91636451.176447555</v>
      </c>
      <c r="I4" s="411">
        <v>72915252.046296015</v>
      </c>
      <c r="J4" s="411">
        <v>43711201.921772987</v>
      </c>
      <c r="K4" s="411">
        <v>119362930.53928624</v>
      </c>
      <c r="L4" s="411">
        <v>153239378.11062577</v>
      </c>
      <c r="M4" s="411">
        <v>125805782.95345218</v>
      </c>
      <c r="N4" s="411">
        <v>102871083.14570892</v>
      </c>
      <c r="O4" s="411">
        <v>86198034.361712828</v>
      </c>
      <c r="P4" s="411">
        <v>142494948.53306216</v>
      </c>
      <c r="Q4" s="411">
        <v>209551052.26284584</v>
      </c>
      <c r="R4" s="411">
        <v>302435483.85489601</v>
      </c>
      <c r="S4" s="411">
        <v>298144071.41179365</v>
      </c>
      <c r="T4" s="411">
        <v>244855621.20576105</v>
      </c>
      <c r="U4" s="411">
        <v>295924496.80443603</v>
      </c>
      <c r="V4" s="411">
        <v>257579522.85352734</v>
      </c>
      <c r="W4" s="411">
        <v>180148947.16273147</v>
      </c>
      <c r="X4" s="411">
        <v>80176643.760341495</v>
      </c>
      <c r="Y4" s="411">
        <v>60466198.734960794</v>
      </c>
      <c r="Z4" s="411">
        <v>10786982.204946132</v>
      </c>
      <c r="AA4" s="411">
        <v>8638570.9837495424</v>
      </c>
      <c r="AB4" s="411">
        <v>5879541.4168907627</v>
      </c>
      <c r="AC4" s="411">
        <v>2050340.1364631904</v>
      </c>
      <c r="AD4" s="411">
        <v>1475032.5275033088</v>
      </c>
      <c r="AE4" s="411">
        <v>3679932448.7507014</v>
      </c>
      <c r="AF4" s="314">
        <v>126894222.37071384</v>
      </c>
      <c r="AG4" s="314">
        <v>119362930.53928624</v>
      </c>
    </row>
    <row r="5" spans="1:33" s="415" customFormat="1">
      <c r="A5" s="412" t="s">
        <v>1171</v>
      </c>
      <c r="B5" s="413">
        <v>0</v>
      </c>
      <c r="C5" s="413">
        <v>0</v>
      </c>
      <c r="D5" s="413">
        <v>0</v>
      </c>
      <c r="E5" s="413">
        <v>0</v>
      </c>
      <c r="F5" s="413">
        <v>0</v>
      </c>
      <c r="G5" s="413">
        <v>0</v>
      </c>
      <c r="H5" s="413">
        <v>0</v>
      </c>
      <c r="I5" s="413">
        <v>0</v>
      </c>
      <c r="J5" s="413">
        <v>0</v>
      </c>
      <c r="K5" s="413">
        <v>0</v>
      </c>
      <c r="L5" s="413">
        <v>0</v>
      </c>
      <c r="M5" s="413">
        <v>213029.81080182092</v>
      </c>
      <c r="N5" s="413">
        <v>136969.6654600722</v>
      </c>
      <c r="O5" s="413">
        <v>464320.31516400981</v>
      </c>
      <c r="P5" s="413">
        <v>71209.815252576256</v>
      </c>
      <c r="Q5" s="413">
        <v>0</v>
      </c>
      <c r="R5" s="413">
        <v>38844.093560965841</v>
      </c>
      <c r="S5" s="413">
        <v>208222.43321265097</v>
      </c>
      <c r="T5" s="413">
        <v>1084370.3791087493</v>
      </c>
      <c r="U5" s="413">
        <v>1357461.8432480947</v>
      </c>
      <c r="V5" s="413">
        <v>519792.35507265007</v>
      </c>
      <c r="W5" s="413">
        <v>208519.68656373571</v>
      </c>
      <c r="X5" s="413">
        <v>114375.81124926248</v>
      </c>
      <c r="Y5" s="413">
        <v>10109.886805064592</v>
      </c>
      <c r="Z5" s="413">
        <v>80035.729519501867</v>
      </c>
      <c r="AA5" s="413">
        <v>38307.946853185204</v>
      </c>
      <c r="AB5" s="413">
        <v>63456.133856489825</v>
      </c>
      <c r="AC5" s="413">
        <v>48397.447990605186</v>
      </c>
      <c r="AD5" s="413">
        <v>35073.07</v>
      </c>
      <c r="AE5" s="414">
        <v>4692496.4237194369</v>
      </c>
      <c r="AF5" s="314">
        <v>161810.22150756678</v>
      </c>
    </row>
    <row r="6" spans="1:33" s="415" customFormat="1">
      <c r="A6" s="412" t="s">
        <v>1172</v>
      </c>
      <c r="B6" s="413">
        <v>342604.79586366739</v>
      </c>
      <c r="C6" s="413">
        <v>18036788.12617201</v>
      </c>
      <c r="D6" s="413">
        <v>26713174.815091927</v>
      </c>
      <c r="E6" s="413">
        <v>32869779.167942826</v>
      </c>
      <c r="F6" s="413">
        <v>28167771.159520831</v>
      </c>
      <c r="G6" s="413">
        <v>18660176.522271376</v>
      </c>
      <c r="H6" s="413">
        <v>25110467.936643563</v>
      </c>
      <c r="I6" s="413">
        <v>24295340.802067291</v>
      </c>
      <c r="J6" s="413">
        <v>6382849.3582318742</v>
      </c>
      <c r="K6" s="413">
        <v>16876830.623508234</v>
      </c>
      <c r="L6" s="413">
        <v>24753877.660276208</v>
      </c>
      <c r="M6" s="413">
        <v>9768163.2264905889</v>
      </c>
      <c r="N6" s="413">
        <v>27670458.077798042</v>
      </c>
      <c r="O6" s="413">
        <v>8312427.0255193096</v>
      </c>
      <c r="P6" s="413">
        <v>11294371.618523814</v>
      </c>
      <c r="Q6" s="413">
        <v>5487780.9896547636</v>
      </c>
      <c r="R6" s="413">
        <v>10754335.429905633</v>
      </c>
      <c r="S6" s="413">
        <v>12823741.544530779</v>
      </c>
      <c r="T6" s="413">
        <v>11299932.083674913</v>
      </c>
      <c r="U6" s="413">
        <v>9651434.1626296788</v>
      </c>
      <c r="V6" s="413">
        <v>4750485.5364629421</v>
      </c>
      <c r="W6" s="413">
        <v>5184731.3173143119</v>
      </c>
      <c r="X6" s="413">
        <v>8665901.3566143662</v>
      </c>
      <c r="Y6" s="413">
        <v>1370842.9334229885</v>
      </c>
      <c r="Z6" s="413">
        <v>650754.1546192473</v>
      </c>
      <c r="AA6" s="413">
        <v>35463.671449700931</v>
      </c>
      <c r="AB6" s="413">
        <v>825.53133919255185</v>
      </c>
      <c r="AC6" s="413">
        <v>60722.363993389445</v>
      </c>
      <c r="AD6" s="413">
        <v>112206.31</v>
      </c>
      <c r="AE6" s="414">
        <v>350104238.30153352</v>
      </c>
      <c r="AF6" s="314">
        <v>12072559.941432191</v>
      </c>
    </row>
    <row r="7" spans="1:33" s="415" customFormat="1">
      <c r="A7" s="412" t="s">
        <v>1173</v>
      </c>
      <c r="B7" s="413">
        <v>0</v>
      </c>
      <c r="C7" s="413">
        <v>30873.527250649644</v>
      </c>
      <c r="D7" s="413">
        <v>0</v>
      </c>
      <c r="E7" s="413">
        <v>25805.614901999124</v>
      </c>
      <c r="F7" s="413">
        <v>45511.402629481061</v>
      </c>
      <c r="G7" s="413">
        <v>9883.0939544583816</v>
      </c>
      <c r="H7" s="413">
        <v>476470.98702821927</v>
      </c>
      <c r="I7" s="413">
        <v>2065993.2767339612</v>
      </c>
      <c r="J7" s="413">
        <v>410672.88651218975</v>
      </c>
      <c r="K7" s="413">
        <v>529505.81133338064</v>
      </c>
      <c r="L7" s="413">
        <v>6802004.5743839704</v>
      </c>
      <c r="M7" s="413">
        <v>4537588.945520848</v>
      </c>
      <c r="N7" s="413">
        <v>2220064.7875866219</v>
      </c>
      <c r="O7" s="413">
        <v>1605963.036495094</v>
      </c>
      <c r="P7" s="413">
        <v>4031963.7568069515</v>
      </c>
      <c r="Q7" s="413">
        <v>0</v>
      </c>
      <c r="R7" s="413">
        <v>0</v>
      </c>
      <c r="S7" s="413">
        <v>0</v>
      </c>
      <c r="T7" s="413">
        <v>61042.266369118544</v>
      </c>
      <c r="U7" s="413">
        <v>1008.855880494964</v>
      </c>
      <c r="V7" s="413">
        <v>5160.5755902525007</v>
      </c>
      <c r="W7" s="413">
        <v>0</v>
      </c>
      <c r="X7" s="413">
        <v>0</v>
      </c>
      <c r="Y7" s="413">
        <v>0</v>
      </c>
      <c r="Z7" s="413">
        <v>0</v>
      </c>
      <c r="AA7" s="413">
        <v>0</v>
      </c>
      <c r="AB7" s="413">
        <v>0</v>
      </c>
      <c r="AC7" s="413">
        <v>0</v>
      </c>
      <c r="AD7" s="413">
        <v>0</v>
      </c>
      <c r="AE7" s="414">
        <v>22859513.398977693</v>
      </c>
      <c r="AF7" s="314">
        <v>788259.08272336877</v>
      </c>
    </row>
    <row r="8" spans="1:33" s="415" customFormat="1">
      <c r="A8" s="412" t="s">
        <v>1174</v>
      </c>
      <c r="B8" s="413">
        <v>0</v>
      </c>
      <c r="C8" s="413">
        <v>0</v>
      </c>
      <c r="D8" s="413">
        <v>0</v>
      </c>
      <c r="E8" s="413">
        <v>0</v>
      </c>
      <c r="F8" s="413">
        <v>0</v>
      </c>
      <c r="G8" s="413">
        <v>0</v>
      </c>
      <c r="H8" s="413">
        <v>0</v>
      </c>
      <c r="I8" s="413">
        <v>0</v>
      </c>
      <c r="J8" s="413">
        <v>1382010.2860119054</v>
      </c>
      <c r="K8" s="413">
        <v>19745060.63461335</v>
      </c>
      <c r="L8" s="413">
        <v>41880979.53171774</v>
      </c>
      <c r="M8" s="413">
        <v>58191358.171635456</v>
      </c>
      <c r="N8" s="413">
        <v>24975825.039345767</v>
      </c>
      <c r="O8" s="413">
        <v>23928443.753135767</v>
      </c>
      <c r="P8" s="413">
        <v>51399121.585212991</v>
      </c>
      <c r="Q8" s="413">
        <v>90365280.264044151</v>
      </c>
      <c r="R8" s="413">
        <v>70226344.295563698</v>
      </c>
      <c r="S8" s="413">
        <v>36350872.872239962</v>
      </c>
      <c r="T8" s="413">
        <v>87025955.332936749</v>
      </c>
      <c r="U8" s="413">
        <v>38436268.071211524</v>
      </c>
      <c r="V8" s="413">
        <v>30205888.045090459</v>
      </c>
      <c r="W8" s="413">
        <v>8966753.5415002145</v>
      </c>
      <c r="X8" s="413">
        <v>7678975.9802681766</v>
      </c>
      <c r="Y8" s="413">
        <v>13175066.555174496</v>
      </c>
      <c r="Z8" s="413">
        <v>3659149.7398925195</v>
      </c>
      <c r="AA8" s="413">
        <v>16701.060742496429</v>
      </c>
      <c r="AB8" s="413">
        <v>0</v>
      </c>
      <c r="AC8" s="413">
        <v>39422.906427302805</v>
      </c>
      <c r="AD8" s="413">
        <v>16183.61</v>
      </c>
      <c r="AE8" s="414">
        <v>607665661.27676463</v>
      </c>
      <c r="AF8" s="314">
        <v>20953988.319888435</v>
      </c>
    </row>
    <row r="9" spans="1:33" s="415" customFormat="1">
      <c r="A9" s="412" t="s">
        <v>1175</v>
      </c>
      <c r="B9" s="413">
        <v>70915341.46897392</v>
      </c>
      <c r="C9" s="413">
        <v>129222593.36910172</v>
      </c>
      <c r="D9" s="413">
        <v>61993655.839756064</v>
      </c>
      <c r="E9" s="413">
        <v>83981522.557512254</v>
      </c>
      <c r="F9" s="413">
        <v>81172608.992623389</v>
      </c>
      <c r="G9" s="413">
        <v>74348029.650949523</v>
      </c>
      <c r="H9" s="413">
        <v>59653126.572591163</v>
      </c>
      <c r="I9" s="413">
        <v>35835532.479393624</v>
      </c>
      <c r="J9" s="413">
        <v>25105916.599077042</v>
      </c>
      <c r="K9" s="413">
        <v>78362694.21344766</v>
      </c>
      <c r="L9" s="413">
        <v>64804786.812989332</v>
      </c>
      <c r="M9" s="413">
        <v>25967305.539275322</v>
      </c>
      <c r="N9" s="413">
        <v>13423377.930687997</v>
      </c>
      <c r="O9" s="413">
        <v>21342224.511835359</v>
      </c>
      <c r="P9" s="413">
        <v>28645535.454389732</v>
      </c>
      <c r="Q9" s="413">
        <v>34524804.413693801</v>
      </c>
      <c r="R9" s="413">
        <v>145485108.24318698</v>
      </c>
      <c r="S9" s="413">
        <v>223235725.38641176</v>
      </c>
      <c r="T9" s="413">
        <v>103880946.49563795</v>
      </c>
      <c r="U9" s="413">
        <v>162607857.61579415</v>
      </c>
      <c r="V9" s="413">
        <v>109280107.02524853</v>
      </c>
      <c r="W9" s="413">
        <v>82915860.202686265</v>
      </c>
      <c r="X9" s="413">
        <v>10970814.938382857</v>
      </c>
      <c r="Y9" s="413">
        <v>28963440.894764923</v>
      </c>
      <c r="Z9" s="413">
        <v>1385836.113465168</v>
      </c>
      <c r="AA9" s="413">
        <v>276720.67601522274</v>
      </c>
      <c r="AB9" s="413">
        <v>576503.69730958808</v>
      </c>
      <c r="AC9" s="413">
        <v>512541.56964963401</v>
      </c>
      <c r="AD9" s="413">
        <v>614997.32000000007</v>
      </c>
      <c r="AE9" s="414">
        <v>1760005516.5848505</v>
      </c>
      <c r="AF9" s="314">
        <v>60689845.399477609</v>
      </c>
    </row>
    <row r="10" spans="1:33" s="415" customFormat="1">
      <c r="A10" s="412" t="s">
        <v>1176</v>
      </c>
      <c r="B10" s="413">
        <v>0</v>
      </c>
      <c r="C10" s="413">
        <v>0</v>
      </c>
      <c r="D10" s="413">
        <v>0</v>
      </c>
      <c r="E10" s="413">
        <v>0</v>
      </c>
      <c r="F10" s="413">
        <v>0</v>
      </c>
      <c r="G10" s="413">
        <v>0</v>
      </c>
      <c r="H10" s="413">
        <v>0</v>
      </c>
      <c r="I10" s="413">
        <v>0</v>
      </c>
      <c r="J10" s="413">
        <v>0</v>
      </c>
      <c r="K10" s="413">
        <v>0</v>
      </c>
      <c r="L10" s="413">
        <v>0</v>
      </c>
      <c r="M10" s="413">
        <v>0</v>
      </c>
      <c r="N10" s="413">
        <v>0</v>
      </c>
      <c r="O10" s="413">
        <v>1219943.1760378138</v>
      </c>
      <c r="P10" s="413">
        <v>8628178.3821004909</v>
      </c>
      <c r="Q10" s="413">
        <v>32762530.23170938</v>
      </c>
      <c r="R10" s="413">
        <v>19549646.691297438</v>
      </c>
      <c r="S10" s="413">
        <v>14105852.092129573</v>
      </c>
      <c r="T10" s="413">
        <v>22593725.175407797</v>
      </c>
      <c r="U10" s="413">
        <v>57953964.911751471</v>
      </c>
      <c r="V10" s="413">
        <v>20830849.520629056</v>
      </c>
      <c r="W10" s="413">
        <v>5464695.895067025</v>
      </c>
      <c r="X10" s="413">
        <v>1958775.3603046557</v>
      </c>
      <c r="Y10" s="413">
        <v>140081.9849777667</v>
      </c>
      <c r="Z10" s="413">
        <v>11351.783580603551</v>
      </c>
      <c r="AA10" s="413">
        <v>92473.371256984508</v>
      </c>
      <c r="AB10" s="413">
        <v>85241.793029941764</v>
      </c>
      <c r="AC10" s="413">
        <v>0</v>
      </c>
      <c r="AD10" s="413">
        <v>0</v>
      </c>
      <c r="AE10" s="414">
        <v>185397310.36927998</v>
      </c>
      <c r="AF10" s="314">
        <v>6393010.7023889646</v>
      </c>
    </row>
    <row r="11" spans="1:33" s="415" customFormat="1">
      <c r="A11" s="412" t="s">
        <v>1177</v>
      </c>
      <c r="B11" s="413">
        <v>363819.76936351298</v>
      </c>
      <c r="C11" s="413">
        <v>29006.730020561768</v>
      </c>
      <c r="D11" s="413">
        <v>82637.061410402996</v>
      </c>
      <c r="E11" s="413">
        <v>7578.2305868638559</v>
      </c>
      <c r="F11" s="413">
        <v>24987.32446609742</v>
      </c>
      <c r="G11" s="413">
        <v>97734.064504852649</v>
      </c>
      <c r="H11" s="413">
        <v>92911.842470502772</v>
      </c>
      <c r="I11" s="413">
        <v>0</v>
      </c>
      <c r="J11" s="413">
        <v>457.61930000394227</v>
      </c>
      <c r="K11" s="413">
        <v>0</v>
      </c>
      <c r="L11" s="413">
        <v>0</v>
      </c>
      <c r="M11" s="413">
        <v>0</v>
      </c>
      <c r="N11" s="413">
        <v>0</v>
      </c>
      <c r="O11" s="413">
        <v>0</v>
      </c>
      <c r="P11" s="413">
        <v>0</v>
      </c>
      <c r="Q11" s="413">
        <v>0</v>
      </c>
      <c r="R11" s="413">
        <v>0</v>
      </c>
      <c r="S11" s="413">
        <v>143212.70605789867</v>
      </c>
      <c r="T11" s="413">
        <v>17760.677750064373</v>
      </c>
      <c r="U11" s="413">
        <v>80708.47043959712</v>
      </c>
      <c r="V11" s="413">
        <v>0</v>
      </c>
      <c r="W11" s="413">
        <v>97942.438617402149</v>
      </c>
      <c r="X11" s="413">
        <v>0</v>
      </c>
      <c r="Y11" s="413">
        <v>0</v>
      </c>
      <c r="Z11" s="413">
        <v>0</v>
      </c>
      <c r="AA11" s="413">
        <v>0</v>
      </c>
      <c r="AB11" s="413">
        <v>0</v>
      </c>
      <c r="AC11" s="413">
        <v>0</v>
      </c>
      <c r="AD11" s="413">
        <v>0</v>
      </c>
      <c r="AE11" s="414">
        <v>1038756.9349877608</v>
      </c>
      <c r="AF11" s="314">
        <v>35819.204654750371</v>
      </c>
    </row>
    <row r="12" spans="1:33" s="415" customFormat="1">
      <c r="A12" s="412" t="s">
        <v>1178</v>
      </c>
      <c r="B12" s="413">
        <v>907287.95610439603</v>
      </c>
      <c r="C12" s="413">
        <v>21340067.706356924</v>
      </c>
      <c r="D12" s="413">
        <v>4838630.9106566003</v>
      </c>
      <c r="E12" s="413">
        <v>10174956.23313356</v>
      </c>
      <c r="F12" s="413">
        <v>9646626.9730219897</v>
      </c>
      <c r="G12" s="413">
        <v>7007591.7806834262</v>
      </c>
      <c r="H12" s="413">
        <v>4546545.9743909799</v>
      </c>
      <c r="I12" s="413">
        <v>9717903.2113204934</v>
      </c>
      <c r="J12" s="413">
        <v>9548518.4634955525</v>
      </c>
      <c r="K12" s="413">
        <v>1326640.3510190467</v>
      </c>
      <c r="L12" s="413">
        <v>2078543.5856216389</v>
      </c>
      <c r="M12" s="413">
        <v>4277822.1458075522</v>
      </c>
      <c r="N12" s="413">
        <v>8710535.7226653695</v>
      </c>
      <c r="O12" s="413">
        <v>23629006.773640882</v>
      </c>
      <c r="P12" s="413">
        <v>38282193.562614173</v>
      </c>
      <c r="Q12" s="413">
        <v>46192313.182182215</v>
      </c>
      <c r="R12" s="413">
        <v>56117517.818706438</v>
      </c>
      <c r="S12" s="413">
        <v>10771046.071195792</v>
      </c>
      <c r="T12" s="413">
        <v>11111568.127324153</v>
      </c>
      <c r="U12" s="413">
        <v>8396504.814213194</v>
      </c>
      <c r="V12" s="413">
        <v>1974648.2218748506</v>
      </c>
      <c r="W12" s="413">
        <v>2569783.0005165366</v>
      </c>
      <c r="X12" s="413">
        <v>526734.92188515957</v>
      </c>
      <c r="Y12" s="413">
        <v>1023765.2117145484</v>
      </c>
      <c r="Z12" s="413">
        <v>3015270.5788771757</v>
      </c>
      <c r="AA12" s="413">
        <v>141775.48749373161</v>
      </c>
      <c r="AB12" s="413">
        <v>74336.46921176363</v>
      </c>
      <c r="AC12" s="413">
        <v>21718.610828259305</v>
      </c>
      <c r="AD12" s="413">
        <v>0</v>
      </c>
      <c r="AE12" s="414">
        <v>297969853.86655641</v>
      </c>
      <c r="AF12" s="314">
        <v>10274822.547122635</v>
      </c>
    </row>
    <row r="13" spans="1:33" s="415" customFormat="1">
      <c r="A13" s="412" t="s">
        <v>1179</v>
      </c>
      <c r="B13" s="413">
        <v>0</v>
      </c>
      <c r="C13" s="413">
        <v>0</v>
      </c>
      <c r="D13" s="413">
        <v>13718.964204360916</v>
      </c>
      <c r="E13" s="413">
        <v>717535.20879459206</v>
      </c>
      <c r="F13" s="413">
        <v>0</v>
      </c>
      <c r="G13" s="413">
        <v>0</v>
      </c>
      <c r="H13" s="413">
        <v>0</v>
      </c>
      <c r="I13" s="413">
        <v>180095.45835229752</v>
      </c>
      <c r="J13" s="413">
        <v>91523.860000788438</v>
      </c>
      <c r="K13" s="413">
        <v>246718.23858847324</v>
      </c>
      <c r="L13" s="413">
        <v>72199.487813885164</v>
      </c>
      <c r="M13" s="413">
        <v>495491.55993905012</v>
      </c>
      <c r="N13" s="413">
        <v>331535.55322370696</v>
      </c>
      <c r="O13" s="413">
        <v>125494.31771242642</v>
      </c>
      <c r="P13" s="413">
        <v>5739.3944848617139</v>
      </c>
      <c r="Q13" s="413">
        <v>123468.07777021568</v>
      </c>
      <c r="R13" s="413">
        <v>12214.576583998125</v>
      </c>
      <c r="S13" s="413">
        <v>21750.628639079554</v>
      </c>
      <c r="T13" s="413">
        <v>19576.705061996094</v>
      </c>
      <c r="U13" s="413">
        <v>0</v>
      </c>
      <c r="V13" s="413">
        <v>0</v>
      </c>
      <c r="W13" s="413">
        <v>0</v>
      </c>
      <c r="X13" s="413">
        <v>0</v>
      </c>
      <c r="Y13" s="413">
        <v>0</v>
      </c>
      <c r="Z13" s="413">
        <v>0</v>
      </c>
      <c r="AA13" s="413">
        <v>0</v>
      </c>
      <c r="AB13" s="413">
        <v>0</v>
      </c>
      <c r="AC13" s="413">
        <v>0</v>
      </c>
      <c r="AD13" s="413">
        <v>0</v>
      </c>
      <c r="AE13" s="414">
        <v>2457062.0311697316</v>
      </c>
      <c r="AF13" s="314">
        <v>84726.276936887298</v>
      </c>
    </row>
    <row r="14" spans="1:33" s="415" customFormat="1">
      <c r="A14" s="412" t="s">
        <v>1180</v>
      </c>
      <c r="B14" s="413">
        <v>0</v>
      </c>
      <c r="C14" s="413">
        <v>17163881.197471417</v>
      </c>
      <c r="D14" s="413">
        <v>11154138.700805563</v>
      </c>
      <c r="E14" s="413">
        <v>275298.03361407359</v>
      </c>
      <c r="F14" s="413">
        <v>666903.61348998314</v>
      </c>
      <c r="G14" s="413">
        <v>164948.36241180697</v>
      </c>
      <c r="H14" s="413">
        <v>8576.4777665079473</v>
      </c>
      <c r="I14" s="413">
        <v>0</v>
      </c>
      <c r="J14" s="413">
        <v>767674.34189033112</v>
      </c>
      <c r="K14" s="413">
        <v>2242051.3763771541</v>
      </c>
      <c r="L14" s="413">
        <v>12825157.364641013</v>
      </c>
      <c r="M14" s="413">
        <v>22063093.813253123</v>
      </c>
      <c r="N14" s="413">
        <v>25224752.261120528</v>
      </c>
      <c r="O14" s="413">
        <v>5570211.4521721685</v>
      </c>
      <c r="P14" s="413">
        <v>122928.76162245183</v>
      </c>
      <c r="Q14" s="413">
        <v>76132.760416463148</v>
      </c>
      <c r="R14" s="413">
        <v>3559.5694334399768</v>
      </c>
      <c r="S14" s="413">
        <v>85596.32490805861</v>
      </c>
      <c r="T14" s="413">
        <v>249112.11411957757</v>
      </c>
      <c r="U14" s="413">
        <v>12106.270565939569</v>
      </c>
      <c r="V14" s="413">
        <v>0</v>
      </c>
      <c r="W14" s="413">
        <v>0</v>
      </c>
      <c r="X14" s="413">
        <v>0</v>
      </c>
      <c r="Y14" s="413">
        <v>28059.8391791547</v>
      </c>
      <c r="Z14" s="413">
        <v>63558.840387130964</v>
      </c>
      <c r="AA14" s="413">
        <v>210839.28646592467</v>
      </c>
      <c r="AB14" s="413">
        <v>0</v>
      </c>
      <c r="AC14" s="413">
        <v>0</v>
      </c>
      <c r="AD14" s="413">
        <v>0</v>
      </c>
      <c r="AE14" s="414">
        <v>98978580.762111828</v>
      </c>
      <c r="AF14" s="314">
        <v>3413054.5090383389</v>
      </c>
    </row>
    <row r="15" spans="1:33" s="415" customFormat="1">
      <c r="A15" s="412" t="s">
        <v>1181</v>
      </c>
      <c r="B15" s="413">
        <v>333892.85255776823</v>
      </c>
      <c r="C15" s="413">
        <v>21622394.022549886</v>
      </c>
      <c r="D15" s="413">
        <v>16447750.562557137</v>
      </c>
      <c r="E15" s="413">
        <v>9415465.0669990443</v>
      </c>
      <c r="F15" s="413">
        <v>8803232.4714311697</v>
      </c>
      <c r="G15" s="413">
        <v>7773343.4865413979</v>
      </c>
      <c r="H15" s="413">
        <v>1619768.1424066348</v>
      </c>
      <c r="I15" s="413">
        <v>820386.81842835457</v>
      </c>
      <c r="J15" s="413">
        <v>13029.04383336024</v>
      </c>
      <c r="K15" s="413">
        <v>33429.290398955454</v>
      </c>
      <c r="L15" s="413">
        <v>21829.093181989767</v>
      </c>
      <c r="M15" s="413">
        <v>0</v>
      </c>
      <c r="N15" s="413">
        <v>0</v>
      </c>
      <c r="O15" s="413">
        <v>0</v>
      </c>
      <c r="P15" s="413">
        <v>13706.202054142379</v>
      </c>
      <c r="Q15" s="413">
        <v>12985.549299352817</v>
      </c>
      <c r="R15" s="413">
        <v>247913.13665740736</v>
      </c>
      <c r="S15" s="413">
        <v>398051.35246808256</v>
      </c>
      <c r="T15" s="413">
        <v>832176.50390995003</v>
      </c>
      <c r="U15" s="413">
        <v>84184.180719078373</v>
      </c>
      <c r="V15" s="413">
        <v>64332.043217244005</v>
      </c>
      <c r="W15" s="413">
        <v>110228.54759710634</v>
      </c>
      <c r="X15" s="413">
        <v>64991.978255985327</v>
      </c>
      <c r="Y15" s="413">
        <v>90386.431991999489</v>
      </c>
      <c r="Z15" s="413">
        <v>37319.865318114025</v>
      </c>
      <c r="AA15" s="413">
        <v>0</v>
      </c>
      <c r="AB15" s="413">
        <v>44246.452512639451</v>
      </c>
      <c r="AC15" s="413">
        <v>11151.367766797228</v>
      </c>
      <c r="AD15" s="413">
        <v>1931.75</v>
      </c>
      <c r="AE15" s="414">
        <v>68918126.212653592</v>
      </c>
      <c r="AF15" s="314">
        <v>2376487.1107811583</v>
      </c>
    </row>
    <row r="16" spans="1:33" s="415" customFormat="1" ht="25.5">
      <c r="A16" s="412" t="s">
        <v>1182</v>
      </c>
      <c r="B16" s="413">
        <v>0</v>
      </c>
      <c r="C16" s="413">
        <v>0</v>
      </c>
      <c r="D16" s="413">
        <v>0</v>
      </c>
      <c r="E16" s="413">
        <v>0</v>
      </c>
      <c r="F16" s="413">
        <v>0</v>
      </c>
      <c r="G16" s="413">
        <v>0</v>
      </c>
      <c r="H16" s="413">
        <v>0</v>
      </c>
      <c r="I16" s="413">
        <v>0</v>
      </c>
      <c r="J16" s="413">
        <v>0</v>
      </c>
      <c r="K16" s="413">
        <v>0</v>
      </c>
      <c r="L16" s="413">
        <v>0</v>
      </c>
      <c r="M16" s="413">
        <v>0</v>
      </c>
      <c r="N16" s="413">
        <v>0</v>
      </c>
      <c r="O16" s="413">
        <v>0</v>
      </c>
      <c r="P16" s="413">
        <v>0</v>
      </c>
      <c r="Q16" s="413">
        <v>0</v>
      </c>
      <c r="R16" s="413">
        <v>0</v>
      </c>
      <c r="S16" s="413">
        <v>0</v>
      </c>
      <c r="T16" s="413">
        <v>0</v>
      </c>
      <c r="U16" s="413">
        <v>0</v>
      </c>
      <c r="V16" s="413">
        <v>0</v>
      </c>
      <c r="W16" s="413">
        <v>0</v>
      </c>
      <c r="X16" s="413">
        <v>352070.93970824225</v>
      </c>
      <c r="Y16" s="413">
        <v>247075.41242021872</v>
      </c>
      <c r="Z16" s="413">
        <v>128278.00500510295</v>
      </c>
      <c r="AA16" s="413">
        <v>0</v>
      </c>
      <c r="AB16" s="413">
        <v>0</v>
      </c>
      <c r="AC16" s="413">
        <v>32.591820602714343</v>
      </c>
      <c r="AD16" s="413">
        <v>0</v>
      </c>
      <c r="AE16" s="414">
        <v>727456.94895416673</v>
      </c>
      <c r="AF16" s="314">
        <v>25084.722377729886</v>
      </c>
    </row>
    <row r="17" spans="1:1008 1027:2034 2053:3060 3079:4086 4105:5112 5131:6138 6157:7164 7183:8190 8209:9216 9235:10223 10242:11249 11268:12275 12294:13301 13320:14327 14346:15353 15372:16379" s="415" customFormat="1">
      <c r="A17" s="412" t="s">
        <v>1183</v>
      </c>
      <c r="B17" s="413">
        <v>0</v>
      </c>
      <c r="C17" s="413">
        <v>0</v>
      </c>
      <c r="D17" s="413">
        <v>0</v>
      </c>
      <c r="E17" s="413">
        <v>0</v>
      </c>
      <c r="F17" s="413">
        <v>0</v>
      </c>
      <c r="G17" s="413">
        <v>0</v>
      </c>
      <c r="H17" s="413">
        <v>0</v>
      </c>
      <c r="I17" s="413">
        <v>0</v>
      </c>
      <c r="J17" s="413">
        <v>0</v>
      </c>
      <c r="K17" s="413">
        <v>0</v>
      </c>
      <c r="L17" s="413">
        <v>0</v>
      </c>
      <c r="M17" s="413">
        <v>0</v>
      </c>
      <c r="N17" s="413">
        <v>0</v>
      </c>
      <c r="O17" s="413">
        <v>0</v>
      </c>
      <c r="P17" s="413">
        <v>0</v>
      </c>
      <c r="Q17" s="413">
        <v>0</v>
      </c>
      <c r="R17" s="413">
        <v>0</v>
      </c>
      <c r="S17" s="413">
        <v>0</v>
      </c>
      <c r="T17" s="413">
        <v>0</v>
      </c>
      <c r="U17" s="413">
        <v>0</v>
      </c>
      <c r="V17" s="413">
        <v>0</v>
      </c>
      <c r="W17" s="413">
        <v>0</v>
      </c>
      <c r="X17" s="413">
        <v>0</v>
      </c>
      <c r="Y17" s="413">
        <v>35419.695234826453</v>
      </c>
      <c r="Z17" s="413">
        <v>182185.0449777875</v>
      </c>
      <c r="AA17" s="413">
        <v>95811.166768048279</v>
      </c>
      <c r="AB17" s="413">
        <v>0</v>
      </c>
      <c r="AC17" s="413">
        <v>0</v>
      </c>
      <c r="AD17" s="413">
        <v>0</v>
      </c>
      <c r="AE17" s="414">
        <v>313415.90698066226</v>
      </c>
      <c r="AF17" s="314">
        <v>10807.445068298699</v>
      </c>
    </row>
    <row r="18" spans="1:1008 1027:2034 2053:3060 3079:4086 4105:5112 5131:6138 6157:7164 7183:8190 8209:9216 9235:10223 10242:11249 11268:12275 12294:13301 13320:14327 14346:15353 15372:16379" s="415" customFormat="1" ht="25.5">
      <c r="A18" s="412" t="s">
        <v>1184</v>
      </c>
      <c r="B18" s="413">
        <v>0</v>
      </c>
      <c r="C18" s="413">
        <v>0</v>
      </c>
      <c r="D18" s="413">
        <v>0</v>
      </c>
      <c r="E18" s="413">
        <v>0</v>
      </c>
      <c r="F18" s="413">
        <v>0</v>
      </c>
      <c r="G18" s="413">
        <v>0</v>
      </c>
      <c r="H18" s="413">
        <v>0</v>
      </c>
      <c r="I18" s="413">
        <v>0</v>
      </c>
      <c r="J18" s="413">
        <v>0</v>
      </c>
      <c r="K18" s="413">
        <v>0</v>
      </c>
      <c r="L18" s="413">
        <v>0</v>
      </c>
      <c r="M18" s="413">
        <v>0</v>
      </c>
      <c r="N18" s="413">
        <v>0</v>
      </c>
      <c r="O18" s="413">
        <v>0</v>
      </c>
      <c r="P18" s="413">
        <v>0</v>
      </c>
      <c r="Q18" s="413">
        <v>0</v>
      </c>
      <c r="R18" s="413">
        <v>0</v>
      </c>
      <c r="S18" s="413">
        <v>0</v>
      </c>
      <c r="T18" s="413">
        <v>0</v>
      </c>
      <c r="U18" s="413">
        <v>0</v>
      </c>
      <c r="V18" s="413">
        <v>0</v>
      </c>
      <c r="W18" s="413">
        <v>0</v>
      </c>
      <c r="X18" s="413">
        <v>0</v>
      </c>
      <c r="Y18" s="413">
        <v>0</v>
      </c>
      <c r="Z18" s="413">
        <v>142527.21414147323</v>
      </c>
      <c r="AA18" s="413">
        <v>120215.38263407986</v>
      </c>
      <c r="AB18" s="413">
        <v>345133.06292591401</v>
      </c>
      <c r="AC18" s="413">
        <v>28223.090813000894</v>
      </c>
      <c r="AD18" s="413">
        <v>20965.48</v>
      </c>
      <c r="AE18" s="414">
        <v>657064.23051446793</v>
      </c>
      <c r="AF18" s="314">
        <v>22657.387259119583</v>
      </c>
    </row>
    <row r="19" spans="1:1008 1027:2034 2053:3060 3079:4086 4105:5112 5131:6138 6157:7164 7183:8190 8209:9216 9235:10223 10242:11249 11268:12275 12294:13301 13320:14327 14346:15353 15372:16379" s="415" customFormat="1" ht="25.5">
      <c r="A19" s="412" t="s">
        <v>1185</v>
      </c>
      <c r="B19" s="413">
        <v>0</v>
      </c>
      <c r="C19" s="413">
        <v>0</v>
      </c>
      <c r="D19" s="413">
        <v>148003.01004085634</v>
      </c>
      <c r="E19" s="413">
        <v>511563.18897428521</v>
      </c>
      <c r="F19" s="413">
        <v>7135395.1688632546</v>
      </c>
      <c r="G19" s="413">
        <v>180371.88535770628</v>
      </c>
      <c r="H19" s="413">
        <v>128583.24314999951</v>
      </c>
      <c r="I19" s="413">
        <v>0</v>
      </c>
      <c r="J19" s="413">
        <v>8549.4634199376505</v>
      </c>
      <c r="K19" s="413">
        <v>0</v>
      </c>
      <c r="L19" s="413">
        <v>0</v>
      </c>
      <c r="M19" s="413">
        <v>291929.74072842125</v>
      </c>
      <c r="N19" s="413">
        <v>177564.1078208125</v>
      </c>
      <c r="O19" s="413">
        <v>0</v>
      </c>
      <c r="P19" s="413">
        <v>0</v>
      </c>
      <c r="Q19" s="413">
        <v>5756.7940754885594</v>
      </c>
      <c r="R19" s="413">
        <v>0</v>
      </c>
      <c r="S19" s="413">
        <v>0</v>
      </c>
      <c r="T19" s="413">
        <v>0</v>
      </c>
      <c r="U19" s="413">
        <v>0</v>
      </c>
      <c r="V19" s="413">
        <v>0</v>
      </c>
      <c r="W19" s="413">
        <v>0</v>
      </c>
      <c r="X19" s="413">
        <v>0</v>
      </c>
      <c r="Y19" s="413">
        <v>0</v>
      </c>
      <c r="Z19" s="413">
        <v>0</v>
      </c>
      <c r="AA19" s="413">
        <v>0</v>
      </c>
      <c r="AB19" s="413">
        <v>0</v>
      </c>
      <c r="AC19" s="413">
        <v>0</v>
      </c>
      <c r="AD19" s="413">
        <v>0</v>
      </c>
      <c r="AE19" s="414">
        <v>8587716.6024307627</v>
      </c>
      <c r="AF19" s="314">
        <v>296128.15870450909</v>
      </c>
    </row>
    <row r="20" spans="1:1008 1027:2034 2053:3060 3079:4086 4105:5112 5131:6138 6157:7164 7183:8190 8209:9216 9235:10223 10242:11249 11268:12275 12294:13301 13320:14327 14346:15353 15372:16379" s="415" customFormat="1">
      <c r="A20" s="412" t="s">
        <v>1186</v>
      </c>
      <c r="B20" s="413">
        <v>0</v>
      </c>
      <c r="C20" s="413">
        <v>0</v>
      </c>
      <c r="D20" s="413">
        <v>0</v>
      </c>
      <c r="E20" s="413">
        <v>0</v>
      </c>
      <c r="F20" s="413">
        <v>0</v>
      </c>
      <c r="G20" s="413">
        <v>0</v>
      </c>
      <c r="H20" s="413">
        <v>0</v>
      </c>
      <c r="I20" s="413">
        <v>0</v>
      </c>
      <c r="J20" s="413">
        <v>0</v>
      </c>
      <c r="K20" s="413">
        <v>0</v>
      </c>
      <c r="L20" s="413">
        <v>0</v>
      </c>
      <c r="M20" s="413">
        <v>0</v>
      </c>
      <c r="N20" s="413">
        <v>0</v>
      </c>
      <c r="O20" s="413">
        <v>0</v>
      </c>
      <c r="P20" s="413">
        <v>0</v>
      </c>
      <c r="Q20" s="413">
        <v>0</v>
      </c>
      <c r="R20" s="413">
        <v>0</v>
      </c>
      <c r="S20" s="413">
        <v>0</v>
      </c>
      <c r="T20" s="413">
        <v>0</v>
      </c>
      <c r="U20" s="413">
        <v>0</v>
      </c>
      <c r="V20" s="413">
        <v>0</v>
      </c>
      <c r="W20" s="413">
        <v>0</v>
      </c>
      <c r="X20" s="413">
        <v>0</v>
      </c>
      <c r="Y20" s="413">
        <v>100627.05985322717</v>
      </c>
      <c r="Z20" s="413">
        <v>0</v>
      </c>
      <c r="AA20" s="413">
        <v>0</v>
      </c>
      <c r="AB20" s="413">
        <v>0</v>
      </c>
      <c r="AC20" s="413">
        <v>0</v>
      </c>
      <c r="AD20" s="413">
        <v>0</v>
      </c>
      <c r="AE20" s="414">
        <v>100627.05985322717</v>
      </c>
      <c r="AF20" s="314">
        <v>3469.8986156285232</v>
      </c>
    </row>
    <row r="21" spans="1:1008 1027:2034 2053:3060 3079:4086 4105:5112 5131:6138 6157:7164 7183:8190 8209:9216 9235:10223 10242:11249 11268:12275 12294:13301 13320:14327 14346:15353 15372:16379" s="413" customFormat="1">
      <c r="A21" s="412" t="s">
        <v>1187</v>
      </c>
      <c r="T21" s="413">
        <v>6679455.3444599966</v>
      </c>
      <c r="U21" s="413">
        <v>17342997.607982833</v>
      </c>
      <c r="V21" s="413">
        <v>89948259.530341357</v>
      </c>
      <c r="W21" s="413">
        <v>74630432.532868847</v>
      </c>
      <c r="X21" s="413">
        <v>49844002.473672785</v>
      </c>
      <c r="Y21" s="413">
        <v>15281322.829421576</v>
      </c>
      <c r="Z21" s="413">
        <v>1430715.1351623065</v>
      </c>
      <c r="AA21" s="413">
        <v>7610262.934070169</v>
      </c>
      <c r="AB21" s="413">
        <v>4689798.2767052334</v>
      </c>
      <c r="AC21" s="413">
        <v>1328130.1871735989</v>
      </c>
      <c r="AD21" s="413">
        <v>673674.9875033088</v>
      </c>
      <c r="AE21" s="414">
        <v>269459051.83936197</v>
      </c>
      <c r="AM21" s="412"/>
      <c r="BF21" s="412"/>
      <c r="BY21" s="412"/>
      <c r="CR21" s="412"/>
      <c r="DK21" s="412"/>
      <c r="ED21" s="412"/>
      <c r="EW21" s="412"/>
      <c r="FP21" s="412"/>
      <c r="GI21" s="412"/>
      <c r="HB21" s="412"/>
      <c r="HU21" s="412"/>
      <c r="IN21" s="412"/>
      <c r="JG21" s="412"/>
      <c r="JZ21" s="412"/>
      <c r="KS21" s="412"/>
      <c r="LL21" s="412"/>
      <c r="ME21" s="412"/>
      <c r="MX21" s="412"/>
      <c r="NQ21" s="412"/>
      <c r="OJ21" s="412"/>
      <c r="PC21" s="412"/>
      <c r="PV21" s="412"/>
      <c r="QO21" s="412"/>
      <c r="RH21" s="412"/>
      <c r="SA21" s="412"/>
      <c r="ST21" s="412"/>
      <c r="TM21" s="412"/>
      <c r="UF21" s="412"/>
      <c r="UY21" s="412"/>
      <c r="VR21" s="412"/>
      <c r="WK21" s="412"/>
      <c r="XD21" s="412"/>
      <c r="XW21" s="412"/>
      <c r="YP21" s="412"/>
      <c r="ZI21" s="412"/>
      <c r="AAB21" s="412"/>
      <c r="AAU21" s="412"/>
      <c r="ABN21" s="412"/>
      <c r="ACG21" s="412"/>
      <c r="ACZ21" s="412"/>
      <c r="ADS21" s="412"/>
      <c r="AEL21" s="412"/>
      <c r="AFE21" s="412"/>
      <c r="AFX21" s="412"/>
      <c r="AGQ21" s="412"/>
      <c r="AHJ21" s="412"/>
      <c r="AIC21" s="412"/>
      <c r="AIV21" s="412"/>
      <c r="AJO21" s="412"/>
      <c r="AKH21" s="412"/>
      <c r="ALA21" s="412"/>
      <c r="ALT21" s="412"/>
      <c r="AMM21" s="412"/>
      <c r="ANF21" s="412"/>
      <c r="ANY21" s="412"/>
      <c r="AOR21" s="412"/>
      <c r="APK21" s="412"/>
      <c r="AQD21" s="412"/>
      <c r="AQW21" s="412"/>
      <c r="ARP21" s="412"/>
      <c r="ASI21" s="412"/>
      <c r="ATB21" s="412"/>
      <c r="ATU21" s="412"/>
      <c r="AUN21" s="412"/>
      <c r="AVG21" s="412"/>
      <c r="AVZ21" s="412"/>
      <c r="AWS21" s="412"/>
      <c r="AXL21" s="412"/>
      <c r="AYE21" s="412"/>
      <c r="AYX21" s="412"/>
      <c r="AZQ21" s="412"/>
      <c r="BAJ21" s="412"/>
      <c r="BBC21" s="412"/>
      <c r="BBV21" s="412"/>
      <c r="BCO21" s="412"/>
      <c r="BDH21" s="412"/>
      <c r="BEA21" s="412"/>
      <c r="BET21" s="412"/>
      <c r="BFM21" s="412"/>
      <c r="BGF21" s="412"/>
      <c r="BGY21" s="412"/>
      <c r="BHR21" s="412"/>
      <c r="BIK21" s="412"/>
      <c r="BJD21" s="412"/>
      <c r="BJW21" s="412"/>
      <c r="BKP21" s="412"/>
      <c r="BLI21" s="412"/>
      <c r="BMB21" s="412"/>
      <c r="BMU21" s="412"/>
      <c r="BNN21" s="412"/>
      <c r="BOG21" s="412"/>
      <c r="BOZ21" s="412"/>
      <c r="BPS21" s="412"/>
      <c r="BQL21" s="412"/>
      <c r="BRE21" s="412"/>
      <c r="BRX21" s="412"/>
      <c r="BSQ21" s="412"/>
      <c r="BTJ21" s="412"/>
      <c r="BUC21" s="412"/>
      <c r="BUV21" s="412"/>
      <c r="BVO21" s="412"/>
      <c r="BWH21" s="412"/>
      <c r="BXA21" s="412"/>
      <c r="BXT21" s="412"/>
      <c r="BYM21" s="412"/>
      <c r="BZF21" s="412"/>
      <c r="BZY21" s="412"/>
      <c r="CAR21" s="412"/>
      <c r="CBK21" s="412"/>
      <c r="CCD21" s="412"/>
      <c r="CCW21" s="412"/>
      <c r="CDP21" s="412"/>
      <c r="CEI21" s="412"/>
      <c r="CFB21" s="412"/>
      <c r="CFU21" s="412"/>
      <c r="CGN21" s="412"/>
      <c r="CHG21" s="412"/>
      <c r="CHZ21" s="412"/>
      <c r="CIS21" s="412"/>
      <c r="CJL21" s="412"/>
      <c r="CKE21" s="412"/>
      <c r="CKX21" s="412"/>
      <c r="CLQ21" s="412"/>
      <c r="CMJ21" s="412"/>
      <c r="CNC21" s="412"/>
      <c r="CNV21" s="412"/>
      <c r="COO21" s="412"/>
      <c r="CPH21" s="412"/>
      <c r="CQA21" s="412"/>
      <c r="CQT21" s="412"/>
      <c r="CRM21" s="412"/>
      <c r="CSF21" s="412"/>
      <c r="CSY21" s="412"/>
      <c r="CTR21" s="412"/>
      <c r="CUK21" s="412"/>
      <c r="CVD21" s="412"/>
      <c r="CVW21" s="412"/>
      <c r="CWP21" s="412"/>
      <c r="CXI21" s="412"/>
      <c r="CYB21" s="412"/>
      <c r="CYU21" s="412"/>
      <c r="CZN21" s="412"/>
      <c r="DAG21" s="412"/>
      <c r="DAZ21" s="412"/>
      <c r="DBS21" s="412"/>
      <c r="DCL21" s="412"/>
      <c r="DDE21" s="412"/>
      <c r="DDX21" s="412"/>
      <c r="DEQ21" s="412"/>
      <c r="DFJ21" s="412"/>
      <c r="DGC21" s="412"/>
      <c r="DGV21" s="412"/>
      <c r="DHO21" s="412"/>
      <c r="DIH21" s="412"/>
      <c r="DJA21" s="412"/>
      <c r="DJT21" s="412"/>
      <c r="DKM21" s="412"/>
      <c r="DLF21" s="412"/>
      <c r="DLY21" s="412"/>
      <c r="DMR21" s="412"/>
      <c r="DNK21" s="412"/>
      <c r="DOD21" s="412"/>
      <c r="DOW21" s="412"/>
      <c r="DPP21" s="412"/>
      <c r="DQI21" s="412"/>
      <c r="DRB21" s="412"/>
      <c r="DRU21" s="412"/>
      <c r="DSN21" s="412"/>
      <c r="DTG21" s="412"/>
      <c r="DTZ21" s="412"/>
      <c r="DUS21" s="412"/>
      <c r="DVL21" s="412"/>
      <c r="DWE21" s="412"/>
      <c r="DWX21" s="412"/>
      <c r="DXQ21" s="412"/>
      <c r="DYJ21" s="412"/>
      <c r="DZC21" s="412"/>
      <c r="DZV21" s="412"/>
      <c r="EAO21" s="412"/>
      <c r="EBH21" s="412"/>
      <c r="ECA21" s="412"/>
      <c r="ECT21" s="412"/>
      <c r="EDM21" s="412"/>
      <c r="EEF21" s="412"/>
      <c r="EEY21" s="412"/>
      <c r="EFR21" s="412"/>
      <c r="EGK21" s="412"/>
      <c r="EHD21" s="412"/>
      <c r="EHW21" s="412"/>
      <c r="EIP21" s="412"/>
      <c r="EJI21" s="412"/>
      <c r="EKB21" s="412"/>
      <c r="EKU21" s="412"/>
      <c r="ELN21" s="412"/>
      <c r="EMG21" s="412"/>
      <c r="EMZ21" s="412"/>
      <c r="ENS21" s="412"/>
      <c r="EOL21" s="412"/>
      <c r="EPE21" s="412"/>
      <c r="EPX21" s="412"/>
      <c r="EQQ21" s="412"/>
      <c r="ERJ21" s="412"/>
      <c r="ESC21" s="412"/>
      <c r="ESV21" s="412"/>
      <c r="ETO21" s="412"/>
      <c r="EUH21" s="412"/>
      <c r="EVA21" s="412"/>
      <c r="EVT21" s="412"/>
      <c r="EWM21" s="412"/>
      <c r="EXF21" s="412"/>
      <c r="EXY21" s="412"/>
      <c r="EYR21" s="412"/>
      <c r="EZK21" s="412"/>
      <c r="FAD21" s="412"/>
      <c r="FAW21" s="412"/>
      <c r="FBP21" s="412"/>
      <c r="FCI21" s="412"/>
      <c r="FDB21" s="412"/>
      <c r="FDU21" s="412"/>
      <c r="FEN21" s="412"/>
      <c r="FFG21" s="412"/>
      <c r="FFZ21" s="412"/>
      <c r="FGS21" s="412"/>
      <c r="FHL21" s="412"/>
      <c r="FIE21" s="412"/>
      <c r="FIX21" s="412"/>
      <c r="FJQ21" s="412"/>
      <c r="FKJ21" s="412"/>
      <c r="FLC21" s="412"/>
      <c r="FLV21" s="412"/>
      <c r="FMO21" s="412"/>
      <c r="FNH21" s="412"/>
      <c r="FOA21" s="412"/>
      <c r="FOT21" s="412"/>
      <c r="FPM21" s="412"/>
      <c r="FQF21" s="412"/>
      <c r="FQY21" s="412"/>
      <c r="FRR21" s="412"/>
      <c r="FSK21" s="412"/>
      <c r="FTD21" s="412"/>
      <c r="FTW21" s="412"/>
      <c r="FUP21" s="412"/>
      <c r="FVI21" s="412"/>
      <c r="FWB21" s="412"/>
      <c r="FWU21" s="412"/>
      <c r="FXN21" s="412"/>
      <c r="FYG21" s="412"/>
      <c r="FYZ21" s="412"/>
      <c r="FZS21" s="412"/>
      <c r="GAL21" s="412"/>
      <c r="GBE21" s="412"/>
      <c r="GBX21" s="412"/>
      <c r="GCQ21" s="412"/>
      <c r="GDJ21" s="412"/>
      <c r="GEC21" s="412"/>
      <c r="GEV21" s="412"/>
      <c r="GFO21" s="412"/>
      <c r="GGH21" s="412"/>
      <c r="GHA21" s="412"/>
      <c r="GHT21" s="412"/>
      <c r="GIM21" s="412"/>
      <c r="GJF21" s="412"/>
      <c r="GJY21" s="412"/>
      <c r="GKR21" s="412"/>
      <c r="GLK21" s="412"/>
      <c r="GMD21" s="412"/>
      <c r="GMW21" s="412"/>
      <c r="GNP21" s="412"/>
      <c r="GOI21" s="412"/>
      <c r="GPB21" s="412"/>
      <c r="GPU21" s="412"/>
      <c r="GQN21" s="412"/>
      <c r="GRG21" s="412"/>
      <c r="GRZ21" s="412"/>
      <c r="GSS21" s="412"/>
      <c r="GTL21" s="412"/>
      <c r="GUE21" s="412"/>
      <c r="GUX21" s="412"/>
      <c r="GVQ21" s="412"/>
      <c r="GWJ21" s="412"/>
      <c r="GXC21" s="412"/>
      <c r="GXV21" s="412"/>
      <c r="GYO21" s="412"/>
      <c r="GZH21" s="412"/>
      <c r="HAA21" s="412"/>
      <c r="HAT21" s="412"/>
      <c r="HBM21" s="412"/>
      <c r="HCF21" s="412"/>
      <c r="HCY21" s="412"/>
      <c r="HDR21" s="412"/>
      <c r="HEK21" s="412"/>
      <c r="HFD21" s="412"/>
      <c r="HFW21" s="412"/>
      <c r="HGP21" s="412"/>
      <c r="HHI21" s="412"/>
      <c r="HIB21" s="412"/>
      <c r="HIU21" s="412"/>
      <c r="HJN21" s="412"/>
      <c r="HKG21" s="412"/>
      <c r="HKZ21" s="412"/>
      <c r="HLS21" s="412"/>
      <c r="HML21" s="412"/>
      <c r="HNE21" s="412"/>
      <c r="HNX21" s="412"/>
      <c r="HOQ21" s="412"/>
      <c r="HPJ21" s="412"/>
      <c r="HQC21" s="412"/>
      <c r="HQV21" s="412"/>
      <c r="HRO21" s="412"/>
      <c r="HSH21" s="412"/>
      <c r="HTA21" s="412"/>
      <c r="HTT21" s="412"/>
      <c r="HUM21" s="412"/>
      <c r="HVF21" s="412"/>
      <c r="HVY21" s="412"/>
      <c r="HWR21" s="412"/>
      <c r="HXK21" s="412"/>
      <c r="HYD21" s="412"/>
      <c r="HYW21" s="412"/>
      <c r="HZP21" s="412"/>
      <c r="IAI21" s="412"/>
      <c r="IBB21" s="412"/>
      <c r="IBU21" s="412"/>
      <c r="ICN21" s="412"/>
      <c r="IDG21" s="412"/>
      <c r="IDZ21" s="412"/>
      <c r="IES21" s="412"/>
      <c r="IFL21" s="412"/>
      <c r="IGE21" s="412"/>
      <c r="IGX21" s="412"/>
      <c r="IHQ21" s="412"/>
      <c r="IIJ21" s="412"/>
      <c r="IJC21" s="412"/>
      <c r="IJV21" s="412"/>
      <c r="IKO21" s="412"/>
      <c r="ILH21" s="412"/>
      <c r="IMA21" s="412"/>
      <c r="IMT21" s="412"/>
      <c r="INM21" s="412"/>
      <c r="IOF21" s="412"/>
      <c r="IOY21" s="412"/>
      <c r="IPR21" s="412"/>
      <c r="IQK21" s="412"/>
      <c r="IRD21" s="412"/>
      <c r="IRW21" s="412"/>
      <c r="ISP21" s="412"/>
      <c r="ITI21" s="412"/>
      <c r="IUB21" s="412"/>
      <c r="IUU21" s="412"/>
      <c r="IVN21" s="412"/>
      <c r="IWG21" s="412"/>
      <c r="IWZ21" s="412"/>
      <c r="IXS21" s="412"/>
      <c r="IYL21" s="412"/>
      <c r="IZE21" s="412"/>
      <c r="IZX21" s="412"/>
      <c r="JAQ21" s="412"/>
      <c r="JBJ21" s="412"/>
      <c r="JCC21" s="412"/>
      <c r="JCV21" s="412"/>
      <c r="JDO21" s="412"/>
      <c r="JEH21" s="412"/>
      <c r="JFA21" s="412"/>
      <c r="JFT21" s="412"/>
      <c r="JGM21" s="412"/>
      <c r="JHF21" s="412"/>
      <c r="JHY21" s="412"/>
      <c r="JIR21" s="412"/>
      <c r="JJK21" s="412"/>
      <c r="JKD21" s="412"/>
      <c r="JKW21" s="412"/>
      <c r="JLP21" s="412"/>
      <c r="JMI21" s="412"/>
      <c r="JNB21" s="412"/>
      <c r="JNU21" s="412"/>
      <c r="JON21" s="412"/>
      <c r="JPG21" s="412"/>
      <c r="JPZ21" s="412"/>
      <c r="JQS21" s="412"/>
      <c r="JRL21" s="412"/>
      <c r="JSE21" s="412"/>
      <c r="JSX21" s="412"/>
      <c r="JTQ21" s="412"/>
      <c r="JUJ21" s="412"/>
      <c r="JVC21" s="412"/>
      <c r="JVV21" s="412"/>
      <c r="JWO21" s="412"/>
      <c r="JXH21" s="412"/>
      <c r="JYA21" s="412"/>
      <c r="JYT21" s="412"/>
      <c r="JZM21" s="412"/>
      <c r="KAF21" s="412"/>
      <c r="KAY21" s="412"/>
      <c r="KBR21" s="412"/>
      <c r="KCK21" s="412"/>
      <c r="KDD21" s="412"/>
      <c r="KDW21" s="412"/>
      <c r="KEP21" s="412"/>
      <c r="KFI21" s="412"/>
      <c r="KGB21" s="412"/>
      <c r="KGU21" s="412"/>
      <c r="KHN21" s="412"/>
      <c r="KIG21" s="412"/>
      <c r="KIZ21" s="412"/>
      <c r="KJS21" s="412"/>
      <c r="KKL21" s="412"/>
      <c r="KLE21" s="412"/>
      <c r="KLX21" s="412"/>
      <c r="KMQ21" s="412"/>
      <c r="KNJ21" s="412"/>
      <c r="KOC21" s="412"/>
      <c r="KOV21" s="412"/>
      <c r="KPO21" s="412"/>
      <c r="KQH21" s="412"/>
      <c r="KRA21" s="412"/>
      <c r="KRT21" s="412"/>
      <c r="KSM21" s="412"/>
      <c r="KTF21" s="412"/>
      <c r="KTY21" s="412"/>
      <c r="KUR21" s="412"/>
      <c r="KVK21" s="412"/>
      <c r="KWD21" s="412"/>
      <c r="KWW21" s="412"/>
      <c r="KXP21" s="412"/>
      <c r="KYI21" s="412"/>
      <c r="KZB21" s="412"/>
      <c r="KZU21" s="412"/>
      <c r="LAN21" s="412"/>
      <c r="LBG21" s="412"/>
      <c r="LBZ21" s="412"/>
      <c r="LCS21" s="412"/>
      <c r="LDL21" s="412"/>
      <c r="LEE21" s="412"/>
      <c r="LEX21" s="412"/>
      <c r="LFQ21" s="412"/>
      <c r="LGJ21" s="412"/>
      <c r="LHC21" s="412"/>
      <c r="LHV21" s="412"/>
      <c r="LIO21" s="412"/>
      <c r="LJH21" s="412"/>
      <c r="LKA21" s="412"/>
      <c r="LKT21" s="412"/>
      <c r="LLM21" s="412"/>
      <c r="LMF21" s="412"/>
      <c r="LMY21" s="412"/>
      <c r="LNR21" s="412"/>
      <c r="LOK21" s="412"/>
      <c r="LPD21" s="412"/>
      <c r="LPW21" s="412"/>
      <c r="LQP21" s="412"/>
      <c r="LRI21" s="412"/>
      <c r="LSB21" s="412"/>
      <c r="LSU21" s="412"/>
      <c r="LTN21" s="412"/>
      <c r="LUG21" s="412"/>
      <c r="LUZ21" s="412"/>
      <c r="LVS21" s="412"/>
      <c r="LWL21" s="412"/>
      <c r="LXE21" s="412"/>
      <c r="LXX21" s="412"/>
      <c r="LYQ21" s="412"/>
      <c r="LZJ21" s="412"/>
      <c r="MAC21" s="412"/>
      <c r="MAV21" s="412"/>
      <c r="MBO21" s="412"/>
      <c r="MCH21" s="412"/>
      <c r="MDA21" s="412"/>
      <c r="MDT21" s="412"/>
      <c r="MEM21" s="412"/>
      <c r="MFF21" s="412"/>
      <c r="MFY21" s="412"/>
      <c r="MGR21" s="412"/>
      <c r="MHK21" s="412"/>
      <c r="MID21" s="412"/>
      <c r="MIW21" s="412"/>
      <c r="MJP21" s="412"/>
      <c r="MKI21" s="412"/>
      <c r="MLB21" s="412"/>
      <c r="MLU21" s="412"/>
      <c r="MMN21" s="412"/>
      <c r="MNG21" s="412"/>
      <c r="MNZ21" s="412"/>
      <c r="MOS21" s="412"/>
      <c r="MPL21" s="412"/>
      <c r="MQE21" s="412"/>
      <c r="MQX21" s="412"/>
      <c r="MRQ21" s="412"/>
      <c r="MSJ21" s="412"/>
      <c r="MTC21" s="412"/>
      <c r="MTV21" s="412"/>
      <c r="MUO21" s="412"/>
      <c r="MVH21" s="412"/>
      <c r="MWA21" s="412"/>
      <c r="MWT21" s="412"/>
      <c r="MXM21" s="412"/>
      <c r="MYF21" s="412"/>
      <c r="MYY21" s="412"/>
      <c r="MZR21" s="412"/>
      <c r="NAK21" s="412"/>
      <c r="NBD21" s="412"/>
      <c r="NBW21" s="412"/>
      <c r="NCP21" s="412"/>
      <c r="NDI21" s="412"/>
      <c r="NEB21" s="412"/>
      <c r="NEU21" s="412"/>
      <c r="NFN21" s="412"/>
      <c r="NGG21" s="412"/>
      <c r="NGZ21" s="412"/>
      <c r="NHS21" s="412"/>
      <c r="NIL21" s="412"/>
      <c r="NJE21" s="412"/>
      <c r="NJX21" s="412"/>
      <c r="NKQ21" s="412"/>
      <c r="NLJ21" s="412"/>
      <c r="NMC21" s="412"/>
      <c r="NMV21" s="412"/>
      <c r="NNO21" s="412"/>
      <c r="NOH21" s="412"/>
      <c r="NPA21" s="412"/>
      <c r="NPT21" s="412"/>
      <c r="NQM21" s="412"/>
      <c r="NRF21" s="412"/>
      <c r="NRY21" s="412"/>
      <c r="NSR21" s="412"/>
      <c r="NTK21" s="412"/>
      <c r="NUD21" s="412"/>
      <c r="NUW21" s="412"/>
      <c r="NVP21" s="412"/>
      <c r="NWI21" s="412"/>
      <c r="NXB21" s="412"/>
      <c r="NXU21" s="412"/>
      <c r="NYN21" s="412"/>
      <c r="NZG21" s="412"/>
      <c r="NZZ21" s="412"/>
      <c r="OAS21" s="412"/>
      <c r="OBL21" s="412"/>
      <c r="OCE21" s="412"/>
      <c r="OCX21" s="412"/>
      <c r="ODQ21" s="412"/>
      <c r="OEJ21" s="412"/>
      <c r="OFC21" s="412"/>
      <c r="OFV21" s="412"/>
      <c r="OGO21" s="412"/>
      <c r="OHH21" s="412"/>
      <c r="OIA21" s="412"/>
      <c r="OIT21" s="412"/>
      <c r="OJM21" s="412"/>
      <c r="OKF21" s="412"/>
      <c r="OKY21" s="412"/>
      <c r="OLR21" s="412"/>
      <c r="OMK21" s="412"/>
      <c r="OND21" s="412"/>
      <c r="ONW21" s="412"/>
      <c r="OOP21" s="412"/>
      <c r="OPI21" s="412"/>
      <c r="OQB21" s="412"/>
      <c r="OQU21" s="412"/>
      <c r="ORN21" s="412"/>
      <c r="OSG21" s="412"/>
      <c r="OSZ21" s="412"/>
      <c r="OTS21" s="412"/>
      <c r="OUL21" s="412"/>
      <c r="OVE21" s="412"/>
      <c r="OVX21" s="412"/>
      <c r="OWQ21" s="412"/>
      <c r="OXJ21" s="412"/>
      <c r="OYC21" s="412"/>
      <c r="OYV21" s="412"/>
      <c r="OZO21" s="412"/>
      <c r="PAH21" s="412"/>
      <c r="PBA21" s="412"/>
      <c r="PBT21" s="412"/>
      <c r="PCM21" s="412"/>
      <c r="PDF21" s="412"/>
      <c r="PDY21" s="412"/>
      <c r="PER21" s="412"/>
      <c r="PFK21" s="412"/>
      <c r="PGD21" s="412"/>
      <c r="PGW21" s="412"/>
      <c r="PHP21" s="412"/>
      <c r="PII21" s="412"/>
      <c r="PJB21" s="412"/>
      <c r="PJU21" s="412"/>
      <c r="PKN21" s="412"/>
      <c r="PLG21" s="412"/>
      <c r="PLZ21" s="412"/>
      <c r="PMS21" s="412"/>
      <c r="PNL21" s="412"/>
      <c r="POE21" s="412"/>
      <c r="POX21" s="412"/>
      <c r="PPQ21" s="412"/>
      <c r="PQJ21" s="412"/>
      <c r="PRC21" s="412"/>
      <c r="PRV21" s="412"/>
      <c r="PSO21" s="412"/>
      <c r="PTH21" s="412"/>
      <c r="PUA21" s="412"/>
      <c r="PUT21" s="412"/>
      <c r="PVM21" s="412"/>
      <c r="PWF21" s="412"/>
      <c r="PWY21" s="412"/>
      <c r="PXR21" s="412"/>
      <c r="PYK21" s="412"/>
      <c r="PZD21" s="412"/>
      <c r="PZW21" s="412"/>
      <c r="QAP21" s="412"/>
      <c r="QBI21" s="412"/>
      <c r="QCB21" s="412"/>
      <c r="QCU21" s="412"/>
      <c r="QDN21" s="412"/>
      <c r="QEG21" s="412"/>
      <c r="QEZ21" s="412"/>
      <c r="QFS21" s="412"/>
      <c r="QGL21" s="412"/>
      <c r="QHE21" s="412"/>
      <c r="QHX21" s="412"/>
      <c r="QIQ21" s="412"/>
      <c r="QJJ21" s="412"/>
      <c r="QKC21" s="412"/>
      <c r="QKV21" s="412"/>
      <c r="QLO21" s="412"/>
      <c r="QMH21" s="412"/>
      <c r="QNA21" s="412"/>
      <c r="QNT21" s="412"/>
      <c r="QOM21" s="412"/>
      <c r="QPF21" s="412"/>
      <c r="QPY21" s="412"/>
      <c r="QQR21" s="412"/>
      <c r="QRK21" s="412"/>
      <c r="QSD21" s="412"/>
      <c r="QSW21" s="412"/>
      <c r="QTP21" s="412"/>
      <c r="QUI21" s="412"/>
      <c r="QVB21" s="412"/>
      <c r="QVU21" s="412"/>
      <c r="QWN21" s="412"/>
      <c r="QXG21" s="412"/>
      <c r="QXZ21" s="412"/>
      <c r="QYS21" s="412"/>
      <c r="QZL21" s="412"/>
      <c r="RAE21" s="412"/>
      <c r="RAX21" s="412"/>
      <c r="RBQ21" s="412"/>
      <c r="RCJ21" s="412"/>
      <c r="RDC21" s="412"/>
      <c r="RDV21" s="412"/>
      <c r="REO21" s="412"/>
      <c r="RFH21" s="412"/>
      <c r="RGA21" s="412"/>
      <c r="RGT21" s="412"/>
      <c r="RHM21" s="412"/>
      <c r="RIF21" s="412"/>
      <c r="RIY21" s="412"/>
      <c r="RJR21" s="412"/>
      <c r="RKK21" s="412"/>
      <c r="RLD21" s="412"/>
      <c r="RLW21" s="412"/>
      <c r="RMP21" s="412"/>
      <c r="RNI21" s="412"/>
      <c r="ROB21" s="412"/>
      <c r="ROU21" s="412"/>
      <c r="RPN21" s="412"/>
      <c r="RQG21" s="412"/>
      <c r="RQZ21" s="412"/>
      <c r="RRS21" s="412"/>
      <c r="RSL21" s="412"/>
      <c r="RTE21" s="412"/>
      <c r="RTX21" s="412"/>
      <c r="RUQ21" s="412"/>
      <c r="RVJ21" s="412"/>
      <c r="RWC21" s="412"/>
      <c r="RWV21" s="412"/>
      <c r="RXO21" s="412"/>
      <c r="RYH21" s="412"/>
      <c r="RZA21" s="412"/>
      <c r="RZT21" s="412"/>
      <c r="SAM21" s="412"/>
      <c r="SBF21" s="412"/>
      <c r="SBY21" s="412"/>
      <c r="SCR21" s="412"/>
      <c r="SDK21" s="412"/>
      <c r="SED21" s="412"/>
      <c r="SEW21" s="412"/>
      <c r="SFP21" s="412"/>
      <c r="SGI21" s="412"/>
      <c r="SHB21" s="412"/>
      <c r="SHU21" s="412"/>
      <c r="SIN21" s="412"/>
      <c r="SJG21" s="412"/>
      <c r="SJZ21" s="412"/>
      <c r="SKS21" s="412"/>
      <c r="SLL21" s="412"/>
      <c r="SME21" s="412"/>
      <c r="SMX21" s="412"/>
      <c r="SNQ21" s="412"/>
      <c r="SOJ21" s="412"/>
      <c r="SPC21" s="412"/>
      <c r="SPV21" s="412"/>
      <c r="SQO21" s="412"/>
      <c r="SRH21" s="412"/>
      <c r="SSA21" s="412"/>
      <c r="SST21" s="412"/>
      <c r="STM21" s="412"/>
      <c r="SUF21" s="412"/>
      <c r="SUY21" s="412"/>
      <c r="SVR21" s="412"/>
      <c r="SWK21" s="412"/>
      <c r="SXD21" s="412"/>
      <c r="SXW21" s="412"/>
      <c r="SYP21" s="412"/>
      <c r="SZI21" s="412"/>
      <c r="TAB21" s="412"/>
      <c r="TAU21" s="412"/>
      <c r="TBN21" s="412"/>
      <c r="TCG21" s="412"/>
      <c r="TCZ21" s="412"/>
      <c r="TDS21" s="412"/>
      <c r="TEL21" s="412"/>
      <c r="TFE21" s="412"/>
      <c r="TFX21" s="412"/>
      <c r="TGQ21" s="412"/>
      <c r="THJ21" s="412"/>
      <c r="TIC21" s="412"/>
      <c r="TIV21" s="412"/>
      <c r="TJO21" s="412"/>
      <c r="TKH21" s="412"/>
      <c r="TLA21" s="412"/>
      <c r="TLT21" s="412"/>
      <c r="TMM21" s="412"/>
      <c r="TNF21" s="412"/>
      <c r="TNY21" s="412"/>
      <c r="TOR21" s="412"/>
      <c r="TPK21" s="412"/>
      <c r="TQD21" s="412"/>
      <c r="TQW21" s="412"/>
      <c r="TRP21" s="412"/>
      <c r="TSI21" s="412"/>
      <c r="TTB21" s="412"/>
      <c r="TTU21" s="412"/>
      <c r="TUN21" s="412"/>
      <c r="TVG21" s="412"/>
      <c r="TVZ21" s="412"/>
      <c r="TWS21" s="412"/>
      <c r="TXL21" s="412"/>
      <c r="TYE21" s="412"/>
      <c r="TYX21" s="412"/>
      <c r="TZQ21" s="412"/>
      <c r="UAJ21" s="412"/>
      <c r="UBC21" s="412"/>
      <c r="UBV21" s="412"/>
      <c r="UCO21" s="412"/>
      <c r="UDH21" s="412"/>
      <c r="UEA21" s="412"/>
      <c r="UET21" s="412"/>
      <c r="UFM21" s="412"/>
      <c r="UGF21" s="412"/>
      <c r="UGY21" s="412"/>
      <c r="UHR21" s="412"/>
      <c r="UIK21" s="412"/>
      <c r="UJD21" s="412"/>
      <c r="UJW21" s="412"/>
      <c r="UKP21" s="412"/>
      <c r="ULI21" s="412"/>
      <c r="UMB21" s="412"/>
      <c r="UMU21" s="412"/>
      <c r="UNN21" s="412"/>
      <c r="UOG21" s="412"/>
      <c r="UOZ21" s="412"/>
      <c r="UPS21" s="412"/>
      <c r="UQL21" s="412"/>
      <c r="URE21" s="412"/>
      <c r="URX21" s="412"/>
      <c r="USQ21" s="412"/>
      <c r="UTJ21" s="412"/>
      <c r="UUC21" s="412"/>
      <c r="UUV21" s="412"/>
      <c r="UVO21" s="412"/>
      <c r="UWH21" s="412"/>
      <c r="UXA21" s="412"/>
      <c r="UXT21" s="412"/>
      <c r="UYM21" s="412"/>
      <c r="UZF21" s="412"/>
      <c r="UZY21" s="412"/>
      <c r="VAR21" s="412"/>
      <c r="VBK21" s="412"/>
      <c r="VCD21" s="412"/>
      <c r="VCW21" s="412"/>
      <c r="VDP21" s="412"/>
      <c r="VEI21" s="412"/>
      <c r="VFB21" s="412"/>
      <c r="VFU21" s="412"/>
      <c r="VGN21" s="412"/>
      <c r="VHG21" s="412"/>
      <c r="VHZ21" s="412"/>
      <c r="VIS21" s="412"/>
      <c r="VJL21" s="412"/>
      <c r="VKE21" s="412"/>
      <c r="VKX21" s="412"/>
      <c r="VLQ21" s="412"/>
      <c r="VMJ21" s="412"/>
      <c r="VNC21" s="412"/>
      <c r="VNV21" s="412"/>
      <c r="VOO21" s="412"/>
      <c r="VPH21" s="412"/>
      <c r="VQA21" s="412"/>
      <c r="VQT21" s="412"/>
      <c r="VRM21" s="412"/>
      <c r="VSF21" s="412"/>
      <c r="VSY21" s="412"/>
      <c r="VTR21" s="412"/>
      <c r="VUK21" s="412"/>
      <c r="VVD21" s="412"/>
      <c r="VVW21" s="412"/>
      <c r="VWP21" s="412"/>
      <c r="VXI21" s="412"/>
      <c r="VYB21" s="412"/>
      <c r="VYU21" s="412"/>
      <c r="VZN21" s="412"/>
      <c r="WAG21" s="412"/>
      <c r="WAZ21" s="412"/>
      <c r="WBS21" s="412"/>
      <c r="WCL21" s="412"/>
      <c r="WDE21" s="412"/>
      <c r="WDX21" s="412"/>
      <c r="WEQ21" s="412"/>
      <c r="WFJ21" s="412"/>
      <c r="WGC21" s="412"/>
      <c r="WGV21" s="412"/>
      <c r="WHO21" s="412"/>
      <c r="WIH21" s="412"/>
      <c r="WJA21" s="412"/>
      <c r="WJT21" s="412"/>
      <c r="WKM21" s="412"/>
      <c r="WLF21" s="412"/>
      <c r="WLY21" s="412"/>
      <c r="WMR21" s="412"/>
      <c r="WNK21" s="412"/>
      <c r="WOD21" s="412"/>
      <c r="WOW21" s="412"/>
      <c r="WPP21" s="412"/>
      <c r="WQI21" s="412"/>
      <c r="WRB21" s="412"/>
      <c r="WRU21" s="412"/>
      <c r="WSN21" s="412"/>
      <c r="WTG21" s="412"/>
      <c r="WTZ21" s="412"/>
      <c r="WUS21" s="412"/>
      <c r="WVL21" s="412"/>
      <c r="WWE21" s="412"/>
      <c r="WWX21" s="412"/>
      <c r="WXQ21" s="412"/>
      <c r="WYJ21" s="412"/>
      <c r="WZC21" s="412"/>
      <c r="WZV21" s="412"/>
      <c r="XAO21" s="412"/>
      <c r="XBH21" s="412"/>
      <c r="XCA21" s="412"/>
      <c r="XCT21" s="412"/>
      <c r="XDM21" s="412"/>
      <c r="XEF21" s="412"/>
      <c r="XEY21" s="412"/>
    </row>
    <row r="22" spans="1:1008 1027:2034 2053:3060 3079:4086 4105:5112 5131:6138 6157:7164 7183:8190 8209:9216 9235:10223 10242:11249 11268:12275 12294:13301 13320:14327 14346:15353 15372:16379" ht="16.5">
      <c r="A22" s="5" t="s">
        <v>757</v>
      </c>
      <c r="Q22" s="11"/>
      <c r="T22" s="11"/>
      <c r="U22" s="11"/>
      <c r="Z22" s="11"/>
      <c r="AE22" s="11"/>
    </row>
    <row r="23" spans="1:1008 1027:2034 2053:3060 3079:4086 4105:5112 5131:6138 6157:7164 7183:8190 8209:9216 9235:10223 10242:11249 11268:12275 12294:13301 13320:14327 14346:15353 15372:16379">
      <c r="T23" s="11"/>
      <c r="U23" s="11"/>
    </row>
    <row r="24" spans="1:1008 1027:2034 2053:3060 3079:4086 4105:5112 5131:6138 6157:7164 7183:8190 8209:9216 9235:10223 10242:11249 11268:12275 12294:13301 13320:14327 14346:15353 15372:16379">
      <c r="T24" s="11"/>
      <c r="U24" s="11"/>
    </row>
    <row r="25" spans="1:1008 1027:2034 2053:3060 3079:4086 4105:5112 5131:6138 6157:7164 7183:8190 8209:9216 9235:10223 10242:11249 11268:12275 12294:13301 13320:14327 14346:15353 15372:16379">
      <c r="U25" s="11"/>
    </row>
    <row r="28" spans="1:1008 1027:2034 2053:3060 3079:4086 4105:5112 5131:6138 6157:7164 7183:8190 8209:9216 9235:10223 10242:11249 11268:12275 12294:13301 13320:14327 14346:15353 15372:16379">
      <c r="T28" s="11"/>
    </row>
    <row r="30" spans="1:1008 1027:2034 2053:3060 3079:4086 4105:5112 5131:6138 6157:7164 7183:8190 8209:9216 9235:10223 10242:11249 11268:12275 12294:13301 13320:14327 14346:15353 15372:16379">
      <c r="T30" s="11"/>
    </row>
  </sheetData>
  <hyperlinks>
    <hyperlink ref="F1" location="INDICE!A1" display="Índice (volver)" xr:uid="{72F9E552-8832-4F7C-8B6A-543DD4ABC8AB}"/>
  </hyperlink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73743-7C4C-4811-A7DA-FE4FFAA71B89}">
  <dimension ref="B1:I20"/>
  <sheetViews>
    <sheetView showGridLines="0" zoomScale="102" zoomScaleNormal="102" workbookViewId="0">
      <selection activeCell="I1" sqref="I1"/>
    </sheetView>
  </sheetViews>
  <sheetFormatPr baseColWidth="10" defaultColWidth="11.42578125" defaultRowHeight="15"/>
  <sheetData>
    <row r="1" spans="2:9" ht="28.35" customHeight="1">
      <c r="B1" s="519" t="s">
        <v>1115</v>
      </c>
      <c r="C1" s="519"/>
      <c r="D1" s="519"/>
      <c r="E1" s="519"/>
      <c r="F1" s="519"/>
      <c r="G1" s="519"/>
      <c r="H1" s="519"/>
      <c r="I1" s="500" t="s">
        <v>1634</v>
      </c>
    </row>
    <row r="20" spans="2:2" ht="16.5">
      <c r="B20" s="5" t="s">
        <v>757</v>
      </c>
    </row>
  </sheetData>
  <mergeCells count="1">
    <mergeCell ref="B1:H1"/>
  </mergeCells>
  <hyperlinks>
    <hyperlink ref="I1" location="INDICE!A1" display="Índice (volver)" xr:uid="{24C0DEE6-A2EB-478A-9592-391697CC025B}"/>
  </hyperlink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FBF30-66C0-4C7A-8C82-A123A48C22EC}">
  <dimension ref="A1:F24"/>
  <sheetViews>
    <sheetView showGridLines="0" workbookViewId="0">
      <selection activeCell="F1" sqref="F1"/>
    </sheetView>
  </sheetViews>
  <sheetFormatPr baseColWidth="10" defaultColWidth="11.42578125" defaultRowHeight="12.75"/>
  <cols>
    <col min="1" max="16384" width="11.42578125" style="235"/>
  </cols>
  <sheetData>
    <row r="1" spans="1:6">
      <c r="A1" s="549" t="s">
        <v>1188</v>
      </c>
      <c r="B1" s="549"/>
      <c r="C1" s="549"/>
      <c r="F1" s="500" t="s">
        <v>1634</v>
      </c>
    </row>
    <row r="2" spans="1:6" ht="63.75">
      <c r="A2" s="416" t="s">
        <v>1189</v>
      </c>
      <c r="B2" s="416" t="s">
        <v>1190</v>
      </c>
      <c r="C2" s="416" t="s">
        <v>1191</v>
      </c>
    </row>
    <row r="3" spans="1:6" ht="13.5">
      <c r="A3" s="417">
        <v>442</v>
      </c>
      <c r="B3" s="417">
        <v>5</v>
      </c>
      <c r="C3" s="417">
        <v>39</v>
      </c>
    </row>
    <row r="4" spans="1:6" ht="13.5">
      <c r="A4" s="417">
        <v>446</v>
      </c>
      <c r="B4" s="417">
        <v>167</v>
      </c>
      <c r="C4" s="417">
        <v>28</v>
      </c>
    </row>
    <row r="5" spans="1:6" ht="13.5">
      <c r="A5" s="417">
        <v>447</v>
      </c>
      <c r="B5" s="417">
        <v>164</v>
      </c>
      <c r="C5" s="417">
        <v>23</v>
      </c>
    </row>
    <row r="6" spans="1:6" ht="13.5">
      <c r="A6" s="417">
        <v>450</v>
      </c>
      <c r="B6" s="417">
        <v>24</v>
      </c>
      <c r="C6" s="417">
        <v>27</v>
      </c>
    </row>
    <row r="7" spans="1:6" ht="13.5">
      <c r="A7" s="417">
        <v>451</v>
      </c>
      <c r="B7" s="417">
        <v>12</v>
      </c>
      <c r="C7" s="417">
        <v>29</v>
      </c>
    </row>
    <row r="8" spans="1:6" ht="13.5">
      <c r="A8" s="417">
        <v>463</v>
      </c>
      <c r="B8" s="417">
        <v>27</v>
      </c>
      <c r="C8" s="417">
        <v>12</v>
      </c>
    </row>
    <row r="9" spans="1:6" ht="13.5">
      <c r="A9" s="417">
        <v>464</v>
      </c>
      <c r="B9" s="417">
        <v>30</v>
      </c>
      <c r="C9" s="417">
        <v>12</v>
      </c>
    </row>
    <row r="10" spans="1:6" ht="13.5">
      <c r="A10" s="417">
        <v>465</v>
      </c>
      <c r="B10" s="417">
        <v>180</v>
      </c>
      <c r="C10" s="417">
        <v>10</v>
      </c>
    </row>
    <row r="11" spans="1:6" ht="13.5">
      <c r="A11" s="417">
        <v>592</v>
      </c>
      <c r="B11" s="417">
        <v>19</v>
      </c>
      <c r="C11" s="417">
        <v>37</v>
      </c>
    </row>
    <row r="12" spans="1:6" ht="13.5">
      <c r="A12" s="418" t="s">
        <v>1192</v>
      </c>
      <c r="B12" s="417">
        <v>4</v>
      </c>
      <c r="C12" s="417">
        <v>37</v>
      </c>
    </row>
    <row r="13" spans="1:6" ht="13.5">
      <c r="A13" s="419" t="s">
        <v>1193</v>
      </c>
      <c r="B13" s="419">
        <v>2</v>
      </c>
      <c r="C13" s="417">
        <v>37</v>
      </c>
    </row>
    <row r="14" spans="1:6">
      <c r="A14" s="420" t="s">
        <v>1194</v>
      </c>
      <c r="B14" s="421">
        <v>634</v>
      </c>
      <c r="C14" s="422">
        <v>21</v>
      </c>
    </row>
    <row r="15" spans="1:6">
      <c r="A15" s="549" t="s">
        <v>1169</v>
      </c>
      <c r="B15" s="549"/>
      <c r="C15" s="549"/>
    </row>
    <row r="16" spans="1:6" ht="13.5">
      <c r="A16" s="417"/>
      <c r="B16" s="417"/>
      <c r="C16" s="417"/>
    </row>
    <row r="17" spans="1:3" ht="13.5">
      <c r="A17" s="417"/>
      <c r="B17" s="417"/>
      <c r="C17" s="417"/>
    </row>
    <row r="18" spans="1:3" ht="13.5">
      <c r="A18" s="417"/>
      <c r="B18" s="417"/>
      <c r="C18" s="417"/>
    </row>
    <row r="19" spans="1:3" ht="13.5">
      <c r="A19" s="417"/>
      <c r="B19" s="417"/>
      <c r="C19" s="417"/>
    </row>
    <row r="20" spans="1:3" ht="13.5">
      <c r="A20" s="417"/>
      <c r="B20" s="417"/>
      <c r="C20" s="417"/>
    </row>
    <row r="21" spans="1:3" ht="13.5">
      <c r="A21" s="417"/>
      <c r="B21" s="417"/>
      <c r="C21" s="417"/>
    </row>
    <row r="22" spans="1:3" ht="13.5">
      <c r="A22" s="417"/>
      <c r="B22" s="417"/>
      <c r="C22" s="417"/>
    </row>
    <row r="23" spans="1:3" ht="13.5">
      <c r="A23" s="419"/>
      <c r="B23" s="419"/>
      <c r="C23" s="417"/>
    </row>
    <row r="24" spans="1:3" ht="13.5">
      <c r="A24" s="420"/>
      <c r="B24" s="419"/>
      <c r="C24" s="417"/>
    </row>
  </sheetData>
  <mergeCells count="2">
    <mergeCell ref="A1:C1"/>
    <mergeCell ref="A15:C15"/>
  </mergeCells>
  <hyperlinks>
    <hyperlink ref="F1" location="INDICE!A1" display="Índice (volver)" xr:uid="{C65FA131-B4B7-4AB8-847C-626532475F0F}"/>
  </hyperlink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BC45E-7BBC-4C1A-A640-714ADD5B70C9}">
  <dimension ref="B1:J1"/>
  <sheetViews>
    <sheetView showGridLines="0" workbookViewId="0">
      <selection activeCell="J1" sqref="J1"/>
    </sheetView>
  </sheetViews>
  <sheetFormatPr baseColWidth="10" defaultColWidth="11.42578125" defaultRowHeight="15"/>
  <sheetData>
    <row r="1" spans="2:10">
      <c r="B1" s="519" t="s">
        <v>1120</v>
      </c>
      <c r="C1" s="519"/>
      <c r="D1" s="519"/>
      <c r="E1" s="519"/>
      <c r="F1" s="519"/>
      <c r="G1" s="519"/>
      <c r="H1" s="519"/>
      <c r="J1" s="500" t="s">
        <v>1634</v>
      </c>
    </row>
  </sheetData>
  <mergeCells count="1">
    <mergeCell ref="B1:H1"/>
  </mergeCells>
  <hyperlinks>
    <hyperlink ref="J1" location="INDICE!A1" display="Índice (volver)" xr:uid="{6F9DDFEB-AFC8-45B6-981C-D8C243C46014}"/>
  </hyperlinks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CC0DC-7C2F-4003-8B87-2A43D348DA15}">
  <dimension ref="A1:H31"/>
  <sheetViews>
    <sheetView showGridLines="0" workbookViewId="0">
      <selection activeCell="F1" sqref="F1"/>
    </sheetView>
  </sheetViews>
  <sheetFormatPr baseColWidth="10" defaultColWidth="11.140625" defaultRowHeight="13.5"/>
  <cols>
    <col min="1" max="1" width="4.85546875" style="120" bestFit="1" customWidth="1"/>
    <col min="2" max="2" width="13.28515625" style="123" bestFit="1" customWidth="1"/>
    <col min="3" max="3" width="14.42578125" style="123" bestFit="1" customWidth="1"/>
    <col min="4" max="5" width="11.140625" style="120"/>
    <col min="6" max="6" width="16.140625" style="120" bestFit="1" customWidth="1"/>
    <col min="7" max="7" width="8.85546875" style="120" customWidth="1"/>
    <col min="8" max="8" width="17" style="120" customWidth="1"/>
    <col min="9" max="16384" width="11.140625" style="120"/>
  </cols>
  <sheetData>
    <row r="1" spans="1:8">
      <c r="A1" s="423" t="s">
        <v>1195</v>
      </c>
      <c r="F1" s="500" t="s">
        <v>1634</v>
      </c>
    </row>
    <row r="2" spans="1:8">
      <c r="A2" s="122" t="s">
        <v>10</v>
      </c>
      <c r="B2" s="293" t="s">
        <v>1196</v>
      </c>
      <c r="C2" s="293" t="s">
        <v>1197</v>
      </c>
    </row>
    <row r="3" spans="1:8">
      <c r="A3" s="120">
        <v>1990</v>
      </c>
      <c r="B3" s="123">
        <v>72862946.842863262</v>
      </c>
      <c r="C3" s="123">
        <v>835398494.45742118</v>
      </c>
    </row>
    <row r="4" spans="1:8">
      <c r="A4" s="120">
        <v>1991</v>
      </c>
      <c r="B4" s="123">
        <v>207445604.67892316</v>
      </c>
      <c r="C4" s="123">
        <v>847985176.70656514</v>
      </c>
    </row>
    <row r="5" spans="1:8">
      <c r="A5" s="120">
        <v>1992</v>
      </c>
      <c r="B5" s="123">
        <v>121391709.86452289</v>
      </c>
      <c r="C5" s="123">
        <v>362910376.2871688</v>
      </c>
    </row>
    <row r="6" spans="1:8">
      <c r="A6" s="120">
        <v>1993</v>
      </c>
      <c r="B6" s="123">
        <v>137979503.30245948</v>
      </c>
      <c r="C6" s="123">
        <v>343054647.24779797</v>
      </c>
    </row>
    <row r="7" spans="1:8">
      <c r="A7" s="120">
        <v>1994</v>
      </c>
      <c r="B7" s="123">
        <v>135663037.1060462</v>
      </c>
      <c r="C7" s="123">
        <v>42358847.459170312</v>
      </c>
    </row>
    <row r="8" spans="1:8">
      <c r="A8" s="120">
        <v>1995</v>
      </c>
      <c r="B8" s="123">
        <v>108242078.84667456</v>
      </c>
      <c r="C8" s="123">
        <v>41632732.904219225</v>
      </c>
    </row>
    <row r="9" spans="1:8">
      <c r="A9" s="120">
        <v>1996</v>
      </c>
      <c r="B9" s="123">
        <v>91636451.176447555</v>
      </c>
      <c r="C9" s="123">
        <v>41577098.7496631</v>
      </c>
    </row>
    <row r="10" spans="1:8">
      <c r="A10" s="120">
        <v>1997</v>
      </c>
      <c r="B10" s="123">
        <v>72915252.046296015</v>
      </c>
      <c r="C10" s="123">
        <v>221832653.36861396</v>
      </c>
    </row>
    <row r="11" spans="1:8">
      <c r="A11" s="120">
        <v>1998</v>
      </c>
      <c r="B11" s="123">
        <v>43711201.921772987</v>
      </c>
      <c r="C11" s="123">
        <v>319371257.50456095</v>
      </c>
    </row>
    <row r="12" spans="1:8" ht="32.450000000000003" customHeight="1">
      <c r="A12" s="120">
        <v>1999</v>
      </c>
      <c r="B12" s="123">
        <v>119362930.53928624</v>
      </c>
      <c r="C12" s="123">
        <v>780564539.55851555</v>
      </c>
      <c r="F12" s="542"/>
      <c r="G12" s="542"/>
      <c r="H12" s="542"/>
    </row>
    <row r="13" spans="1:8">
      <c r="A13" s="120">
        <v>2000</v>
      </c>
      <c r="B13" s="123">
        <v>153239378.11062577</v>
      </c>
      <c r="C13" s="123">
        <v>1043688115.276494</v>
      </c>
      <c r="G13" s="234"/>
      <c r="H13" s="234"/>
    </row>
    <row r="14" spans="1:8">
      <c r="A14" s="120">
        <v>2001</v>
      </c>
      <c r="B14" s="123">
        <v>125805782.95345218</v>
      </c>
      <c r="C14" s="123">
        <v>1740840584.8605981</v>
      </c>
      <c r="G14" s="123"/>
    </row>
    <row r="15" spans="1:8">
      <c r="A15" s="120">
        <v>2002</v>
      </c>
      <c r="B15" s="123">
        <v>102871083.14570892</v>
      </c>
      <c r="C15" s="123">
        <v>2433361615.2795753</v>
      </c>
      <c r="G15" s="123"/>
      <c r="H15" s="295"/>
    </row>
    <row r="16" spans="1:8">
      <c r="A16" s="120">
        <v>2003</v>
      </c>
      <c r="B16" s="123">
        <v>86198034.361712828</v>
      </c>
      <c r="C16" s="123">
        <v>2173543150.5174546</v>
      </c>
    </row>
    <row r="17" spans="1:3">
      <c r="A17" s="120">
        <v>2004</v>
      </c>
      <c r="B17" s="123">
        <v>142494948.53306216</v>
      </c>
      <c r="C17" s="123">
        <v>2290951060.2729568</v>
      </c>
    </row>
    <row r="18" spans="1:3">
      <c r="A18" s="120">
        <v>2005</v>
      </c>
      <c r="B18" s="123">
        <v>209551052.26284584</v>
      </c>
      <c r="C18" s="123">
        <v>2664116190.1715388</v>
      </c>
    </row>
    <row r="19" spans="1:3">
      <c r="A19" s="120">
        <v>2006</v>
      </c>
      <c r="B19" s="123">
        <v>302435483.85489601</v>
      </c>
      <c r="C19" s="123">
        <v>2889189550.9501839</v>
      </c>
    </row>
    <row r="20" spans="1:3">
      <c r="A20" s="120">
        <v>2007</v>
      </c>
      <c r="B20" s="123">
        <v>298144071.41179365</v>
      </c>
      <c r="C20" s="123">
        <v>3377203334.7973132</v>
      </c>
    </row>
    <row r="21" spans="1:3">
      <c r="A21" s="120">
        <v>2008</v>
      </c>
      <c r="B21" s="123">
        <v>244855621.20576105</v>
      </c>
      <c r="C21" s="123">
        <v>3777973471.1164265</v>
      </c>
    </row>
    <row r="22" spans="1:3">
      <c r="A22" s="120">
        <v>2009</v>
      </c>
      <c r="B22" s="123">
        <v>295924496.80443603</v>
      </c>
      <c r="C22" s="123">
        <v>4261639134.6491308</v>
      </c>
    </row>
    <row r="23" spans="1:3">
      <c r="A23" s="120">
        <v>2010</v>
      </c>
      <c r="B23" s="123">
        <v>257579522.85352734</v>
      </c>
      <c r="C23" s="123">
        <v>3698280051.928843</v>
      </c>
    </row>
    <row r="24" spans="1:3">
      <c r="A24" s="120">
        <v>2011</v>
      </c>
      <c r="B24" s="123">
        <v>180148947.16273147</v>
      </c>
      <c r="C24" s="123">
        <v>3781859525.072207</v>
      </c>
    </row>
    <row r="25" spans="1:3">
      <c r="A25" s="120">
        <v>2012</v>
      </c>
      <c r="B25" s="123">
        <v>80176643.760341495</v>
      </c>
      <c r="C25" s="123">
        <v>5309861792.1672001</v>
      </c>
    </row>
    <row r="26" spans="1:3">
      <c r="A26" s="120">
        <v>2013</v>
      </c>
      <c r="B26" s="123">
        <v>60466198.734960794</v>
      </c>
      <c r="C26" s="123">
        <v>2516461076.1999459</v>
      </c>
    </row>
    <row r="27" spans="1:3">
      <c r="A27" s="120">
        <v>2014</v>
      </c>
      <c r="B27" s="123">
        <v>10786982.204946132</v>
      </c>
      <c r="C27" s="123">
        <v>2031998832.6483071</v>
      </c>
    </row>
    <row r="28" spans="1:3">
      <c r="A28" s="120">
        <v>2015</v>
      </c>
      <c r="B28" s="123">
        <v>8638570.9837495424</v>
      </c>
      <c r="C28" s="123">
        <v>2126896121.806633</v>
      </c>
    </row>
    <row r="29" spans="1:3">
      <c r="A29" s="120">
        <v>2016</v>
      </c>
      <c r="B29" s="123">
        <v>5879541.4168907627</v>
      </c>
      <c r="C29" s="123">
        <v>937545106.49033451</v>
      </c>
    </row>
    <row r="30" spans="1:3">
      <c r="A30" s="120">
        <v>2017</v>
      </c>
      <c r="B30" s="123">
        <v>2050340.1364631904</v>
      </c>
      <c r="C30" s="123">
        <v>1370291087.0074015</v>
      </c>
    </row>
    <row r="31" spans="1:3">
      <c r="A31" s="120">
        <v>2018</v>
      </c>
      <c r="B31" s="123">
        <v>1475032.5275033088</v>
      </c>
      <c r="C31" s="123">
        <v>962314548.32000005</v>
      </c>
    </row>
  </sheetData>
  <mergeCells count="1">
    <mergeCell ref="F12:H12"/>
  </mergeCells>
  <hyperlinks>
    <hyperlink ref="F1" location="INDICE!A1" display="Índice (volver)" xr:uid="{B2A924F8-6F69-4FBC-8B33-4095EE455E0E}"/>
  </hyperlink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36e6e71-173d-4eb7-ba11-24adc89698e8">WZDHCFA5EMP2-1573326866-27044</_dlc_DocId>
    <_dlc_DocIdUrl xmlns="f36e6e71-173d-4eb7-ba11-24adc89698e8">
      <Url>https://airespf.sharepoint.com/sites/Doc_AIReF/SR_2019/SR_Infraestructuras/_layouts/15/DocIdRedir.aspx?ID=WZDHCFA5EMP2-1573326866-27044</Url>
      <Description>WZDHCFA5EMP2-1573326866-27044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A186DAF867D4E48B47449FAF101B320" ma:contentTypeVersion="12" ma:contentTypeDescription="Crear nuevo documento." ma:contentTypeScope="" ma:versionID="2c1d56ffb5c816986d6274d7e1ad9cd9">
  <xsd:schema xmlns:xsd="http://www.w3.org/2001/XMLSchema" xmlns:xs="http://www.w3.org/2001/XMLSchema" xmlns:p="http://schemas.microsoft.com/office/2006/metadata/properties" xmlns:ns2="f36e6e71-173d-4eb7-ba11-24adc89698e8" xmlns:ns3="3d385fc6-0676-4833-892a-86b4ec72244d" xmlns:ns4="37c807a9-1e78-4f36-b613-9c149e4cfdd8" targetNamespace="http://schemas.microsoft.com/office/2006/metadata/properties" ma:root="true" ma:fieldsID="e5c7300d59d56d1d3456ab278e0b793a" ns2:_="" ns3:_="" ns4:_="">
    <xsd:import namespace="f36e6e71-173d-4eb7-ba11-24adc89698e8"/>
    <xsd:import namespace="3d385fc6-0676-4833-892a-86b4ec72244d"/>
    <xsd:import namespace="37c807a9-1e78-4f36-b613-9c149e4cfdd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e6e71-173d-4eb7-ba11-24adc89698e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85fc6-0676-4833-892a-86b4ec7224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c807a9-1e78-4f36-b613-9c149e4cfdd8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574DA6-2E22-4486-B42A-B2D9E9CE629F}">
  <ds:schemaRefs>
    <ds:schemaRef ds:uri="http://schemas.microsoft.com/office/2006/metadata/properties"/>
    <ds:schemaRef ds:uri="http://purl.org/dc/terms/"/>
    <ds:schemaRef ds:uri="http://purl.org/dc/elements/1.1/"/>
    <ds:schemaRef ds:uri="3d385fc6-0676-4833-892a-86b4ec72244d"/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37c807a9-1e78-4f36-b613-9c149e4cfdd8"/>
    <ds:schemaRef ds:uri="f36e6e71-173d-4eb7-ba11-24adc89698e8"/>
  </ds:schemaRefs>
</ds:datastoreItem>
</file>

<file path=customXml/itemProps2.xml><?xml version="1.0" encoding="utf-8"?>
<ds:datastoreItem xmlns:ds="http://schemas.openxmlformats.org/officeDocument/2006/customXml" ds:itemID="{5BFA5846-9561-4931-86FA-E987503D2E2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17F62C2F-D809-4E8A-8B5D-5D62240429B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AA099DA-03FA-4F74-A537-F117A07FEE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6e6e71-173d-4eb7-ba11-24adc89698e8"/>
    <ds:schemaRef ds:uri="3d385fc6-0676-4833-892a-86b4ec72244d"/>
    <ds:schemaRef ds:uri="37c807a9-1e78-4f36-b613-9c149e4cfd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203</vt:i4>
      </vt:variant>
      <vt:variant>
        <vt:lpstr>Rangos con nombre</vt:lpstr>
      </vt:variant>
      <vt:variant>
        <vt:i4>10</vt:i4>
      </vt:variant>
    </vt:vector>
  </HeadingPairs>
  <TitlesOfParts>
    <vt:vector size="213" baseType="lpstr">
      <vt:lpstr>INDICE</vt:lpstr>
      <vt:lpstr> Datos Gráficos 1 y 2</vt:lpstr>
      <vt:lpstr>Grafico 1</vt:lpstr>
      <vt:lpstr>Grafico 2</vt:lpstr>
      <vt:lpstr>Datos Gráfico 3</vt:lpstr>
      <vt:lpstr>Gráfico 3</vt:lpstr>
      <vt:lpstr>Datos Gráfico 4</vt:lpstr>
      <vt:lpstr>Gráfico 4</vt:lpstr>
      <vt:lpstr>Datos Gráfico 5</vt:lpstr>
      <vt:lpstr>Gráfico 5</vt:lpstr>
      <vt:lpstr>Datos Gráfico 6</vt:lpstr>
      <vt:lpstr>Grafico 6</vt:lpstr>
      <vt:lpstr>Datos Gráfico 7</vt:lpstr>
      <vt:lpstr>Gráfico 7</vt:lpstr>
      <vt:lpstr>Datos Gráfico 8</vt:lpstr>
      <vt:lpstr>Gráfico 8</vt:lpstr>
      <vt:lpstr>Datos Gráfico 9</vt:lpstr>
      <vt:lpstr>Grafico 9</vt:lpstr>
      <vt:lpstr>Datos Gráfico 10</vt:lpstr>
      <vt:lpstr>Gráfico 10</vt:lpstr>
      <vt:lpstr>Datos Gráfico 11</vt:lpstr>
      <vt:lpstr>Grafico 11</vt:lpstr>
      <vt:lpstr> Datos Gráfico 12</vt:lpstr>
      <vt:lpstr>Grafico 12</vt:lpstr>
      <vt:lpstr>Datos Gráfico 13</vt:lpstr>
      <vt:lpstr>Gráfico 13</vt:lpstr>
      <vt:lpstr>Datos Gráfico 14</vt:lpstr>
      <vt:lpstr>Gráfico 14</vt:lpstr>
      <vt:lpstr>Datos Gráfico 15</vt:lpstr>
      <vt:lpstr>Gráfico 15</vt:lpstr>
      <vt:lpstr>Datos Gráficos 16 y 17 a</vt:lpstr>
      <vt:lpstr>Datos Gráficos 16 y 17 b</vt:lpstr>
      <vt:lpstr>Datos Gráficos 16 y 17c</vt:lpstr>
      <vt:lpstr>Gráficos 16 y 17</vt:lpstr>
      <vt:lpstr>Datos Gráfico 18</vt:lpstr>
      <vt:lpstr>Gráfico 18</vt:lpstr>
      <vt:lpstr>Datos Gráfico 19</vt:lpstr>
      <vt:lpstr>Gráfico 19</vt:lpstr>
      <vt:lpstr>Datos Gráfico 20</vt:lpstr>
      <vt:lpstr>Gráfico 20</vt:lpstr>
      <vt:lpstr>Datos Gráfico 21.1</vt:lpstr>
      <vt:lpstr>Gráfico 21.1</vt:lpstr>
      <vt:lpstr>Datos Gráfico 21.2</vt:lpstr>
      <vt:lpstr>Gráfico 21.2</vt:lpstr>
      <vt:lpstr>Datos Gráfico 21.3</vt:lpstr>
      <vt:lpstr>Gráfico 21.3</vt:lpstr>
      <vt:lpstr>Datos Gráfico 21.4</vt:lpstr>
      <vt:lpstr>Gráfico 21.4</vt:lpstr>
      <vt:lpstr>Datos Gráfico 22</vt:lpstr>
      <vt:lpstr>Gráfico 22</vt:lpstr>
      <vt:lpstr>Datos Gráfico 23</vt:lpstr>
      <vt:lpstr>Grafico 23</vt:lpstr>
      <vt:lpstr>Datos Gráfico 24</vt:lpstr>
      <vt:lpstr>Gráfico 24</vt:lpstr>
      <vt:lpstr>Datos Gráfico 25</vt:lpstr>
      <vt:lpstr>Gráfico 25</vt:lpstr>
      <vt:lpstr>Datos Gráfico 26</vt:lpstr>
      <vt:lpstr>Gráfico 26</vt:lpstr>
      <vt:lpstr>Datos Gráfico 27</vt:lpstr>
      <vt:lpstr>Gráfico 27</vt:lpstr>
      <vt:lpstr>Datos Gráfico 28</vt:lpstr>
      <vt:lpstr>Gráfico 28</vt:lpstr>
      <vt:lpstr>Datos Gráfico 29 y 30</vt:lpstr>
      <vt:lpstr>Gráficos 29 y 30</vt:lpstr>
      <vt:lpstr>Gráfico 29</vt:lpstr>
      <vt:lpstr>Gráfico 30</vt:lpstr>
      <vt:lpstr>Datos gráfico 31</vt:lpstr>
      <vt:lpstr>Gráfico 31</vt:lpstr>
      <vt:lpstr>Datos Gráfico 32</vt:lpstr>
      <vt:lpstr>Gráfico 32</vt:lpstr>
      <vt:lpstr>Datos Gráfico 33</vt:lpstr>
      <vt:lpstr>Gráfico 33</vt:lpstr>
      <vt:lpstr>Datos Gráfico 34</vt:lpstr>
      <vt:lpstr>Gráfico 34</vt:lpstr>
      <vt:lpstr>Datos Grafico 35</vt:lpstr>
      <vt:lpstr>Grafico 35</vt:lpstr>
      <vt:lpstr>Datos Grafico 36</vt:lpstr>
      <vt:lpstr>Grafico 36</vt:lpstr>
      <vt:lpstr>Datos grafico 37</vt:lpstr>
      <vt:lpstr>Grafico 37</vt:lpstr>
      <vt:lpstr>Datos Grafico 38</vt:lpstr>
      <vt:lpstr>Graficos 38</vt:lpstr>
      <vt:lpstr>Datos Grafico 41</vt:lpstr>
      <vt:lpstr>Grafico 41</vt:lpstr>
      <vt:lpstr>Datos Gráfico 42</vt:lpstr>
      <vt:lpstr>Gráfico 42</vt:lpstr>
      <vt:lpstr>Datos Gráfico 43</vt:lpstr>
      <vt:lpstr>Gráfico 43</vt:lpstr>
      <vt:lpstr>Datos Gráfico 44</vt:lpstr>
      <vt:lpstr>Gráfico 44</vt:lpstr>
      <vt:lpstr>Datos Gráfico 45</vt:lpstr>
      <vt:lpstr>Gráfico 45</vt:lpstr>
      <vt:lpstr>Datos Gráfico 46</vt:lpstr>
      <vt:lpstr>Gráfico 46</vt:lpstr>
      <vt:lpstr>Datos Gráfico 47</vt:lpstr>
      <vt:lpstr>Gráfico 47</vt:lpstr>
      <vt:lpstr>Datos Gráfico 48</vt:lpstr>
      <vt:lpstr>Gráfico 48</vt:lpstr>
      <vt:lpstr>Datos Gráfico 49</vt:lpstr>
      <vt:lpstr>Gráfico 49</vt:lpstr>
      <vt:lpstr>Datos Gráfico 50</vt:lpstr>
      <vt:lpstr>Gráfico 50</vt:lpstr>
      <vt:lpstr>Datos Gráfico 51</vt:lpstr>
      <vt:lpstr>Gráfico 51</vt:lpstr>
      <vt:lpstr>Datos Gráfico 52</vt:lpstr>
      <vt:lpstr>Grafico 52</vt:lpstr>
      <vt:lpstr>Datos Gráfico 53</vt:lpstr>
      <vt:lpstr>Gráfico 53</vt:lpstr>
      <vt:lpstr>Datos Gráfico 54</vt:lpstr>
      <vt:lpstr>Gráfico 54</vt:lpstr>
      <vt:lpstr>Datos Gráfico 55</vt:lpstr>
      <vt:lpstr>Gráfico 55</vt:lpstr>
      <vt:lpstr>Datos Gráfico 56a</vt:lpstr>
      <vt:lpstr>Datos Gráfico 56b</vt:lpstr>
      <vt:lpstr>Gráfico 56</vt:lpstr>
      <vt:lpstr>Datos Gráfico 57</vt:lpstr>
      <vt:lpstr>Gráfico 57</vt:lpstr>
      <vt:lpstr>Datos Gráfico 58</vt:lpstr>
      <vt:lpstr>Gráfico 58</vt:lpstr>
      <vt:lpstr>Datos Gráfico 59</vt:lpstr>
      <vt:lpstr>Gráfico 59</vt:lpstr>
      <vt:lpstr>Datos Gráfico 60</vt:lpstr>
      <vt:lpstr>Gráfico 60</vt:lpstr>
      <vt:lpstr>Datos Gráfico 61</vt:lpstr>
      <vt:lpstr>Gráfico 61</vt:lpstr>
      <vt:lpstr>Datos Gráfico 62</vt:lpstr>
      <vt:lpstr>Gráfico 62</vt:lpstr>
      <vt:lpstr>Datos Gráfico 63</vt:lpstr>
      <vt:lpstr>Gráfico 63</vt:lpstr>
      <vt:lpstr>Datos Grafico 64</vt:lpstr>
      <vt:lpstr>Gráfico 64</vt:lpstr>
      <vt:lpstr>Datos Gráfico 66, 67, 68</vt:lpstr>
      <vt:lpstr>Gráfico 66, 67, 68</vt:lpstr>
      <vt:lpstr>Datos Gráfico 69, 70</vt:lpstr>
      <vt:lpstr>Gráficos 69, 70</vt:lpstr>
      <vt:lpstr>Datos Gráfico 71 y 72</vt:lpstr>
      <vt:lpstr>Datos Gráficos 71 y 72a</vt:lpstr>
      <vt:lpstr>Gráfico 71</vt:lpstr>
      <vt:lpstr>Gráfico 72</vt:lpstr>
      <vt:lpstr>Datos Gráfico 73</vt:lpstr>
      <vt:lpstr>Gráfico 73</vt:lpstr>
      <vt:lpstr>Datos Gráfico 74</vt:lpstr>
      <vt:lpstr>Gráfico 74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  <vt:lpstr>Tabla 28</vt:lpstr>
      <vt:lpstr>Tabla 29</vt:lpstr>
      <vt:lpstr>Tabla 30</vt:lpstr>
      <vt:lpstr>Tabla 31</vt:lpstr>
      <vt:lpstr>Tabla 32</vt:lpstr>
      <vt:lpstr>Tabla 33</vt:lpstr>
      <vt:lpstr>Tabla 34</vt:lpstr>
      <vt:lpstr>Tabla 35</vt:lpstr>
      <vt:lpstr>Tabla 36</vt:lpstr>
      <vt:lpstr>Tabla 37</vt:lpstr>
      <vt:lpstr>Tabla 38</vt:lpstr>
      <vt:lpstr>Tabla 39</vt:lpstr>
      <vt:lpstr>Tabla 40</vt:lpstr>
      <vt:lpstr>Tabla 41</vt:lpstr>
      <vt:lpstr>Tabla 42</vt:lpstr>
      <vt:lpstr>Tabla 43</vt:lpstr>
      <vt:lpstr>Tabla 44</vt:lpstr>
      <vt:lpstr>Tabla 45</vt:lpstr>
      <vt:lpstr>Tabla 46</vt:lpstr>
      <vt:lpstr>Tabla 47</vt:lpstr>
      <vt:lpstr>Tabla 48</vt:lpstr>
      <vt:lpstr>Tabla 49</vt:lpstr>
      <vt:lpstr>Tabla 50</vt:lpstr>
      <vt:lpstr>Tabla 51</vt:lpstr>
      <vt:lpstr>Tabla 52</vt:lpstr>
      <vt:lpstr>Tabla 53</vt:lpstr>
      <vt:lpstr>Tabla 54</vt:lpstr>
      <vt:lpstr>Tabla 55</vt:lpstr>
      <vt:lpstr>Tabla 56</vt:lpstr>
      <vt:lpstr>Tabla 57</vt:lpstr>
      <vt:lpstr>Tabla 58</vt:lpstr>
      <vt:lpstr>Tabla 59</vt:lpstr>
      <vt:lpstr>Tabla 60</vt:lpstr>
      <vt:lpstr>'Tabla 53'!_ftn1</vt:lpstr>
      <vt:lpstr>'Tabla 53'!_ftnref1</vt:lpstr>
      <vt:lpstr>'Datos grafico 37'!Área_de_impresión</vt:lpstr>
      <vt:lpstr>'Datos Gráfico 4'!Área_de_impresión</vt:lpstr>
      <vt:lpstr>'Datos Gráfico 7'!Área_de_impresión</vt:lpstr>
      <vt:lpstr>'Grafico 12'!Área_de_impresión</vt:lpstr>
      <vt:lpstr>'Gráfico 20'!Área_de_impresión</vt:lpstr>
      <vt:lpstr>'Gráfico 8'!Área_de_impresión</vt:lpstr>
      <vt:lpstr>'Grafico 9'!Área_de_impresión</vt:lpstr>
      <vt:lpstr>'Gráficos 16 y 17'!Área_de_impresión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Robledo</dc:creator>
  <cp:lastModifiedBy>Rehberger Bescos, Guillermo</cp:lastModifiedBy>
  <dcterms:created xsi:type="dcterms:W3CDTF">2019-05-29T11:24:13Z</dcterms:created>
  <dcterms:modified xsi:type="dcterms:W3CDTF">2020-12-21T08:40:51Z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0x0101001A186DAF867D4E48B47449FAF101B320</vt:lpwstr>
  </property>
  <property fmtid="{D5CDD505-2E9C-101B-9397-08002B2CF9AE}" pid="3" name="_dlc_DocIdItemGuid">
    <vt:lpwstr>3800d2aa-5bc2-44d8-b398-a93c3f0003a9</vt:lpwstr>
  </property>
</Properties>
</file>